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ColleenMcNally-Murphy/Desktop/Tracking Tools/Reviewed/2017/4587 Jordan/"/>
    </mc:Choice>
  </mc:AlternateContent>
  <bookViews>
    <workbookView xWindow="36580" yWindow="460" windowWidth="27460" windowHeight="21140" tabRatio="737" firstSheet="2" activeTab="2"/>
  </bookViews>
  <sheets>
    <sheet name="Explanations" sheetId="7" state="hidden" r:id="rId1"/>
    <sheet name="drop down entries" sheetId="3" state="hidden" r:id="rId2"/>
    <sheet name="Objective 1. Section I" sheetId="18" r:id="rId3"/>
    <sheet name="Dibeen METT" sheetId="24" r:id="rId4"/>
    <sheet name="Wadi Rum METT" sheetId="22" r:id="rId5"/>
    <sheet name="Petra METT" sheetId="25" r:id="rId6"/>
    <sheet name="Shoubak METT" sheetId="23" r:id="rId7"/>
    <sheet name="Financial Scorecard - PA System" sheetId="20" r:id="rId8"/>
    <sheet name="Objective 2" sheetId="26" r:id="rId9"/>
  </sheets>
  <externalReferences>
    <externalReference r:id="rId10"/>
  </externalReferences>
  <definedNames>
    <definedName name="_ftn1" localSheetId="7">'Financial Scorecard - PA System'!#REF!</definedName>
    <definedName name="_ftn10" localSheetId="7">'Financial Scorecard - PA System'!$B$133</definedName>
    <definedName name="_ftn11" localSheetId="7">'Financial Scorecard - PA System'!$B$134</definedName>
    <definedName name="_ftn12" localSheetId="7">'Financial Scorecard - PA System'!$B$135</definedName>
    <definedName name="_ftn13" localSheetId="7">'Financial Scorecard - PA System'!$B$136</definedName>
    <definedName name="_ftn14" localSheetId="7">'Financial Scorecard - PA System'!$B$137</definedName>
    <definedName name="_ftn2" localSheetId="7">'Financial Scorecard - PA System'!$B$125</definedName>
    <definedName name="_ftn3" localSheetId="7">'Financial Scorecard - PA System'!$B$126</definedName>
    <definedName name="_ftn4" localSheetId="7">'Financial Scorecard - PA System'!$B$127</definedName>
    <definedName name="_ftn5" localSheetId="7">'Financial Scorecard - PA System'!$B$128</definedName>
    <definedName name="_ftn6" localSheetId="7">'Financial Scorecard - PA System'!$B$129</definedName>
    <definedName name="_ftn7" localSheetId="7">'Financial Scorecard - PA System'!$B$130</definedName>
    <definedName name="_ftn8" localSheetId="7">'Financial Scorecard - PA System'!$B$131</definedName>
    <definedName name="_ftn9" localSheetId="7">'Financial Scorecard - PA System'!$B$132</definedName>
    <definedName name="_ftnref1" localSheetId="7">'Financial Scorecard - PA System'!#REF!</definedName>
    <definedName name="_ftnref10" localSheetId="7">'Financial Scorecard - PA System'!$B$101</definedName>
    <definedName name="_ftnref11" localSheetId="7">'Financial Scorecard - PA System'!$B$102</definedName>
    <definedName name="_ftnref14" localSheetId="7">'Financial Scorecard - PA System'!$B$122</definedName>
    <definedName name="_ftnref2" localSheetId="7">'Financial Scorecard - PA System'!#REF!</definedName>
    <definedName name="_ftnref3" localSheetId="7">'Financial Scorecard - PA System'!$D$30</definedName>
    <definedName name="_ftnref4" localSheetId="7">'Financial Scorecard - PA System'!#REF!</definedName>
    <definedName name="_ftnref5" localSheetId="7">'Financial Scorecard - PA System'!$B$32</definedName>
    <definedName name="_ftnref6" localSheetId="7">'Financial Scorecard - PA System'!$B$53</definedName>
    <definedName name="_ftnref7" localSheetId="7">'Financial Scorecard - PA System'!$E$53</definedName>
    <definedName name="_ftnref8" localSheetId="7">'Financial Scorecard - PA System'!$B$71</definedName>
    <definedName name="_ftnref9" localSheetId="7">'Financial Scorecard - PA System'!$B$79</definedName>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5">#REF!</definedName>
    <definedName name="kk">#REF!</definedName>
    <definedName name="level">[1]te_Proj_inputs!$B$31:$B$37</definedName>
    <definedName name="LULUCF">'drop down entries'!$E$49:$E$54</definedName>
    <definedName name="o1a">[1]te_Proj_inputs!$B$50:$B$55</definedName>
    <definedName name="Other">'drop down entries'!$F$49:$F$56</definedName>
    <definedName name="Renewable_Energy">'drop down entries'!$C$49:$C$59</definedName>
    <definedName name="tObjectives" localSheetId="5">#REF!</definedName>
    <definedName name="tObjectives">#REF!</definedName>
    <definedName name="Transport_Urban">'drop down entries'!$D$49:$D$59</definedName>
    <definedName name="TT_Choices">'drop down entries'!$A$49:$A$53</definedName>
    <definedName name="yn">[1]te_Proj_inputs!$C$3:$C$5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85" i="20" l="1"/>
  <c r="D34" i="20"/>
  <c r="D39" i="20"/>
  <c r="D47" i="20"/>
  <c r="D38" i="20"/>
  <c r="D65" i="20"/>
  <c r="D54" i="20"/>
  <c r="D73" i="20"/>
  <c r="D104" i="20"/>
  <c r="D112" i="20"/>
  <c r="D110" i="20"/>
  <c r="D74" i="20"/>
  <c r="D109" i="20"/>
  <c r="D106" i="20"/>
  <c r="F16" i="20"/>
  <c r="F17" i="20"/>
  <c r="E17" i="20"/>
  <c r="D17" i="20"/>
  <c r="C47" i="20"/>
  <c r="C39" i="20"/>
  <c r="C65" i="20"/>
  <c r="C236" i="25"/>
  <c r="C235" i="22"/>
  <c r="C235" i="24"/>
  <c r="C280" i="20"/>
  <c r="C254" i="20"/>
  <c r="C219" i="20"/>
  <c r="C221" i="20"/>
  <c r="C189" i="20"/>
  <c r="C191" i="20"/>
  <c r="C275" i="20"/>
  <c r="C98" i="20"/>
  <c r="C54" i="20"/>
  <c r="C73" i="20"/>
  <c r="C75" i="20"/>
  <c r="C93" i="20"/>
  <c r="C92" i="20"/>
  <c r="C87" i="20"/>
  <c r="C86" i="20"/>
  <c r="C88" i="20"/>
  <c r="C99" i="20"/>
  <c r="C203" i="26"/>
  <c r="C102" i="20"/>
  <c r="C274" i="20"/>
  <c r="C278" i="20"/>
  <c r="C256" i="20"/>
  <c r="C112" i="20"/>
  <c r="C106" i="20"/>
  <c r="C85" i="20"/>
  <c r="C104" i="20"/>
  <c r="C94" i="20"/>
  <c r="C110" i="20"/>
  <c r="C74" i="20"/>
  <c r="C109" i="20"/>
  <c r="D108" i="20"/>
  <c r="D79" i="20"/>
  <c r="D105" i="20"/>
  <c r="C105" i="20"/>
  <c r="C91" i="20"/>
  <c r="C108" i="20"/>
  <c r="D82" i="20"/>
  <c r="D102" i="20"/>
</calcChain>
</file>

<file path=xl/sharedStrings.xml><?xml version="1.0" encoding="utf-8"?>
<sst xmlns="http://schemas.openxmlformats.org/spreadsheetml/2006/main" count="2421" uniqueCount="989">
  <si>
    <t>LULUCF</t>
  </si>
  <si>
    <t>Biomass</t>
  </si>
  <si>
    <t>Lighting</t>
  </si>
  <si>
    <t>Cogeneration</t>
  </si>
  <si>
    <t>Geothermal</t>
  </si>
  <si>
    <t>Hydrogen</t>
  </si>
  <si>
    <t>Industrial Processes</t>
  </si>
  <si>
    <t>Wind</t>
  </si>
  <si>
    <t>Solar Thermal Heating</t>
  </si>
  <si>
    <t>Solar Thermal Cooling</t>
  </si>
  <si>
    <t>Photovoltaic</t>
  </si>
  <si>
    <t>Hydro</t>
  </si>
  <si>
    <t>Other</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</si>
  <si>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</si>
  <si>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</si>
  <si>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</si>
  <si>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</si>
  <si>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</si>
  <si>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</si>
  <si>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</si>
  <si>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</si>
  <si>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</si>
  <si>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</si>
  <si>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</si>
  <si>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</si>
  <si>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</si>
  <si>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</si>
  <si>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</si>
  <si>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</si>
  <si>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</si>
  <si>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</si>
  <si>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</si>
  <si>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</si>
  <si>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</si>
  <si>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</si>
  <si>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</si>
  <si>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ha</t>
  </si>
  <si>
    <t>Country</t>
  </si>
  <si>
    <t>Transport/Urban Planning</t>
  </si>
  <si>
    <t>TT_Choices</t>
  </si>
  <si>
    <t>Energy_Efficiency</t>
  </si>
  <si>
    <t>Renewable_Energy</t>
  </si>
  <si>
    <t>Transport_Urban</t>
  </si>
  <si>
    <t>Project Title</t>
  </si>
  <si>
    <t>Marine (i.e., wave,  thermal energy conversion, etc.)</t>
  </si>
  <si>
    <t>Equipment</t>
  </si>
  <si>
    <t>Existing Building</t>
  </si>
  <si>
    <t>New Building</t>
  </si>
  <si>
    <t>Appliances</t>
  </si>
  <si>
    <t>Travel demand management</t>
  </si>
  <si>
    <t>Cook stoves</t>
  </si>
  <si>
    <t>Industrial processes</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</si>
  <si>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</si>
  <si>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</si>
  <si>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</si>
  <si>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</si>
  <si>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</si>
  <si>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</si>
  <si>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</si>
  <si>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</si>
  <si>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</si>
  <si>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</si>
  <si>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</si>
  <si>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</si>
  <si>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</si>
  <si>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</si>
  <si>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</si>
  <si>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</si>
  <si>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</si>
  <si>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</si>
  <si>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</si>
  <si>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</si>
  <si>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Agency Project ID</t>
  </si>
  <si>
    <t>Region</t>
  </si>
  <si>
    <t>Notes</t>
  </si>
  <si>
    <t>Date of Council/CEO Approval</t>
  </si>
  <si>
    <t>GEF Grant (US$)</t>
  </si>
  <si>
    <t>Date of submission of the tracking tool</t>
  </si>
  <si>
    <t>Cofinancing expected (US$)</t>
  </si>
  <si>
    <t>Other (please specify)</t>
  </si>
  <si>
    <t>Month DD, YYYY (e.g., May 12, 2010)</t>
  </si>
  <si>
    <t>GEF Project ID</t>
  </si>
  <si>
    <t>Implementing Agency</t>
  </si>
  <si>
    <t>Project Type</t>
  </si>
  <si>
    <t>FSP or MSP</t>
  </si>
  <si>
    <t>Completion Date</t>
  </si>
  <si>
    <t xml:space="preserve">Lead Project Executing Agency (ies) </t>
  </si>
  <si>
    <t xml:space="preserve">Name of reviewers completing tracking tool and completion date </t>
  </si>
  <si>
    <t>Please use the following biomes provided below and place the coverage data within these biomes</t>
  </si>
  <si>
    <r>
      <t xml:space="preserve">Terrestrial </t>
    </r>
    <r>
      <rPr>
        <b/>
        <sz val="12"/>
        <color indexed="8"/>
        <rFont val="Times New Roman"/>
        <family val="1"/>
      </rPr>
      <t>(insert total hectares for terrestrial coverage and then provide coverage for each of the terrestrial biomes below)</t>
    </r>
  </si>
  <si>
    <t>Tropical and subtropical moist broadleaf forests (tropical and subtropical, humid)</t>
  </si>
  <si>
    <t>Tropical and subtropical dry broadleaf forests (tropical and subtropical, semi-humid)</t>
  </si>
  <si>
    <t>Tropical and subtropical coniferous forests (tropical and subtropical, semi-humid)</t>
  </si>
  <si>
    <t>Temperate broadleaf and mixed forests (temperate, humid)</t>
  </si>
  <si>
    <t>Temperate coniferous forests (temperate, humid to semi-humid)</t>
  </si>
  <si>
    <t>Boreal forests/taiga (subarctic, humid)</t>
  </si>
  <si>
    <t>Tropical and subtropical grasslands, savannas, and shrublands (tropical and subtropical, semi-arid)</t>
  </si>
  <si>
    <t>Temperate grasslands, savannas, and shrublands (temperate, semi-arid)</t>
  </si>
  <si>
    <t>Flooded grasslands and savannas (temperate to tropical, fresh or brackish water inundated)</t>
  </si>
  <si>
    <t>Mangroves</t>
  </si>
  <si>
    <t>Montane grasslands and shrublands (alpine or montane climate)</t>
  </si>
  <si>
    <t>Tundra (Arctic)</t>
  </si>
  <si>
    <t>Mediterranean forests, woodlands, and scrub or Sclerophyll forests (temperate warm, semi-humid to semi-arid with winter rainfall)</t>
  </si>
  <si>
    <t>Deserts and xeric shrublands (temperate to tropical, arid)</t>
  </si>
  <si>
    <t>Mangrove (subtropical and tropical, salt water inundated)</t>
  </si>
  <si>
    <t>Freshwater (insert total hectares for freshwater coverage and then provide coverage for each of the freshwater biomes below)</t>
  </si>
  <si>
    <t xml:space="preserve">Large lakes </t>
  </si>
  <si>
    <t>Large river deltas</t>
  </si>
  <si>
    <t>Polar freshwaters</t>
  </si>
  <si>
    <t>Montane freshwaters</t>
  </si>
  <si>
    <t>Temperate coastal rivers</t>
  </si>
  <si>
    <t>Temperate floodplain rivers and wetlands</t>
  </si>
  <si>
    <t>Temperate upland rivers</t>
  </si>
  <si>
    <t>Tropical and subtropical coastal rivers</t>
  </si>
  <si>
    <t>Tropical and subtropical floodplain rivers and wetlands</t>
  </si>
  <si>
    <t>Tropical and subtropical upland rivers</t>
  </si>
  <si>
    <t>Xeric freshwaters and endorheic basins</t>
  </si>
  <si>
    <t>Oceanic islands</t>
  </si>
  <si>
    <t>Marine (insert total hectares for marine and then distinguish coverage between each of the following zones)</t>
  </si>
  <si>
    <t>Coral reefs</t>
  </si>
  <si>
    <t>Estuaries</t>
  </si>
  <si>
    <t xml:space="preserve">Is this a new protected area?  </t>
  </si>
  <si>
    <t>IUCN Category</t>
  </si>
  <si>
    <t>Name of Protected Area</t>
  </si>
  <si>
    <t>1. Protected Area</t>
  </si>
  <si>
    <t>2. Protected Area</t>
  </si>
  <si>
    <t>3. Protected Area</t>
  </si>
  <si>
    <t>SECTION I</t>
  </si>
  <si>
    <t xml:space="preserve"> </t>
  </si>
  <si>
    <t>Objective 1: Catalyzing Sustainability of Protected Area Systems</t>
  </si>
  <si>
    <t>SECTION III: Financial Sustainability Scorecard</t>
  </si>
  <si>
    <t>TOTAL SCORE</t>
  </si>
  <si>
    <r>
      <rPr>
        <b/>
        <sz val="10"/>
        <color indexed="8"/>
        <rFont val="Microsoft Sans Serif"/>
        <family val="2"/>
      </rPr>
      <t>Part I</t>
    </r>
    <r>
      <rPr>
        <sz val="10"/>
        <color indexed="8"/>
        <rFont val="Microsoft Sans Serif"/>
        <family val="2"/>
      </rPr>
      <t xml:space="preserve"> requires financial data to determine the costs, revenues and financing gaps of the PA system both in the current year and as forecast for the future. It provides a quantitative analysis of the PA system and shows the financial data needed by PA planners needed to determine financial targets and hence the quantity of additional funds required to finance effective management of their PA system. As different countries have different accounting systems certain data requirements may vary in their relevance for each country. However, where financial data is absent, the first activity the PA authority should be to generate and collect the data.</t>
    </r>
  </si>
  <si>
    <r>
      <rPr>
        <b/>
        <sz val="10"/>
        <color indexed="8"/>
        <rFont val="Microsoft Sans Serif"/>
        <family val="2"/>
      </rPr>
      <t xml:space="preserve">Part III </t>
    </r>
    <r>
      <rPr>
        <sz val="10"/>
        <color indexed="8"/>
        <rFont val="Microsoft Sans Serif"/>
        <family val="2"/>
      </rPr>
      <t>summarizes the total scores and percentages scored by the country in any given year when the exercise is completed.  It shows the total possible score and the total actual score for the PA system and presents the results as a percentage.  Over time changes to the scores can show progress in strengthening the PA financing system.</t>
    </r>
  </si>
  <si>
    <t>Protected Areas System, sub-systems and networks</t>
  </si>
  <si>
    <t>Number of sites</t>
  </si>
  <si>
    <t>Terrestrial hectares covered</t>
  </si>
  <si>
    <t>Total hectares covered</t>
  </si>
  <si>
    <t xml:space="preserve">Institution responsible for PA management </t>
  </si>
  <si>
    <t>Comments</t>
  </si>
  <si>
    <t>[1] MPAs should be detailed separately to terrestrial PAs as they tend to be much larger in size and have different cost structures</t>
  </si>
  <si>
    <t>Sub-system</t>
  </si>
  <si>
    <t>PA sub-system 1 – insert name</t>
  </si>
  <si>
    <t>PA sub-system 2 - insert name</t>
  </si>
  <si>
    <t>Additional Sub-Systems</t>
  </si>
  <si>
    <t>Network</t>
  </si>
  <si>
    <t>Network 1 - insert name</t>
  </si>
  <si>
    <t>Network 2 – insert name</t>
  </si>
  <si>
    <t>Additional networks</t>
  </si>
  <si>
    <t xml:space="preserve">Part 1.2 – Financial Analysis of the National Protected Area System </t>
  </si>
  <si>
    <t>Financial Analysis of the Sub-System or Network –[insert name of Sub-System or Network]</t>
  </si>
  <si>
    <t>Available Finances[5]</t>
  </si>
  <si>
    <t>(1) Total annual central government budget allocated to PA management (excluding donor funds and revenues generated for the PA system)</t>
  </si>
  <si>
    <t>- operational budget (salaries, maintenance, fuel etc)</t>
  </si>
  <si>
    <t>- infrastructure investment budget (roads, visitor centres etc)</t>
  </si>
  <si>
    <t xml:space="preserve">(2) Extra budgetary funding for PA management </t>
  </si>
  <si>
    <t xml:space="preserve">- Total of  A + B - </t>
  </si>
  <si>
    <t xml:space="preserve">Specify sources of funds </t>
  </si>
  <si>
    <t>A. Funds channelled through government - total</t>
  </si>
  <si>
    <t>- PA dedicated taxes</t>
  </si>
  <si>
    <t>- Trust Funds</t>
  </si>
  <si>
    <t>- Donor funds</t>
  </si>
  <si>
    <t>- Loans</t>
  </si>
  <si>
    <t>- Debt for nature swaps</t>
  </si>
  <si>
    <t>- Others</t>
  </si>
  <si>
    <t>B. Funds channelled through third party/independent institutional arrangements – total</t>
  </si>
  <si>
    <t>(3) Total annual site based revenue generation across all PAs broken down by source[6]</t>
  </si>
  <si>
    <t>- Total</t>
  </si>
  <si>
    <t>A. Tourism entrance fees</t>
  </si>
  <si>
    <t>B. Other tourism and recreational related fees (camping, fishing permits etc)</t>
  </si>
  <si>
    <t>C. Income from concessions</t>
  </si>
  <si>
    <t>D. Payments for ecosystem services (PES)</t>
  </si>
  <si>
    <t>- water</t>
  </si>
  <si>
    <t>- carbon</t>
  </si>
  <si>
    <t>- biodiversity</t>
  </si>
  <si>
    <t>- scientific research fees</t>
  </si>
  <si>
    <t>- genetic patents</t>
  </si>
  <si>
    <t>- pollution charges</t>
  </si>
  <si>
    <t>- sale of souvenirs from state run shops</t>
  </si>
  <si>
    <t>(4) Percentage of PA generated revenues retained in the PA system for re-investment[8]</t>
  </si>
  <si>
    <t>Available for operations</t>
  </si>
  <si>
    <t>Available for infrastructure investment</t>
  </si>
  <si>
    <t>Costs and Financing Needs</t>
  </si>
  <si>
    <t>(1) Total annual expenditure for PAs (all PA operating and investment costs and system level expenses)[9]</t>
  </si>
  <si>
    <t>If this % is low, state reasons:</t>
  </si>
  <si>
    <t>- by government</t>
  </si>
  <si>
    <t>- by independent/other channels</t>
  </si>
  <si>
    <t>(2) Estimation of PA system financing needs</t>
  </si>
  <si>
    <t>Where possible breakdown by terrestrial and marine sub-systems</t>
  </si>
  <si>
    <t>- PA central system level operational costs (salaries, office maintenance etc)</t>
  </si>
  <si>
    <t>- PA site management operational costs</t>
  </si>
  <si>
    <t xml:space="preserve">- PA site infrastructure investment costs </t>
  </si>
  <si>
    <t>- PA system capacity building costs for central and site levels (training, strategy, policy reform etc)</t>
  </si>
  <si>
    <t>C. Estimated financial needs to expand the PA systems to be fully ecologically representative</t>
  </si>
  <si>
    <t>Insert additional costs required for land purchase for new PAs:</t>
  </si>
  <si>
    <t>- basic management costs for new PAs</t>
  </si>
  <si>
    <t>- optimal management costs for new PAs</t>
  </si>
  <si>
    <t>Annual financing gap (financial needs – available finances)[10]</t>
  </si>
  <si>
    <t xml:space="preserve">1. Net actual annual surplus/deficit[11] </t>
  </si>
  <si>
    <t>2. Annual financing gap for basic management scenarios</t>
  </si>
  <si>
    <t>Operations</t>
  </si>
  <si>
    <t>Infrastructure investment</t>
  </si>
  <si>
    <t>3. Annual financing gap for optimal management scenarios</t>
  </si>
  <si>
    <t>4. Annual financing gap for basic management of an expanded PA system (current network costs plus annual costs of adding more PAs)</t>
  </si>
  <si>
    <t>Specify main data gaps identified from this analysis:</t>
  </si>
  <si>
    <t>Specify actions to be taken to fill data gaps[14]:</t>
  </si>
  <si>
    <t xml:space="preserve">[1] The baseline year refers to the year the Scorecard was completed for the first time and remains fixed.  Insert year eg 2007.  </t>
  </si>
  <si>
    <t>[2] Insert in footnote the local currency and exchange rate to US$ and date of rate (eg US$1=1000 colones, August 2007)</t>
  </si>
  <si>
    <t>[3] X refers to the year the Scorecard is completed and should be inserted (eg 2008).  For the first time the Scorecard is completed X will be the same as the baseline year.  For subsequent years insert an additional column to present the data for each year the Scorecard is completed.</t>
  </si>
  <si>
    <t>[4] Insert in footnote the local currency and exchange rate to US$ and date of rate</t>
  </si>
  <si>
    <t>[5] This section unravels sources of funds available to PAs, categorized by (i) government core budget (line item 1), (ii) additional government funds (line item 2), and (iii) PA generated revenues (line item 3).</t>
  </si>
  <si>
    <t>[6] This data should be the total for all the PA systems to indicate total revenues.  If data is only available for a specific PA system specify which system</t>
  </si>
  <si>
    <t>[7] Note this will include non monetary values and hence will differ (be greater) than revenues</t>
  </si>
  <si>
    <t>[8] This includes funds to be shared by PAs with local stakeholders</t>
  </si>
  <si>
    <t>[9] In some countries actual expenditure differs from planned expenditure due to disbursement difficulties.  In this case actual expenditure should be presented and a note on disbursement rates and planned expenditures can be made in the Comments column.</t>
  </si>
  <si>
    <t>[10] Financing needs as calculated in (8) minus available financing total in (6)</t>
  </si>
  <si>
    <t>[11]  This will likely be zero but some PAs may have undisbursed funds and some with autonomous budgets may have deficits</t>
  </si>
  <si>
    <t>[12] This data is useful to show the direction and pace of the PA system towards closing the finance gap.  This line can only be completed if a long term financial analysis of the PA system has been undertaken for the country</t>
  </si>
  <si>
    <t>[13] As future costs are projected, initial consideration should be given to upcoming needs of PA systems to adapt to climate change which may include incorporating new areas into the PA system to facilitate habitat changes and migration</t>
  </si>
  <si>
    <t>[14] Actions may include (i) cost data based on site based management plans and extrapolation of site costs across a PA system and (ii) revenue and budget accounts and projections</t>
  </si>
  <si>
    <r>
      <t xml:space="preserve">A. Estimated financing needs for </t>
    </r>
    <r>
      <rPr>
        <i/>
        <sz val="10"/>
        <color indexed="8"/>
        <rFont val="Microsoft Sans Serif"/>
        <family val="2"/>
      </rPr>
      <t>basic</t>
    </r>
    <r>
      <rPr>
        <sz val="10"/>
        <color indexed="8"/>
        <rFont val="Microsoft Sans Serif"/>
        <family val="2"/>
      </rPr>
      <t xml:space="preserve"> management costs (operational and investments) to be covered</t>
    </r>
  </si>
  <si>
    <r>
      <t xml:space="preserve">B. Estimated financing needs for </t>
    </r>
    <r>
      <rPr>
        <i/>
        <sz val="10"/>
        <color indexed="8"/>
        <rFont val="Microsoft Sans Serif"/>
        <family val="2"/>
      </rPr>
      <t>optimal</t>
    </r>
    <r>
      <rPr>
        <sz val="10"/>
        <color indexed="8"/>
        <rFont val="Microsoft Sans Serif"/>
        <family val="2"/>
      </rPr>
      <t xml:space="preserve"> management costs (operational and investments) to be covered</t>
    </r>
  </si>
  <si>
    <r>
      <t>5. Projected annual financing gap for basic expenditure scenario in year X+5</t>
    </r>
    <r>
      <rPr>
        <vertAlign val="superscript"/>
        <sz val="10"/>
        <color indexed="8"/>
        <rFont val="Microsoft Sans Serif"/>
        <family val="2"/>
      </rPr>
      <t>[12],[13]</t>
    </r>
  </si>
  <si>
    <r>
      <t>Financial data collection needs</t>
    </r>
    <r>
      <rPr>
        <sz val="10"/>
        <color indexed="8"/>
        <rFont val="Microsoft Sans Serif"/>
        <family val="2"/>
      </rPr>
      <t xml:space="preserve"> </t>
    </r>
  </si>
  <si>
    <t>E. Other non-tourism related fees and charges (specify each type of revenue generation mechanism)</t>
  </si>
  <si>
    <t>(5) Total finances available to the PA system [line item 1+2.A+2.B]+ [line item 3 * line item 4]</t>
  </si>
  <si>
    <r>
      <rPr>
        <b/>
        <sz val="10"/>
        <color indexed="8"/>
        <rFont val="Microsoft Sans Serif"/>
        <family val="2"/>
      </rPr>
      <t xml:space="preserve">Part II </t>
    </r>
    <r>
      <rPr>
        <sz val="10"/>
        <color indexed="8"/>
        <rFont val="Microsoft Sans Serif"/>
        <family val="2"/>
      </rPr>
      <t>of the scorecard is compartmentalized into three fundamental components for a fully functioning financial system at the site and system level – (i) legal, regulatory  and institutional frameworks, (ii) business planning and tools for cost-effective management (eg accounting practices) and (iii) tools for revenue generation.  
COMPONENT 1: LEGAL, REGULATORY AND INSTITUTIONAL FRAMEWORKS THAT ENABLE SUSTAINABLE PA FINANCING
Legal, policy, regulatory and institutional frameworks affecting PA financing systems need to be clearly defined and supportive of effective financial planning, revenue generation, revenue retention and management. Institutional responsibilities must be clearly delineated and agreed, and an enabling policy and legal environment in place. Institutional governance structures must enable and require the use of effective, transparent mechanisms for allocation, management and accounting of revenues and expenditures.
COMPONENT 2: BUSINESS PLANNING AND TOOLS FOR COST-EFFECTIVE MANAGEMENT 
Financial planning, accounting and business planning are important tools for cost-effective management when undertaken on a regular and systematic basis. Effective financial planning requires accurate knowledge not only of revenues, but also of expenditure levels, patterns and investment requirements. Options for balancing the costs/revenues equation should include equal consideration of revenue increases and cost control. Good financial planning enables PA managers to make strategic financial decisions such as allocating spending to match management priorities, and identifying appropriate cost reductions and potential cash flow problems. Improved planning can also help raise more funds as donors and governments feel more assured that their funds will be more effectively invested in the protected area system. 
COMPONENT 3: TOOLS FOR REVENUE GENERATION AND MOBILIZATION
PA systems must be able to attract and take advantage of all existing and potential revenue mechanisms within the context of their overall management priorities. Diversification of revenue sources is a powerful strategy to reduce vulnerability to external shocks and dependency on limited government budgets. Sources of revenue for protected area systems can include traditional funding sources – tourism entrance fees – along with innovative ones such as debt swaps, tourism concession arrangements, payments for water and carbon services and in some cases, carefully controlled levels of resource extraction.</t>
    </r>
  </si>
  <si>
    <t>Part I: Protected Areas System, sub-systems and networks</t>
  </si>
  <si>
    <t xml:space="preserve"> PART II: FINANCIAL SCORECARD – ASSESSING ELEMENTS OF THE FINANCING SYSTEM</t>
  </si>
  <si>
    <t>Component 1 –   Legal, regulatory and institutional frameworks</t>
  </si>
  <si>
    <t>(i) Laws or policies are in place that facilitate PA revenue mechanisms</t>
  </si>
  <si>
    <t>(ii) Fiscal instruments such as taxes on tourism and water or tax breaks exist to promote PA financing</t>
  </si>
  <si>
    <t>(i) Laws or policies are in place for PA revenues to be retained by the PA system</t>
  </si>
  <si>
    <t>(ii) Laws or policies are in place for PA revenues to be retained at the PA site level</t>
  </si>
  <si>
    <t xml:space="preserve">(iii) Laws or policies are in place for revenue sharing at the PA site level with local stakeholders </t>
  </si>
  <si>
    <t>(i) A Fund has been established and capitalized to finance the PA system</t>
  </si>
  <si>
    <t>(ii) Funds have been created to finance specific PAs</t>
  </si>
  <si>
    <t xml:space="preserve">(iii) Fund expenditures are integrated with national PA financial planning and accounting </t>
  </si>
  <si>
    <t>(i) There are laws or policies which allow and regulate concessions for PA services</t>
  </si>
  <si>
    <t>(ii) There are laws or policies which allow and regulate co-management of PAs</t>
  </si>
  <si>
    <t>(iii) There are laws or policies which allow and regulate local government management of PAs</t>
  </si>
  <si>
    <t>(iv) There are laws which allow, promote and regulate private reserves</t>
  </si>
  <si>
    <t>(i) There are policies and/or regulations that exist for the following which should be part of a National PA Finance Strategy:</t>
  </si>
  <si>
    <t xml:space="preserve">- Revenue generation and fee levels across PAs </t>
  </si>
  <si>
    <t>- Allocation of PA budgets to PA sites (criteria based on size, threats, business plans, performance etc)</t>
  </si>
  <si>
    <t>- Safeguards to ensure that revenue generation does not adversely affect conservation objectives of PAs</t>
  </si>
  <si>
    <t>- PA management plans to include financial data or associated business plans</t>
  </si>
  <si>
    <t>(ii) Degree of formulation, adoption and implementation of a national financing strategy[2]</t>
  </si>
  <si>
    <t>(i) Economic valuation studies on the contribution of protected areas to local and national development are available</t>
  </si>
  <si>
    <t>(ii) PA economic valuation influences government decision makers</t>
  </si>
  <si>
    <t>(i) Government policy promotes budgeting for PAs based on financial need as determined by PA management plans</t>
  </si>
  <si>
    <t>(ii) PA budgets includes funds to finance threat reduction strategies in buffer zones (eg livelihoods of communities living around the PA)[3]</t>
  </si>
  <si>
    <t>(iii) Administrative (eg procurement) procedures facilitate budget to be spent, reducing risk of future budget cuts due to low disbursement rates</t>
  </si>
  <si>
    <t>(iv) Government plans to increase budget, over the long term, to reduce the PA financing gap</t>
  </si>
  <si>
    <t>(i)  Mandates of public institutions regarding PA finances are clear and agreed</t>
  </si>
  <si>
    <t>(i) Central level has sufficient economists and economic planners to improve financial sustainability of the system</t>
  </si>
  <si>
    <t>(ii) There is an organizational structure (eg a dedicated unit) with sufficient authority and coordination to properly manage the finances of the PA system</t>
  </si>
  <si>
    <t>(iii) At the regional and PA site level there is sufficient professional capacity to promote financial sustainability at site level</t>
  </si>
  <si>
    <t>(iv) PA site manager responsibilities include, financial management, cost-effectiveness and revenue generation [4]</t>
  </si>
  <si>
    <t>(vi) Performance assessment of PA site managers includes assessment of sound financial planning, revenue generation, fee collection and cost-effective management</t>
  </si>
  <si>
    <t>(vii) There is capacity within the system for auditing PA finances</t>
  </si>
  <si>
    <t>(viii) PA managers have the possibility to budget and plan for the long-term (eg over 5 years)</t>
  </si>
  <si>
    <t>Total Score for Component 1</t>
  </si>
  <si>
    <t>Component 2 – Business planning and tools for cost-effective management</t>
  </si>
  <si>
    <t>(i) Quality of PA management plans used, (based on conservation objectives, management needs and costs based on cost-effective analysis)</t>
  </si>
  <si>
    <t>(ii) PA management plans are used at PA sites across the PA system</t>
  </si>
  <si>
    <t>(iii) Business plans, based on standard formats and linked to PA management plans and conservation objectives, are developed across the PA system[5]</t>
  </si>
  <si>
    <t xml:space="preserve">(i) There is a transparent and coordinated cost (operational and investment) accounting system functioning for the PA system </t>
  </si>
  <si>
    <t>(ii) Revenue tracking systems for each PA in place and operational</t>
  </si>
  <si>
    <t>(iii) There is a system so that the accounting data contributes to system level planning and budgeting</t>
  </si>
  <si>
    <t xml:space="preserve">(i) All PA revenues and expenditures are fully and accurately reported by PA authorities to stakeholders </t>
  </si>
  <si>
    <t>(ii) Financial returns on tourism related investments are measured and reported, where possible (eg track increase in visitor revenues before and after establishment of a visitor centre)</t>
  </si>
  <si>
    <t>(iii) A monitoring and reporting system in place to show how and why funds are allocated across PA sites and the central PA authority</t>
  </si>
  <si>
    <t>(iv) A reporting and evaluation system is in place to show how effectively PAs use their available finances (ie disbursement rate and cost-effectiveness) to achieve management objectives</t>
  </si>
  <si>
    <t xml:space="preserve">(i) National PA budget is allocated to sites based on agreed and appropriate criteria (eg size, threats, needs, performance) </t>
  </si>
  <si>
    <t>(ii) Funds raised by co-managed PAs do not reduce government budget allocations where funding gaps still exist</t>
  </si>
  <si>
    <t>Element 5 - Training and support networks to enable PA managers to operate more cost-effectively[6]</t>
  </si>
  <si>
    <t>(i) Guidance on cost-effective management developed and being used by PA managers</t>
  </si>
  <si>
    <t>(iii) Operational and investment cost comparisons between PA sites complete, available and being used to track PA manager performance</t>
  </si>
  <si>
    <t>(iv) Monitoring and learning systems of cost-effectiveness are in place and feed into system management policy and planning</t>
  </si>
  <si>
    <t>(v) PA site managers are trained in financial management and cost-effective management</t>
  </si>
  <si>
    <t xml:space="preserve">(vi) PA financing system facilitates PAs to share costs of common practices with each other and with PA headquarters[7] </t>
  </si>
  <si>
    <t>Total Score for Component 2</t>
  </si>
  <si>
    <t>Component 3 – Tools for revenue generation by PAs</t>
  </si>
  <si>
    <t>(i) An up-to-date analysis of revenue options for the country complete and available including feasibility studies;</t>
  </si>
  <si>
    <t>(ii) There is a diverse set of sources and mechanisms, generating funds for the PA system</t>
  </si>
  <si>
    <t>(iii) PAs are operating revenue mechanisms that generate positive net revenues (greater than annual operating costs and over long-term payback initial investment cost)</t>
  </si>
  <si>
    <t>(iv) PAs enable local communities to generate revenues, resulting in reduced threats to the PAs</t>
  </si>
  <si>
    <t>(ii) The national tourism industry and Ministry are supportive and are partners in the PA user fee system and programmes</t>
  </si>
  <si>
    <t>(iii) Tourism related infrastructure investment is proposed and developed for PA sites across the network based on analysis of revenue potential and return on investment [8]</t>
  </si>
  <si>
    <t>(iv) Where tourism is promoted PA managers can demonstrate maximum revenue whilst not threatening PA conservation objectives</t>
  </si>
  <si>
    <t>(v) Non tourism user fees are applied and generate additional revenue</t>
  </si>
  <si>
    <t>This can be done through visitor surveys</t>
  </si>
  <si>
    <t>(i) Communication campaigns for the public about tourism fees, conservation taxes etc are widespread and high profile at national level</t>
  </si>
  <si>
    <t>(i) Communication campaigns for the public about PA fees are in place at PA site level</t>
  </si>
  <si>
    <t>(ii) Pilot PES schemes at select PA sites developed</t>
  </si>
  <si>
    <t>(iii) Operational performance of pilots is monitored, evaluated and reported</t>
  </si>
  <si>
    <t>(iv) Scale up of PES across the PA system is underway</t>
  </si>
  <si>
    <t>(i) A system wide strategy and implementation action plan is complete and adopted by government for concessions</t>
  </si>
  <si>
    <t>(iii) Operational performance (environmental and financial) of pilots is monitored, evaluated, reported and acted upon</t>
  </si>
  <si>
    <t>(iv) Scale up of concessions across the PA system is underway</t>
  </si>
  <si>
    <t xml:space="preserve">[1] This element can be omitted in countries where a PA system does not require a Trust Fund due to robust financing within government </t>
  </si>
  <si>
    <t>[2] A national PA Financing Strategy will include targets, policies, tools and approaches</t>
  </si>
  <si>
    <t>[3] This could include budgets for development agencies and local governments for local livelihoods</t>
  </si>
  <si>
    <t>[4] These responsibilities should be found in the Terms of Reference for the posts</t>
  </si>
  <si>
    <t>[5] A PA Business Plan is a plan that analyzes and identifies the financial gap in a PA’s operations, and presents opportunities to mitigate that gap through operational cost efficiencies or revenue generation schemes. It does not refer to business plans for specific concession services within a PA.  Each country may have its own definition and methodology for business plans or may only carry out financial analysis and hence may need to adapt the questions accordingly.</t>
  </si>
  <si>
    <t>[6] Cost-effectiveness is broadly defined as maximizing impact from amount invested and achieving a target impact in the least cost manner.  It is not about lowering costs and resulting impacts.</t>
  </si>
  <si>
    <t>[7] This might include aerial surveys, marine pollution monitoring, economic valuations etc.</t>
  </si>
  <si>
    <t>[8] As tourism infrastructure increases within PAs and in turn increases visitor numbers and PA revenues the score for this item should be increased in proportion to its importance to funding the PA system.</t>
  </si>
  <si>
    <t>[9] Where PES is not appropriate or feasible for a PA system take 12 points off total possible score for the PA system</t>
  </si>
  <si>
    <t>[10] Concessions will be mainly for tourism related services such as visitor centres, giftshops, restaurants, transportation etc</t>
  </si>
  <si>
    <t>-    Comprehensive financial data and plans for a standardized and coordinated cost accounting systems (both input and activity based accounting)</t>
  </si>
  <si>
    <t xml:space="preserve">(i) System wide guidelines for fee collection are complete and approved by PA authorities </t>
  </si>
  <si>
    <t>Suggested benchmarks for a diversified portfolio of financial mechanisms for the PA system: Partial – 1-2                                                 Fair amount – 3-4                              Optimal – 5 or more                                             List the mechanisms:</t>
  </si>
  <si>
    <t>Total Score for PA System</t>
  </si>
  <si>
    <t>Total Possible Score</t>
  </si>
  <si>
    <t>Actual score as a percentage of the total possible score</t>
  </si>
  <si>
    <t>[1] Insert NA if this is first year of completing scorecard.</t>
  </si>
  <si>
    <t>Annex I – Revenue Projection Estimates</t>
  </si>
  <si>
    <t>This table should be filled out to supplement data presented on revenue generation in both Part I and II.</t>
  </si>
  <si>
    <t>Fees and other revenue generation mechanisms</t>
  </si>
  <si>
    <t xml:space="preserve">Current fee levels </t>
  </si>
  <si>
    <t>Current revenues</t>
  </si>
  <si>
    <t>Proposed  fee  level</t>
  </si>
  <si>
    <t>Estimated revenue</t>
  </si>
  <si>
    <t>Total</t>
  </si>
  <si>
    <t>Annex II – Policy Reform and Strengthening</t>
  </si>
  <si>
    <t>This Table should be filled out to complement information provided in Part II, Component I on the policy and legislative frameworks.  This table presents the list all policies to be reformed, established or strengthened to improve the PA financing system</t>
  </si>
  <si>
    <t>Policy/Law</t>
  </si>
  <si>
    <t>Justification for change or new policy/law</t>
  </si>
  <si>
    <t>Recommended changes</t>
  </si>
  <si>
    <t>Proposed Timeframe</t>
  </si>
  <si>
    <t xml:space="preserve">Objective 2: 
Mainstreaming Biodiversity Conservation in Production Landscapes/Seascapes and Sectors
</t>
  </si>
  <si>
    <t>Transportation</t>
  </si>
  <si>
    <t>Fisheries</t>
  </si>
  <si>
    <t>Forestry</t>
  </si>
  <si>
    <t>Agriculture</t>
  </si>
  <si>
    <t>Tourism</t>
  </si>
  <si>
    <t>Mining</t>
  </si>
  <si>
    <t>Oil</t>
  </si>
  <si>
    <t xml:space="preserve">Please identify production sectors and/or ecosystem services directly targeted by project: </t>
  </si>
  <si>
    <t>I. General Data</t>
  </si>
  <si>
    <t xml:space="preserve">II. Project Landscape/Seascape Coverage </t>
  </si>
  <si>
    <t xml:space="preserve">[1] For projects working in seascapes (large marine ecosystems, fisheries etc.) please provide coverage figures and include explanatory text as necessary if reporting in hectares is not applicable or feasible.  </t>
  </si>
  <si>
    <t>[2] Direct coverage refers to the area that is targeted by the project’s site intervention.  For example, a project may be mainstreaming biodiversity into floodplain management in a pilot area of 1,000 hectares that is part of a much larger floodplain of 10,000 hectares.</t>
  </si>
  <si>
    <t xml:space="preserve">Landscape/seascape area indirectly[3] covered by the project (ha) </t>
  </si>
  <si>
    <r>
      <t>Landscape/seascape</t>
    </r>
    <r>
      <rPr>
        <vertAlign val="superscript"/>
        <sz val="10"/>
        <color indexed="8"/>
        <rFont val="Microsoft Sans Serif"/>
        <family val="2"/>
      </rPr>
      <t>[1]</t>
    </r>
    <r>
      <rPr>
        <sz val="10"/>
        <color indexed="8"/>
        <rFont val="Microsoft Sans Serif"/>
        <family val="2"/>
      </rPr>
      <t xml:space="preserve"> area </t>
    </r>
    <r>
      <rPr>
        <u/>
        <sz val="10"/>
        <color indexed="8"/>
        <rFont val="Microsoft Sans Serif"/>
        <family val="2"/>
      </rPr>
      <t>directly</t>
    </r>
    <r>
      <rPr>
        <u/>
        <vertAlign val="superscript"/>
        <sz val="10"/>
        <color indexed="8"/>
        <rFont val="Microsoft Sans Serif"/>
        <family val="2"/>
      </rPr>
      <t>[2]</t>
    </r>
    <r>
      <rPr>
        <sz val="10"/>
        <color indexed="8"/>
        <rFont val="Microsoft Sans Serif"/>
        <family val="2"/>
      </rPr>
      <t xml:space="preserve"> covered by the project (ha)</t>
    </r>
  </si>
  <si>
    <t>Explanation for indirect coverage numbers:</t>
  </si>
  <si>
    <t>Please indicate reasons</t>
  </si>
  <si>
    <t>Name of Protected Areas</t>
  </si>
  <si>
    <t>IUCN and/or national category of PA</t>
  </si>
  <si>
    <t>Extent in hectares of PA</t>
  </si>
  <si>
    <t>Extent in hectares</t>
  </si>
  <si>
    <t>Please Indicate Environmental Service</t>
  </si>
  <si>
    <t>1. What is the extent (in hectares) of the landscape or seascape where the project will directly or indirectly contribute to biodiversity conservation or sustainable use of its components? An example is provided in the table below.</t>
  </si>
  <si>
    <t>2. Are there Protected Areas within the landscape/seascape covered by the project? If so, names these PAs, their IUCN or national PA category, and their extent in hectares</t>
  </si>
  <si>
    <t>Payments generated (US$)/ha/yr</t>
  </si>
  <si>
    <t>3. Within the landscape/seascape covered by the project, is the project implementing payment for environmental service schemes?                                                                         If so, please complete the table below. Example is provided.</t>
  </si>
  <si>
    <t>e.g. Water provision</t>
  </si>
  <si>
    <t>e.g. 40,000 hectares</t>
  </si>
  <si>
    <t>e.g. $ 10 per hectare per year</t>
  </si>
  <si>
    <t>e.g. Foreseen at Project Start</t>
  </si>
  <si>
    <t>Part III. Management Practices Applied</t>
  </si>
  <si>
    <t xml:space="preserve">4. Within the scope and objectives of the project, please identify in the table below the management practices employed by project beneficiaries that integrate biodiversity considerations and the area of coverage of these management practices.  Please also note if a certification system is being applied and identify the certification system being used.  Note: this could range from farmers applying organic agricultural practices, forest management agencies managing forests per Forest Stewardship Council (FSC) guidelines or other forest certification schemes, artisanal fisherfolk practicing sustainable fisheries management, or industries satisfying other similar agreed international standards, etc.  </t>
  </si>
  <si>
    <t>Name of certification system being used (insert NA if no certification system is being applied)</t>
  </si>
  <si>
    <t>Please indicate specific management practices that integrate BD</t>
  </si>
  <si>
    <t xml:space="preserve">Part IV. Market Transformation </t>
  </si>
  <si>
    <t>Name of the market that the project seeks to affect (sector and sub-sector)</t>
  </si>
  <si>
    <t>E.g., cubic meters of  sustainably produced wood processed per year</t>
  </si>
  <si>
    <t>Unit of measure of market impact</t>
  </si>
  <si>
    <t>E.g., Sustainable forestry (timber processing)</t>
  </si>
  <si>
    <r>
      <t>E.g., Sustainable agriculture (Fruit production</t>
    </r>
    <r>
      <rPr>
        <i/>
        <sz val="10"/>
        <color indexed="8"/>
        <rFont val="Microsoft Sans Serif"/>
        <family val="2"/>
      </rPr>
      <t>: apples)</t>
    </r>
  </si>
  <si>
    <r>
      <t>5. For those projects that have identified market transformation as a project  objective</t>
    </r>
    <r>
      <rPr>
        <i/>
        <sz val="10"/>
        <color indexed="8"/>
        <rFont val="Microsoft Sans Serif"/>
        <family val="2"/>
      </rPr>
      <t>,</t>
    </r>
    <r>
      <rPr>
        <sz val="10"/>
        <color indexed="8"/>
        <rFont val="Microsoft Sans Serif"/>
        <family val="2"/>
      </rPr>
      <t xml:space="preserve"> please</t>
    </r>
    <r>
      <rPr>
        <i/>
        <sz val="10"/>
        <color indexed="8"/>
        <rFont val="Microsoft Sans Serif"/>
        <family val="2"/>
      </rPr>
      <t xml:space="preserve"> </t>
    </r>
    <r>
      <rPr>
        <sz val="10"/>
        <color indexed="8"/>
        <rFont val="Microsoft Sans Serif"/>
        <family val="2"/>
      </rPr>
      <t>describe the project's ability to integrate biodiversity considerations into the mainstream economy by measuring the market changes to which the project contributed. The sectors and subsectors and measures of impact in the table below are illustrative examples, only.  Please complete per the objectives and specifics of the project.</t>
    </r>
  </si>
  <si>
    <t>E.g., US$ of sales of certified apple products / year</t>
  </si>
  <si>
    <t>Biodiversity considerations are mentioned in sector policy</t>
  </si>
  <si>
    <t>Biodiversity considerations are mentioned in sector policy through specific legislation</t>
  </si>
  <si>
    <t>Regulations are in place to implement the legislation</t>
  </si>
  <si>
    <t>The regulations are under implementation</t>
  </si>
  <si>
    <t>The implementation of regulations is enforced</t>
  </si>
  <si>
    <t>Enforcement of regulations is monitored</t>
  </si>
  <si>
    <t xml:space="preserve">Agriculture </t>
  </si>
  <si>
    <t xml:space="preserve">All projects please complete this question at the project mid-term evaluation and at the final evaluation, if relevant: 
</t>
  </si>
  <si>
    <r>
      <t xml:space="preserve">6. For those projects that have identified addressing policy, legislation, regulations, and their implementation as project objectives, Please complete these tables for each sector that is a primary or a secondary focus of the project. </t>
    </r>
    <r>
      <rPr>
        <sz val="10"/>
        <color indexed="8"/>
        <rFont val="Microsoft Sans Serif"/>
        <family val="2"/>
      </rPr>
      <t>Please answer (1 for YES or 0 for NO) to each statement under the sectors that are a focus of the project.</t>
    </r>
  </si>
  <si>
    <t>Prevention, control, and management of invasive alien species (IAS) Tracking Tool</t>
  </si>
  <si>
    <t xml:space="preserve">       Issue                                                                                     </t>
  </si>
  <si>
    <t>Scoring Criteria</t>
  </si>
  <si>
    <t>National Coordination Mechanism</t>
  </si>
  <si>
    <t>1) Is there a National Coordination Mechanism to assist with the design and implementation of a national IAS strategy? (This could be a single “biosecurity” agency or an interagency committee).</t>
  </si>
  <si>
    <t xml:space="preserve">IAS National Strategy Development and Implementation </t>
  </si>
  <si>
    <t>2) Is there a National IAS strategy and is it being implemented?</t>
  </si>
  <si>
    <t xml:space="preserve">Policy Framework to Support IAS Management </t>
  </si>
  <si>
    <t>3) Has the national IAS strategy lead to the development and adoption of comprehensive framework of policies, legislation, and regulations across sectors.</t>
  </si>
  <si>
    <t>4) Have priority pathways for invasions been identified and actively managed and monitored?</t>
  </si>
  <si>
    <t>Early Detection</t>
  </si>
  <si>
    <t>5) Are detection, delimiting and monitoring surveys conducted on a regular basis?</t>
  </si>
  <si>
    <t>Assessment and Management: Best practice applied</t>
  </si>
  <si>
    <t>6) Are best management practices being applied in project target areas?</t>
  </si>
  <si>
    <t>TOTAL POSSIBLE</t>
  </si>
  <si>
    <t>[1] Detection survey: survey conducted in an attempt to determine if IAS are present.</t>
  </si>
  <si>
    <t>[2] Delimiting survey: survey conducted to establish the boundaries of an area considered to be infested or free from a pest.</t>
  </si>
  <si>
    <t>[3] Monitoring survey: survey to verify the characteristics of a pest/IAS.</t>
  </si>
  <si>
    <r>
      <rPr>
        <b/>
        <sz val="10"/>
        <color indexed="8"/>
        <rFont val="Microsoft Sans Serif"/>
        <family val="2"/>
      </rPr>
      <t xml:space="preserve">7. Within the scope and objectives of the project, has the private sector undertaken voluntary measures to incorporate biodiversity considerations in production?  If yes, please provide brief explanation and specifically mention the sectors involved.  </t>
    </r>
    <r>
      <rPr>
        <sz val="10"/>
        <color indexed="8"/>
        <rFont val="Microsoft Sans Serif"/>
        <family val="2"/>
      </rPr>
      <t>An example of this could be a mining company minimizing the impacts on biodiversity by using low-impact exploration techniques and by developing plans for restoration of biodiversity after exploration as part of the site management plan.</t>
    </r>
  </si>
  <si>
    <t>Part V. Policy and Regulatory frameworks</t>
  </si>
  <si>
    <t xml:space="preserve">Part 1.1 – Basic Information on Country’s National Protected Area System, Sub-systems and Networks. Detail in the Table every sub-system and network within the national system of protected areas in the country.  
</t>
  </si>
  <si>
    <t>PART III- FINANCIAL SCORECARD – SCORING AND MEASURING PROGRESS</t>
  </si>
  <si>
    <t>Please indicate your answer here</t>
  </si>
  <si>
    <t xml:space="preserve">II. Total Extent in hectares of protected areas targeted by the project by biome type </t>
  </si>
  <si>
    <r>
      <rPr>
        <b/>
        <sz val="10"/>
        <color indexed="8"/>
        <rFont val="Microsoft Sans Serif"/>
        <family val="2"/>
      </rPr>
      <t>1:</t>
    </r>
    <r>
      <rPr>
        <sz val="10"/>
        <color indexed="8"/>
        <rFont val="Microsoft Sans Serif"/>
        <family val="2"/>
      </rPr>
      <t xml:space="preserve"> Strict Nature Reserve/Wilderness Area: managed mainly for science or wilderness protection
</t>
    </r>
    <r>
      <rPr>
        <b/>
        <sz val="10"/>
        <color indexed="8"/>
        <rFont val="Microsoft Sans Serif"/>
        <family val="2"/>
      </rPr>
      <t>2:</t>
    </r>
    <r>
      <rPr>
        <sz val="10"/>
        <color indexed="8"/>
        <rFont val="Microsoft Sans Serif"/>
        <family val="2"/>
      </rPr>
      <t xml:space="preserve">  National Park: managed mainly for ecosystem protection and recreation
</t>
    </r>
    <r>
      <rPr>
        <b/>
        <sz val="10"/>
        <color indexed="8"/>
        <rFont val="Microsoft Sans Serif"/>
        <family val="2"/>
      </rPr>
      <t>3:</t>
    </r>
    <r>
      <rPr>
        <sz val="10"/>
        <color indexed="8"/>
        <rFont val="Microsoft Sans Serif"/>
        <family val="2"/>
      </rPr>
      <t xml:space="preserve"> Natural Monument: managed mainly for conservation of specific natural features
</t>
    </r>
    <r>
      <rPr>
        <b/>
        <sz val="10"/>
        <color indexed="8"/>
        <rFont val="Microsoft Sans Serif"/>
        <family val="2"/>
      </rPr>
      <t xml:space="preserve">4: </t>
    </r>
    <r>
      <rPr>
        <sz val="10"/>
        <color indexed="8"/>
        <rFont val="Microsoft Sans Serif"/>
        <family val="2"/>
      </rPr>
      <t xml:space="preserve">Habitat/Species Management Area: managed mainly for conservation through management intervention
</t>
    </r>
    <r>
      <rPr>
        <b/>
        <sz val="10"/>
        <color indexed="8"/>
        <rFont val="Microsoft Sans Serif"/>
        <family val="2"/>
      </rPr>
      <t>5:</t>
    </r>
    <r>
      <rPr>
        <sz val="10"/>
        <color indexed="8"/>
        <rFont val="Microsoft Sans Serif"/>
        <family val="2"/>
      </rPr>
      <t xml:space="preserve"> Protected Landscape/Seascape: managed mainly for landscape/seascape protection and recreation
</t>
    </r>
    <r>
      <rPr>
        <b/>
        <sz val="10"/>
        <color indexed="8"/>
        <rFont val="Microsoft Sans Serif"/>
        <family val="2"/>
      </rPr>
      <t>6:</t>
    </r>
    <r>
      <rPr>
        <sz val="10"/>
        <color indexed="8"/>
        <rFont val="Microsoft Sans Serif"/>
        <family val="2"/>
      </rPr>
      <t xml:space="preserve"> Managed Resource Protected Area: managed mainly for the sustainable use of natural ecosystems</t>
    </r>
  </si>
  <si>
    <r>
      <rPr>
        <b/>
        <sz val="10"/>
        <color indexed="8"/>
        <rFont val="Microsoft Sans Serif"/>
        <family val="2"/>
      </rPr>
      <t>Note:</t>
    </r>
    <r>
      <rPr>
        <sz val="10"/>
        <color indexed="8"/>
        <rFont val="Microsoft Sans Serif"/>
        <family val="2"/>
      </rPr>
      <t xml:space="preserve"> Please complete the financial sustainability scorecard for each project that is focusing on improving the financial sustainability of a PA system or an individual PA, per outcome 1.2 in the GEF biodiversity strategy. As we did in GEF-4, we will use the scorecard that was developed by Andrew Bovarnick of UNDP as it addresses our needs in a comprehensive fashion.  
</t>
    </r>
    <r>
      <rPr>
        <b/>
        <sz val="10"/>
        <color indexed="8"/>
        <rFont val="Microsoft Sans Serif"/>
        <family val="2"/>
      </rPr>
      <t>The scorecard has three sections:</t>
    </r>
    <r>
      <rPr>
        <sz val="10"/>
        <color indexed="8"/>
        <rFont val="Microsoft Sans Serif"/>
        <family val="2"/>
      </rPr>
      <t xml:space="preserve">
Part I – Overall financial status of the protected areas system.  This includes basic protected area information and a financial analysis of the national protected area system.
Part II – Assessing elements of the financing system.
Part III – Scoring.</t>
    </r>
  </si>
  <si>
    <t>Planned project duration</t>
  </si>
  <si>
    <t>Actual project duration</t>
  </si>
  <si>
    <t>years</t>
  </si>
  <si>
    <t xml:space="preserve">Tracking Tool for Biodiversity Projects in GEF-3, GEF-4, and GEF-5                                 </t>
  </si>
  <si>
    <t xml:space="preserve">Tracking Tool for Biodiversity Projects in GEF-3, GEF-4, and GEF-5                     </t>
  </si>
  <si>
    <t xml:space="preserve">       Tracking Tool for Biodiversity Projects in GEF-3, GEF-4, and GEF-5                               </t>
  </si>
  <si>
    <r>
      <rPr>
        <b/>
        <sz val="10"/>
        <color indexed="8"/>
        <rFont val="Microsoft Sans Serif"/>
        <family val="2"/>
      </rPr>
      <t>Objective:</t>
    </r>
    <r>
      <rPr>
        <sz val="10"/>
        <color indexed="8"/>
        <rFont val="Microsoft Sans Serif"/>
        <family val="2"/>
      </rPr>
      <t xml:space="preserve">  To measure progress in achieving the impacts and outcomes established at the portfolio level under the biodiversity focal area.  
</t>
    </r>
    <r>
      <rPr>
        <b/>
        <sz val="10"/>
        <color indexed="8"/>
        <rFont val="Microsoft Sans Serif"/>
        <family val="2"/>
      </rPr>
      <t>Rationale:</t>
    </r>
    <r>
      <rPr>
        <sz val="10"/>
        <color indexed="8"/>
        <rFont val="Microsoft Sans Serif"/>
        <family val="2"/>
      </rPr>
      <t xml:space="preserve"> Project data from the GEF-3,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Structure of Tracking Tool:</t>
    </r>
    <r>
      <rPr>
        <sz val="10"/>
        <color indexed="8"/>
        <rFont val="Microsoft Sans Serif"/>
        <family val="2"/>
      </rPr>
      <t xml:space="preserve">  Each tracking tool requests background and coverage information on the project and specific information required to track portfolio level indicators in the GEF-3, GEF-4, and GEF-5 strategy.  
</t>
    </r>
    <r>
      <rPr>
        <b/>
        <sz val="10"/>
        <color indexed="8"/>
        <rFont val="Microsoft Sans Serif"/>
        <family val="2"/>
      </rPr>
      <t>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</si>
  <si>
    <t>Important: Please read the Guidelines posted on the GEF website before entering your data</t>
  </si>
  <si>
    <t>Prevention</t>
  </si>
  <si>
    <t>(1) Training courses run by the government and other competent organizations for PA managers on revenue mechanisms and financial administration</t>
  </si>
  <si>
    <t>Percentage scored in previous year or previous time the scorecard was applied [1]</t>
  </si>
  <si>
    <t>(ii) Inter-PA site level network exist for PA managers to share information with each other on their costs, practices and impacts</t>
  </si>
  <si>
    <t>Payments generated (US$)/ha/yr if known at time of CEO endorsement</t>
  </si>
  <si>
    <t>Part VI. Tracking Tool for Invasive Alien Species Projects in GEF 4 and GEF 5</t>
  </si>
  <si>
    <r>
      <rPr>
        <b/>
        <sz val="10"/>
        <color indexed="8"/>
        <rFont val="Microsoft Sans Serif"/>
        <family val="2"/>
      </rPr>
      <t>Objective:</t>
    </r>
    <r>
      <rPr>
        <sz val="10"/>
        <color indexed="8"/>
        <rFont val="Microsoft Sans Serif"/>
        <family val="2"/>
      </rPr>
      <t xml:space="preserve">  The Invasive Alien Species Tracking Tool has been developed to help track and monitor progress in the achievement of outcome 2.3 in the GEF-5 biodiversity strategy: “improved management frameworks to prevent, control, and manage invasive alien species” and for Strategic Program 7 in the GEF-4 strategy.
</t>
    </r>
    <r>
      <rPr>
        <b/>
        <sz val="10"/>
        <color indexed="8"/>
        <rFont val="Microsoft Sans Serif"/>
        <family val="2"/>
      </rPr>
      <t>Structure of Tracking Tool:</t>
    </r>
    <r>
      <rPr>
        <sz val="10"/>
        <color indexed="8"/>
        <rFont val="Microsoft Sans Serif"/>
        <family val="2"/>
      </rPr>
      <t xml:space="preserve">  The Tracking Tool addresses four main issues in one assessment form:  
1) National Coordination Mechanism;
2) IAS National Strategy Development and Implementation;
3) Policy Framework to Support IAS Management; and
4) IAS Strategy Implementation: Prevention, Early Detection, Assessment and Management.
</t>
    </r>
    <r>
      <rPr>
        <b/>
        <sz val="10"/>
        <color indexed="8"/>
        <rFont val="Microsoft Sans Serif"/>
        <family val="2"/>
      </rPr>
      <t>Assessment Form:</t>
    </r>
    <r>
      <rPr>
        <sz val="10"/>
        <color indexed="8"/>
        <rFont val="Microsoft Sans Serif"/>
        <family val="2"/>
      </rPr>
      <t xml:space="preserve"> The assessment is structured around six questions presented in table format which includes three columns for recording details of the assessment, all of which should be completed. 
</t>
    </r>
    <r>
      <rPr>
        <b/>
        <sz val="10"/>
        <color indexed="8"/>
        <rFont val="Microsoft Sans Serif"/>
        <family val="2"/>
      </rPr>
      <t>Next Steps:</t>
    </r>
    <r>
      <rPr>
        <sz val="10"/>
        <color indexed="8"/>
        <rFont val="Microsoft Sans Serif"/>
        <family val="2"/>
      </rPr>
      <t xml:space="preserve"> For each question respondents are also asked to identify any intended actions that will improve performance of the IAS management framework.
</t>
    </r>
  </si>
  <si>
    <t xml:space="preserve">Total hectares </t>
  </si>
  <si>
    <t>Ocean (beyond EEZ)</t>
  </si>
  <si>
    <t>(i) A system wide strategy and action plan for user fees is complete and adopted by government</t>
  </si>
  <si>
    <t xml:space="preserve">(i) A system wide strategy and action plan for PES is complete and adopted by government </t>
  </si>
  <si>
    <t>(ii) Concession opportunities are operational at pilot PA sites</t>
  </si>
  <si>
    <t>(iv) Business plans are implemented across the PA system (degree of implementation measured by achievement of objectives)</t>
  </si>
  <si>
    <t>(v) Business plans for PAs contribute to system level planning and budgeting</t>
  </si>
  <si>
    <t xml:space="preserve">(vi) Costs of implementing management and business plans are monitored and contributes to cost-effective guidance and financial performance reporting </t>
  </si>
  <si>
    <t>Please select your score      from drop down menu</t>
  </si>
  <si>
    <r>
      <rPr>
        <b/>
        <sz val="10"/>
        <color indexed="8"/>
        <rFont val="Microsoft Sans Serif"/>
        <family val="2"/>
      </rPr>
      <t>Bonus point:</t>
    </r>
    <r>
      <rPr>
        <sz val="10"/>
        <color indexed="8"/>
        <rFont val="Microsoft Sans Serif"/>
        <family val="2"/>
      </rPr>
      <t xml:space="preserve"> </t>
    </r>
    <r>
      <rPr>
        <sz val="10"/>
        <color indexed="8"/>
        <rFont val="Microsoft Sans Serif"/>
        <family val="2"/>
      </rPr>
      <t>Contingency plans for IAS  emergencies exist and are well coordinated                                                                                      0: NO                                                                                              1: Yes</t>
    </r>
  </si>
  <si>
    <r>
      <t xml:space="preserve">Bonus point: </t>
    </r>
    <r>
      <rPr>
        <sz val="10"/>
        <color indexed="8"/>
        <rFont val="Microsoft Sans Serif"/>
        <family val="2"/>
      </rPr>
      <t xml:space="preserve"> Data from surveys is collected in accordance with international standards and stored in a national database.                                                                                                  0: NO                                                                                                        1: Yes</t>
    </r>
  </si>
  <si>
    <r>
      <t xml:space="preserve">Bonus point: </t>
    </r>
    <r>
      <rPr>
        <sz val="10"/>
        <color indexed="8"/>
        <rFont val="Microsoft Sans Serif"/>
        <family val="2"/>
      </rPr>
      <t>Detection surveys rank IAS in terms of their potential damage and detection systems target the IAS that are potentially the most damaging to globally significant biodiversity                                                                         0: NO                                                                                                                        1: Yes</t>
    </r>
  </si>
  <si>
    <t>Comment:</t>
  </si>
  <si>
    <r>
      <t xml:space="preserve">Bonus point: </t>
    </r>
    <r>
      <rPr>
        <sz val="10"/>
        <color indexed="8"/>
        <rFont val="Microsoft Sans Serif"/>
        <family val="2"/>
      </rPr>
      <t>Monitoring system (ongoing surveys) established to determine characteristics of the IAS population, and the condition of the target area.                                                                                                  0: NO                                                                                            1: Yes</t>
    </r>
  </si>
  <si>
    <r>
      <t xml:space="preserve">Bonus points: </t>
    </r>
    <r>
      <rPr>
        <sz val="10"/>
        <color indexed="8"/>
        <rFont val="Microsoft Sans Serif"/>
        <family val="2"/>
      </rPr>
      <t>Funding for sustained and ongoing management and monitoring of the target area is secured.                                    0: NO                                                                                            3: Yes</t>
    </r>
  </si>
  <si>
    <r>
      <t>Bonus point:</t>
    </r>
    <r>
      <rPr>
        <sz val="10"/>
        <color indexed="8"/>
        <rFont val="Microsoft Sans Serif"/>
        <family val="2"/>
      </rPr>
      <t xml:space="preserve">  Objective measures indicate that the restoration of habitat is likely to occur in the target area.                                                                                                                                  0: NO                                                                                                        1: Yes</t>
    </r>
  </si>
  <si>
    <r>
      <rPr>
        <b/>
        <sz val="10"/>
        <color indexed="8"/>
        <rFont val="Microsoft Sans Serif"/>
        <family val="2"/>
      </rPr>
      <t>0:</t>
    </r>
    <r>
      <rPr>
        <sz val="10"/>
        <color indexed="8"/>
        <rFont val="Microsoft Sans Serif"/>
        <family val="2"/>
      </rPr>
      <t xml:space="preserve"> National Coordination Mechanism does not exist                                                                  </t>
    </r>
    <r>
      <rPr>
        <b/>
        <sz val="10"/>
        <color indexed="8"/>
        <rFont val="Microsoft Sans Serif"/>
        <family val="2"/>
      </rPr>
      <t xml:space="preserve">1: </t>
    </r>
    <r>
      <rPr>
        <sz val="10"/>
        <color indexed="8"/>
        <rFont val="Microsoft Sans Serif"/>
        <family val="2"/>
      </rPr>
      <t xml:space="preserve">A national coordination mechanism has been established                                                               </t>
    </r>
    <r>
      <rPr>
        <b/>
        <sz val="10"/>
        <color indexed="8"/>
        <rFont val="Microsoft Sans Serif"/>
        <family val="2"/>
      </rPr>
      <t>2:</t>
    </r>
    <r>
      <rPr>
        <sz val="10"/>
        <color indexed="8"/>
        <rFont val="Microsoft Sans Serif"/>
        <family val="2"/>
      </rPr>
      <t xml:space="preserve"> The national coordination mechanism has legal character and responsibility for development of a national strategy                                        </t>
    </r>
    <r>
      <rPr>
        <b/>
        <sz val="10"/>
        <color indexed="8"/>
        <rFont val="Microsoft Sans Serif"/>
        <family val="2"/>
      </rPr>
      <t>3:</t>
    </r>
    <r>
      <rPr>
        <sz val="10"/>
        <color indexed="8"/>
        <rFont val="Microsoft Sans Serif"/>
        <family val="2"/>
      </rPr>
      <t xml:space="preserve"> The national coordination mechanism oversees implementation of IAS National Strategy</t>
    </r>
  </si>
  <si>
    <r>
      <rPr>
        <b/>
        <sz val="10"/>
        <color indexed="8"/>
        <rFont val="Microsoft Sans Serif"/>
        <family val="2"/>
      </rPr>
      <t>0:</t>
    </r>
    <r>
      <rPr>
        <sz val="10"/>
        <color indexed="8"/>
        <rFont val="Microsoft Sans Serif"/>
        <family val="2"/>
      </rPr>
      <t xml:space="preserve"> IAS strategy has not been developed                                    </t>
    </r>
    <r>
      <rPr>
        <b/>
        <sz val="10"/>
        <color indexed="8"/>
        <rFont val="Microsoft Sans Serif"/>
        <family val="2"/>
      </rPr>
      <t xml:space="preserve">1: </t>
    </r>
    <r>
      <rPr>
        <sz val="10"/>
        <color indexed="8"/>
        <rFont val="Microsoft Sans Serif"/>
        <family val="2"/>
      </rPr>
      <t xml:space="preserve">IAS strategy is under preparation or has been prepared and is not being implemented                                                                           </t>
    </r>
    <r>
      <rPr>
        <b/>
        <sz val="10"/>
        <color indexed="8"/>
        <rFont val="Microsoft Sans Serif"/>
        <family val="2"/>
      </rPr>
      <t>2:</t>
    </r>
    <r>
      <rPr>
        <sz val="10"/>
        <color indexed="8"/>
        <rFont val="Microsoft Sans Serif"/>
        <family val="2"/>
      </rPr>
      <t xml:space="preserve"> IAS strategy exists but is only partially implemented due to lack of funding or other problems                                                                      </t>
    </r>
    <r>
      <rPr>
        <b/>
        <sz val="10"/>
        <color indexed="8"/>
        <rFont val="Microsoft Sans Serif"/>
        <family val="2"/>
      </rPr>
      <t>3:</t>
    </r>
    <r>
      <rPr>
        <sz val="10"/>
        <color indexed="8"/>
        <rFont val="Microsoft Sans Serif"/>
        <family val="2"/>
      </rPr>
      <t xml:space="preserve"> IAS strategy exists, and is being fully implemented</t>
    </r>
  </si>
  <si>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</si>
  <si>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r>
      <rPr>
        <b/>
        <sz val="10"/>
        <color indexed="8"/>
        <rFont val="Microsoft Sans Serif"/>
        <family val="2"/>
      </rPr>
      <t>0:</t>
    </r>
    <r>
      <rPr>
        <sz val="10"/>
        <color indexed="8"/>
        <rFont val="Microsoft Sans Serif"/>
        <family val="2"/>
      </rPr>
      <t xml:space="preserve"> Management goal and target area undefined, no acceptable threshold of population level established                                                                                                                                     </t>
    </r>
    <r>
      <rPr>
        <b/>
        <sz val="10"/>
        <color indexed="8"/>
        <rFont val="Microsoft Sans Serif"/>
        <family val="2"/>
      </rPr>
      <t>1:</t>
    </r>
    <r>
      <rPr>
        <sz val="10"/>
        <color indexed="8"/>
        <rFont val="Microsoft Sans Serif"/>
        <family val="2"/>
      </rPr>
      <t xml:space="preserve"> Management goal and target area has been defined and acceptable threshold of population level of the species established                                                                                  </t>
    </r>
    <r>
      <rPr>
        <b/>
        <sz val="10"/>
        <color indexed="8"/>
        <rFont val="Microsoft Sans Serif"/>
        <family val="2"/>
      </rPr>
      <t xml:space="preserve">2: </t>
    </r>
    <r>
      <rPr>
        <sz val="10"/>
        <color indexed="8"/>
        <rFont val="Microsoft Sans Serif"/>
        <family val="2"/>
      </rPr>
      <t xml:space="preserve">Four criteria are applied to prioritize species and infestations for control in the target areas: a) current and potential extent of the species; b) current and potential impact of the species; c) global value of the habitat the species actually or potentially infests; and d) difficulty of control and establishing replacement strategies.                                                                                                                                                                                                                                                                                                                                </t>
    </r>
    <r>
      <rPr>
        <b/>
        <sz val="10"/>
        <color indexed="8"/>
        <rFont val="Microsoft Sans Serif"/>
        <family val="2"/>
      </rPr>
      <t xml:space="preserve">3: </t>
    </r>
    <r>
      <rPr>
        <sz val="10"/>
        <color indexed="8"/>
        <rFont val="Microsoft Sans Serif"/>
        <family val="2"/>
      </rPr>
      <t>Eradication, containment, control and management strategies are considered, and the most appropriate management strategy is applied to achieve the management goal and the appropriate level of protection in the target areas (Please discuss briefly rationale for the management strategy employed.)</t>
    </r>
  </si>
  <si>
    <r>
      <rPr>
        <b/>
        <sz val="10"/>
        <color indexed="8"/>
        <rFont val="Microsoft Sans Serif"/>
        <family val="2"/>
      </rPr>
      <t>0:</t>
    </r>
    <r>
      <rPr>
        <sz val="10"/>
        <color indexed="8"/>
        <rFont val="Microsoft Sans Serif"/>
        <family val="2"/>
      </rPr>
      <t xml:space="preserve"> Detection surveys[1] of aggressively invasive species (either species specific or sites) are not regularly conducted due to lack of capacity, resources, planning, etc                                                                                                                                                                                                                                                                                                                                                    </t>
    </r>
    <r>
      <rPr>
        <b/>
        <sz val="10"/>
        <color indexed="8"/>
        <rFont val="Microsoft Sans Serif"/>
        <family val="2"/>
      </rPr>
      <t>1:</t>
    </r>
    <r>
      <rPr>
        <sz val="10"/>
        <color indexed="8"/>
        <rFont val="Microsoft Sans Serif"/>
        <family val="2"/>
      </rPr>
      <t xml:space="preserve"> Detection surveys (observational) are conducted on a regular basis                                                                                                                                                                                                                      </t>
    </r>
    <r>
      <rPr>
        <b/>
        <sz val="10"/>
        <color indexed="8"/>
        <rFont val="Microsoft Sans Serif"/>
        <family val="2"/>
      </rPr>
      <t>2:</t>
    </r>
    <r>
      <rPr>
        <sz val="10"/>
        <color indexed="8"/>
        <rFont val="Microsoft Sans Serif"/>
        <family val="2"/>
      </rPr>
      <t xml:space="preserve"> Detection and delimiting surveys[2] (focusing on key sites: high risk entry points or high biodiversity value sites) are conducted on a regular basis                                                                                                                                                                                                             </t>
    </r>
    <r>
      <rPr>
        <b/>
        <sz val="10"/>
        <color indexed="8"/>
        <rFont val="Microsoft Sans Serif"/>
        <family val="2"/>
      </rPr>
      <t>3:</t>
    </r>
    <r>
      <rPr>
        <sz val="10"/>
        <color indexed="8"/>
        <rFont val="Microsoft Sans Serif"/>
        <family val="2"/>
      </rPr>
      <t xml:space="preserve"> Detection, delimiting and monitoring surveys[3] focusing on specific aggressively invasive plants, insects, mammals, etc are conducted on a regular basis</t>
    </r>
  </si>
  <si>
    <t>1: Primarily and directly targeted by the project                                                                                      2: Secondary or incidentally affected by the project</t>
  </si>
  <si>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 xml:space="preserve">3: </t>
    </r>
    <r>
      <rPr>
        <sz val="10"/>
        <color indexed="8"/>
        <rFont val="Microsoft Sans Serif"/>
        <family val="2"/>
      </rPr>
      <t>System established to use monitoring results from the methods employed to manage priority pathways in the development of new and improved policies, regulations and management approaches for IAS</t>
    </r>
  </si>
  <si>
    <t xml:space="preserve">0: None
1: A few
2: Several
3: Fully
</t>
  </si>
  <si>
    <t xml:space="preserve">0: No
1: Under development
2: Yes, but needs improvement
3: Yes, satisfactory
</t>
  </si>
  <si>
    <t xml:space="preserve">0: No
1: Established
2: Established with limited capital
3: Established with adequate capital
</t>
  </si>
  <si>
    <t xml:space="preserve">0: No
1: Partially
2: Quite well
3: Fully
</t>
  </si>
  <si>
    <t xml:space="preserve">0: None
1: Under development
2: Yes, but needs improvement
3: Yes, Satisfactory 
</t>
  </si>
  <si>
    <t xml:space="preserve">0: Not begun
1: In progress
2: Completed and adopted
3: Under implementation
</t>
  </si>
  <si>
    <t xml:space="preserve">0: None
1: Partial
2: Satisfactory
3: Full
</t>
  </si>
  <si>
    <t xml:space="preserve">0: No
1: Partially
2: Yes
</t>
  </si>
  <si>
    <t xml:space="preserve">0: None
1: Partial
2: Improving
3: Full
</t>
  </si>
  <si>
    <t xml:space="preserve">0: None
1: Partial
2: Almost there
3: Full
</t>
  </si>
  <si>
    <t>(v) Budgetary incentives motivate PA managers to promote site level financial sustainability (eg sites generating revenues do not necessarily experience budget cuts)</t>
  </si>
  <si>
    <t xml:space="preserve">0: Does not exist
1: Poor
2: Decent
3: High quality
</t>
  </si>
  <si>
    <t xml:space="preserve">0: Not begun
1: Early stages Below 25% of sites within the system
2: Near complete Above 70% of sites 
3: Completed  or 100% coverage 
</t>
  </si>
  <si>
    <t xml:space="preserve">0: None
1: Partial
2: Near complete
3: Fully completed
</t>
  </si>
  <si>
    <t xml:space="preserve">0: None
1: Partial
2: Near complete
3: Complete and operational
</t>
  </si>
  <si>
    <t xml:space="preserve">0: Absent
1: Partially done
2: Almost done
3: Fully
</t>
  </si>
  <si>
    <t xml:space="preserve">0: No
1: Yes
</t>
  </si>
  <si>
    <t xml:space="preserve">0: None
1: Partially
2: A fair amount
3: Optimal 
</t>
  </si>
  <si>
    <t xml:space="preserve">0: None
1: Partially
2: Satisfactory
3: Fully 
</t>
  </si>
  <si>
    <t xml:space="preserve">0: None
1: Partially
2: Completely
3: Operational 
</t>
  </si>
  <si>
    <t xml:space="preserve">0: None
1: Partially
2: Completely
</t>
  </si>
  <si>
    <t xml:space="preserve">0: None
1: Partially
2: Progressing 
3: Fully 
</t>
  </si>
  <si>
    <t xml:space="preserve">0: None
1: Limited
2: Satisfactory 
3: Extensive 
</t>
  </si>
  <si>
    <r>
      <t xml:space="preserve">Element 1 – </t>
    </r>
    <r>
      <rPr>
        <b/>
        <sz val="10"/>
        <color indexed="8"/>
        <rFont val="Microsoft Sans Serif"/>
        <family val="2"/>
      </rPr>
      <t>Legal, policy and regulatory support for revenue generation by PAs</t>
    </r>
  </si>
  <si>
    <r>
      <t xml:space="preserve">Element 3 - </t>
    </r>
    <r>
      <rPr>
        <b/>
        <sz val="10"/>
        <color indexed="8"/>
        <rFont val="Microsoft Sans Serif"/>
        <family val="2"/>
      </rPr>
      <t>Legal and regulatory conditions for establishing Funds (endowment, sinking or revolving)[1]</t>
    </r>
  </si>
  <si>
    <r>
      <t>Element 4 -</t>
    </r>
    <r>
      <rPr>
        <b/>
        <sz val="10"/>
        <color indexed="8"/>
        <rFont val="Microsoft Sans Serif"/>
        <family val="2"/>
      </rPr>
      <t xml:space="preserve"> Legal, policy and regulatory support for alternative institutional arrangements for PA management to reduce cost burden to government</t>
    </r>
  </si>
  <si>
    <r>
      <rPr>
        <b/>
        <sz val="10"/>
        <color indexed="8"/>
        <rFont val="Microsoft Sans Serif"/>
        <family val="2"/>
      </rPr>
      <t>Element 5 –National PA Financing Strategies</t>
    </r>
  </si>
  <si>
    <r>
      <t>Element 7 -</t>
    </r>
    <r>
      <rPr>
        <b/>
        <sz val="10"/>
        <color indexed="8"/>
        <rFont val="Microsoft Sans Serif"/>
        <family val="2"/>
      </rPr>
      <t xml:space="preserve"> Improved government budgeting for PA systems</t>
    </r>
  </si>
  <si>
    <r>
      <t>Element 6 -</t>
    </r>
    <r>
      <rPr>
        <b/>
        <sz val="10"/>
        <color indexed="8"/>
        <rFont val="Microsoft Sans Serif"/>
        <family val="2"/>
      </rPr>
      <t xml:space="preserve"> Economic valuation of protected area systems (ecosystem services, tourism based employment etc)</t>
    </r>
  </si>
  <si>
    <r>
      <t xml:space="preserve">Element 1 – </t>
    </r>
    <r>
      <rPr>
        <b/>
        <sz val="10"/>
        <color indexed="8"/>
        <rFont val="Microsoft Sans Serif"/>
        <family val="2"/>
      </rPr>
      <t>PA site-level management and business planning</t>
    </r>
  </si>
  <si>
    <r>
      <t>Element 3 -</t>
    </r>
    <r>
      <rPr>
        <b/>
        <sz val="10"/>
        <color indexed="8"/>
        <rFont val="Microsoft Sans Serif"/>
        <family val="2"/>
      </rPr>
      <t xml:space="preserve"> Systems for monitoring and reporting on financial management performance</t>
    </r>
  </si>
  <si>
    <r>
      <t>Element 2 -</t>
    </r>
    <r>
      <rPr>
        <b/>
        <sz val="10"/>
        <color indexed="8"/>
        <rFont val="Microsoft Sans Serif"/>
        <family val="2"/>
      </rPr>
      <t xml:space="preserve"> Operational, transparent and useful accounting and auditing systems</t>
    </r>
  </si>
  <si>
    <r>
      <t>Element 4 -</t>
    </r>
    <r>
      <rPr>
        <b/>
        <sz val="10"/>
        <color indexed="8"/>
        <rFont val="Microsoft Sans Serif"/>
        <family val="2"/>
      </rPr>
      <t xml:space="preserve"> Methods for allocating funds across individual PA sites</t>
    </r>
  </si>
  <si>
    <r>
      <t xml:space="preserve">Element 1 - </t>
    </r>
    <r>
      <rPr>
        <b/>
        <sz val="10"/>
        <color indexed="8"/>
        <rFont val="Microsoft Sans Serif"/>
        <family val="2"/>
      </rPr>
      <t>Number and variety of revenue sources used across the PA system</t>
    </r>
  </si>
  <si>
    <r>
      <t xml:space="preserve">Element 2 - </t>
    </r>
    <r>
      <rPr>
        <b/>
        <sz val="10"/>
        <color indexed="8"/>
        <rFont val="Microsoft Sans Serif"/>
        <family val="2"/>
      </rPr>
      <t>Setting and establishment of user fees across the PA system</t>
    </r>
  </si>
  <si>
    <r>
      <t>Element 3 -</t>
    </r>
    <r>
      <rPr>
        <b/>
        <sz val="10"/>
        <color indexed="8"/>
        <rFont val="Microsoft Sans Serif"/>
        <family val="2"/>
      </rPr>
      <t xml:space="preserve"> Effective fee collection systems</t>
    </r>
  </si>
  <si>
    <r>
      <t>Element 4 -</t>
    </r>
    <r>
      <rPr>
        <b/>
        <sz val="10"/>
        <color indexed="8"/>
        <rFont val="Microsoft Sans Serif"/>
        <family val="2"/>
      </rPr>
      <t xml:space="preserve"> Communication strategies to increase public awareness about the rationale for revenue generation mechanisms</t>
    </r>
  </si>
  <si>
    <r>
      <t xml:space="preserve">Element 6 - </t>
    </r>
    <r>
      <rPr>
        <b/>
        <sz val="10"/>
        <color indexed="8"/>
        <rFont val="Microsoft Sans Serif"/>
        <family val="2"/>
      </rPr>
      <t>Concessions operating within PAs[10]</t>
    </r>
  </si>
  <si>
    <r>
      <t xml:space="preserve">Element 5 - </t>
    </r>
    <r>
      <rPr>
        <b/>
        <sz val="10"/>
        <color indexed="8"/>
        <rFont val="Microsoft Sans Serif"/>
        <family val="2"/>
      </rPr>
      <t>Operational PES schemes for PAs[9]</t>
    </r>
  </si>
  <si>
    <r>
      <t>Element 7 -</t>
    </r>
    <r>
      <rPr>
        <b/>
        <sz val="10"/>
        <color indexed="8"/>
        <rFont val="Microsoft Sans Serif"/>
        <family val="2"/>
      </rPr>
      <t xml:space="preserve"> PA training programmes on revenue generation mechanisms</t>
    </r>
  </si>
  <si>
    <t>(ii)  Fee collection systems are being implemented at PA sites in a cost-effective manner</t>
  </si>
  <si>
    <t>(iii) Fee collection systems are monitored, evaluated and acted upon</t>
  </si>
  <si>
    <t>(iv) PA visitors are satisfied with the professionalism of fee collection and the services provided</t>
  </si>
  <si>
    <r>
      <t>Element 8 -</t>
    </r>
    <r>
      <rPr>
        <b/>
        <sz val="10"/>
        <color indexed="8"/>
        <rFont val="Microsoft Sans Serif"/>
        <family val="2"/>
      </rPr>
      <t xml:space="preserve"> Clearly defined institutional responsibilities for financial management of PAs</t>
    </r>
  </si>
  <si>
    <r>
      <rPr>
        <b/>
        <sz val="10"/>
        <color indexed="8"/>
        <rFont val="Microsoft Sans Serif"/>
        <family val="2"/>
      </rPr>
      <t>Element 9 - Well-defined staffing requirements, profiles and incentives at site and system level</t>
    </r>
  </si>
  <si>
    <t xml:space="preserve">If PA sites have tariffs but there is no system strategy score as partial: </t>
  </si>
  <si>
    <t xml:space="preserve">Actual score:   </t>
  </si>
  <si>
    <t>% achieved</t>
  </si>
  <si>
    <t xml:space="preserve">Total Possible: 59                             </t>
  </si>
  <si>
    <t xml:space="preserve">Total Possible: 71                       </t>
  </si>
  <si>
    <t>III. Please complete the table below for the protected areas that are the target of the GEF intervention and add new sections for each protected area if the project extends beyond four Pas. Use NA for not applicable.</t>
  </si>
  <si>
    <t xml:space="preserve">Foreseen at project start
</t>
  </si>
  <si>
    <t xml:space="preserve">
Actual at mid-term
</t>
  </si>
  <si>
    <t>Actual at project closure</t>
  </si>
  <si>
    <t>Actual at mid-term</t>
  </si>
  <si>
    <t xml:space="preserve">Foreseen at project start (to be completed at CEO approval or endorsement)
</t>
  </si>
  <si>
    <t>[3] Using the example in footnote 2 above, the same project may, for example, “indirectly” cover or influence the remaining 9,000 hectares of the floodplain through promoting learning exchanges and training at the project site as part of an awareness raising and capacity building strategy for the rest of the floodplain.  Please explain the basis for extrapolation of indirect coverage when completing this part of the table.</t>
  </si>
  <si>
    <t>Foreseen at project start (to be completed at CEO approval or endorsement)</t>
  </si>
  <si>
    <t>Area of coverage</t>
  </si>
  <si>
    <t>Jordan</t>
  </si>
  <si>
    <t>Wadi Rum Protected Area</t>
  </si>
  <si>
    <t>UNDP</t>
  </si>
  <si>
    <t>FSP</t>
  </si>
  <si>
    <t>Dibeen Forest Reserve</t>
  </si>
  <si>
    <t>Forest Reserve</t>
  </si>
  <si>
    <t>MENA</t>
  </si>
  <si>
    <t>n/a</t>
  </si>
  <si>
    <t>IBA</t>
  </si>
  <si>
    <t xml:space="preserve">   Mainstreaming biodiversity conservation in tourism sector development in Jordan</t>
  </si>
  <si>
    <t>74,180ha  (Saharo-Sindinan biome)</t>
  </si>
  <si>
    <t>849 ha Mediterranean</t>
  </si>
  <si>
    <t>N/A</t>
  </si>
  <si>
    <t xml:space="preserve">Accurate Data related to the expected cost of management of the proposed protected areas, financial data for administration and management on different scopes and levels  </t>
  </si>
  <si>
    <t xml:space="preserve">There is no specific studys to enable projections </t>
  </si>
  <si>
    <t xml:space="preserve">Wadi Rum </t>
  </si>
  <si>
    <t>Nature Reserve</t>
  </si>
  <si>
    <t>Strict Nature Reserve</t>
  </si>
  <si>
    <t xml:space="preserve">Land-use Regulations </t>
  </si>
  <si>
    <t>Busness plan for PAs, feasibility study for the proposed PAs, easily accessed Financial System that Accommodates the different PA sytem functions</t>
  </si>
  <si>
    <t>RSCN is the responsible institution for the establishement and management of the current PA system except Wadi Rum and the Aqaba Marine Park which are located within ASEZ and the responsibility of ASEZA</t>
  </si>
  <si>
    <t xml:space="preserve">Protected Area with Special Regulations </t>
  </si>
  <si>
    <t>Mainstreaming biodiversity conservation in tourism sector development in Jordan</t>
  </si>
  <si>
    <r>
      <t xml:space="preserve">Indicate total economic value of PAs (if studies available)[7] </t>
    </r>
    <r>
      <rPr>
        <sz val="10"/>
        <color rgb="FF0070C0"/>
        <rFont val="Microsoft Sans Serif"/>
        <family val="2"/>
      </rPr>
      <t>These studies are not available in Jordan</t>
    </r>
  </si>
  <si>
    <t>Biodiversity-friendly certification of hotels, eco-lodges and campsites</t>
  </si>
  <si>
    <t>To be developed national tourism certification scheme with biodiversity criteria based on the current national tourism certification scheme</t>
  </si>
  <si>
    <t xml:space="preserve">Develop, monitor and enforce land use plans that reduce, mitigate and offset impacts of tourism sector on biodiversity </t>
  </si>
  <si>
    <t>Active involvement of tourism sector in PA management and reducing its impact on biodiversity inside the PAs, as well as the correct pricing of tourism sector for services provided to tourism sector leads to increased financial sustainability of PAs</t>
  </si>
  <si>
    <t>82,769 ha (area covered by the three target PAs)</t>
  </si>
  <si>
    <t>Tourism Sector: Biodiversity friendly certification of hotels, eco-lodges and campsites</t>
  </si>
  <si>
    <t>Specify the tariff levels for the Pas: There is an entrance fees to each PA, where the mechanism of pricing identified two categories; an entrance fees for Jordanians and Foreigners Resident in Jordan and fees for foreiners "Non-Jordanian", fees varies according to the trails and facilities provided at the PA. Entrance fees is only for the one-day visit visitors.</t>
  </si>
  <si>
    <t>98 % to be retained: only Marine Park Revenue is not retained in PA system</t>
  </si>
  <si>
    <t>Pay for ecosystem services mechanisms are not in place.  No policies or laws in place to facilitate it</t>
  </si>
  <si>
    <t xml:space="preserve">25% to be retained. Only Wadi Rum PA has a trust fund for the PA. </t>
  </si>
  <si>
    <t xml:space="preserve">Policies in place to give the priority for local community in any recruitement or business franchise processes. </t>
  </si>
  <si>
    <t xml:space="preserve">Budget allocation is done on the basis of management plans and annual workplans, where the first priority is to secure the basic operations and salaries then to secure programs with high urgency. Buisness plans for PAs is not in place and there is a call to be developed </t>
  </si>
  <si>
    <t>Each PA administration includes a finance officer responsible for the planning and management affairs of the PA, but there is a weak capacity of business planning approach on site level.</t>
  </si>
  <si>
    <t xml:space="preserve">Only annual reports  on employment of locals in eco-tourism programs and other socio-economic enterprises developed and rum by the PAs as well as the average direct annual expenditure of the PA procurements from local markets. </t>
  </si>
  <si>
    <t xml:space="preserve">There is a specific department of financial affairs where the head of department in addition to the planning and oversee of the financial system and procedures, he is responsible to the planning and development of annual budget. Wild Jordan is the business arm of RSCN and is a department that develop the business of the PA system and define the revenue targets </t>
  </si>
  <si>
    <t>PAs are managed according to the existing valid management plans (two management plans currently under evaluation and updating process)</t>
  </si>
  <si>
    <t>E.g., Sustainable management of pine forests</t>
  </si>
  <si>
    <t>FSC</t>
  </si>
  <si>
    <t>120,000 hectares</t>
  </si>
  <si>
    <t>100% of all new tourism developments and operations in target areas covering 264,541 ha follow the new BD guidelines during the EIA process and application for tourism development permit [baseline - 0 developments and operations]</t>
  </si>
  <si>
    <t>Biodiversity-friendly land-use plans covering 181,772 ha (target localities excluding the area covered by PAs) effectively preventing impact on biodiversity</t>
  </si>
  <si>
    <t>World Heritage Site and IBA</t>
  </si>
  <si>
    <t xml:space="preserve">Baseline year (US$) [1][2] = 2013  </t>
  </si>
  <si>
    <r>
      <t xml:space="preserve">Total Possible: </t>
    </r>
    <r>
      <rPr>
        <b/>
        <sz val="10"/>
        <color rgb="FF00B050"/>
        <rFont val="Microsoft Sans Serif"/>
        <family val="2"/>
      </rPr>
      <t>95</t>
    </r>
    <r>
      <rPr>
        <b/>
        <sz val="10"/>
        <color theme="1"/>
        <rFont val="Microsoft Sans Serif"/>
        <family val="2"/>
      </rPr>
      <t xml:space="preserve">                             </t>
    </r>
  </si>
  <si>
    <t>Foreseen at project start</t>
  </si>
  <si>
    <t xml:space="preserve">Dibeen Forest (of which  the PA is the core) has been declared as an Important Bird Area by Birdlife International, Conservation Series #2 entitled: Important Bird Areas in the Middle East.   Year of assessment -  2001.  Size - 4,700ha.  IBA Criteria - A3.  See   http://www.birdlife.org/datazone/sitefactsheet.php?id=8191  </t>
  </si>
  <si>
    <t>Biodiversity guidelines for the EIA Process for all new tourism developments and operations</t>
  </si>
  <si>
    <t>Note: This is still a proposed PA - the proposed category once the PA is designated will be Category 2: National Park: managed mainly for ecosystem protection and recreation</t>
  </si>
  <si>
    <t>50% of all hotels, eco-lodges and campsites in target areas covering 264,541 ha certified using the project developed biodiversity-friendly certification scheme [baseline - 0 of estimated 106 establishments]</t>
  </si>
  <si>
    <t>This is included in the "oncost" rate in line 85 above.</t>
  </si>
  <si>
    <t>This is calculated using an "oncost" rate of 30% of the management operational costs</t>
  </si>
  <si>
    <t>Estimates based on a costing of $50/ha</t>
  </si>
  <si>
    <t>Estimated at 25% of total recurrent expenditure costs.</t>
  </si>
  <si>
    <t xml:space="preserve">The exact figures and breakdown of expenditure between operations and infrastructure investment not available. However, operational costs are estimated at 90% of the available total finances </t>
  </si>
  <si>
    <t>The exact figures and breakdown of expenditure between operations and infrastructure investment not available. However, infrastructure investment is estimated at 10% of the available total finances.</t>
  </si>
  <si>
    <t xml:space="preserve">Petra PA </t>
  </si>
  <si>
    <t xml:space="preserve">Proposed Nature Reserve at the national level </t>
  </si>
  <si>
    <t>Biodiversity-friendly land-use plans covering 209,900 ha (target localities excluding the area covered by PAs) effectively preventing impact on biodiversity</t>
  </si>
  <si>
    <t>Petra</t>
  </si>
  <si>
    <t xml:space="preserve">51,340 hectares Mediterranean, Irano-Turanian, and Sudanian (Afro-subtropical)   </t>
  </si>
  <si>
    <t>Midterm (US$)
2016</t>
  </si>
  <si>
    <t xml:space="preserve">Tracking Tool for Biodiversity Projects in GEF-3, GEF-4, and GEF-5                                  </t>
  </si>
  <si>
    <t xml:space="preserve">SECTION II: Management Effectiveness Tracking Tool for Protected Areas </t>
  </si>
  <si>
    <r>
      <rPr>
        <b/>
        <sz val="10"/>
        <color indexed="8"/>
        <rFont val="Microsoft Sans Serif"/>
        <family val="2"/>
      </rPr>
      <t>Note:</t>
    </r>
    <r>
      <rPr>
        <sz val="10"/>
        <color indexed="8"/>
        <rFont val="Microsoft Sans Serif"/>
        <family val="2"/>
      </rPr>
      <t xml:space="preserve"> Please complete the management effectiveness tracking tool for</t>
    </r>
    <r>
      <rPr>
        <b/>
        <sz val="10"/>
        <color indexed="8"/>
        <rFont val="Microsoft Sans Serif"/>
        <family val="2"/>
      </rPr>
      <t xml:space="preserve"> EACH </t>
    </r>
    <r>
      <rPr>
        <sz val="10"/>
        <color indexed="8"/>
        <rFont val="Microsoft Sans Serif"/>
        <family val="2"/>
      </rPr>
      <t xml:space="preserve">protected area that is the target of the GEF intervention and create a new worksheet for each.
</t>
    </r>
    <r>
      <rPr>
        <b/>
        <sz val="10"/>
        <color indexed="8"/>
        <rFont val="Microsoft Sans Serif"/>
        <family val="2"/>
      </rPr>
      <t>Structure and content of the Tracking Tool - Objective 1. Section II:</t>
    </r>
    <r>
      <rPr>
        <sz val="10"/>
        <color indexed="8"/>
        <rFont val="Microsoft Sans Serif"/>
        <family val="2"/>
      </rPr>
      <t xml:space="preserve">
The Tracking Tool has two main sections: datasheets and assessment form. Both sections should be completed.
</t>
    </r>
    <r>
      <rPr>
        <b/>
        <sz val="10"/>
        <color indexed="8"/>
        <rFont val="Microsoft Sans Serif"/>
        <family val="2"/>
      </rPr>
      <t xml:space="preserve">1. Datasheets: </t>
    </r>
    <r>
      <rPr>
        <sz val="10"/>
        <color indexed="8"/>
        <rFont val="Microsoft Sans Serif"/>
        <family val="2"/>
      </rPr>
      <t xml:space="preserve">the data sheet comprises of two separate sections:
 Data sheet 1: records details of the assessment and some basic information about the site, such as name, size and location etc. 
 Data sheet 2: provides a generic list of threats which protected areas can face. On this data sheet the assessors are asked to identify threats and rank their impact on the protected area.
</t>
    </r>
    <r>
      <rPr>
        <b/>
        <sz val="10"/>
        <color indexed="8"/>
        <rFont val="Microsoft Sans Serif"/>
        <family val="2"/>
      </rPr>
      <t>2. Assessment Form:</t>
    </r>
    <r>
      <rPr>
        <sz val="10"/>
        <color indexed="8"/>
        <rFont val="Microsoft Sans Serif"/>
        <family val="2"/>
      </rPr>
      <t xml:space="preserve"> the assessment is structured around 30 questions presented in table format which includes three columns for recording details of the assessment, all of which should be completed. </t>
    </r>
  </si>
  <si>
    <t>Data Sheet 1: Reporting Progress at Protected Area Sites</t>
  </si>
  <si>
    <t>Name, affiliation and contact details for person responsible for completing the METT (email etc.)</t>
  </si>
  <si>
    <t>Date assessment carried out</t>
  </si>
  <si>
    <t>Name of protected area</t>
  </si>
  <si>
    <t>WADI RUM Protected Area</t>
  </si>
  <si>
    <t>WDPA site code (these codes can be found on www.unep-wcmc.org/wdpa/)</t>
  </si>
  <si>
    <t xml:space="preserve">Designations(please choose 1-3)  </t>
  </si>
  <si>
    <t>1:  National
2:  IUCN Category
3:  International (please  complete lines 35-69 as necessary )</t>
  </si>
  <si>
    <t>Location of protected area (province and if possible map reference)</t>
  </si>
  <si>
    <t>Aqaba region</t>
  </si>
  <si>
    <t xml:space="preserve">Date of establishment </t>
  </si>
  <si>
    <t xml:space="preserve">Ownership details (please choose 1-4) </t>
  </si>
  <si>
    <t xml:space="preserve">
1:  State
2:  Private
3:  Community
4:  Other</t>
  </si>
  <si>
    <t>Management Authority</t>
  </si>
  <si>
    <t>Aqaba Special Economic Zone Authority (ASEZA)</t>
  </si>
  <si>
    <t>Size of protected area (ha)</t>
  </si>
  <si>
    <t>Number of Permanent staff</t>
  </si>
  <si>
    <t>Number of Temporary staff</t>
  </si>
  <si>
    <t>Annual budget (US$)  for recurrent (operational) funds – excluding staff salary costs</t>
  </si>
  <si>
    <t>Annual budget (US$) for project or other supplementary funds – excluding staff salary costs</t>
  </si>
  <si>
    <t>What are the main values for which the area is designated</t>
  </si>
  <si>
    <t>Unique desert landscape, rare species of plants and animals</t>
  </si>
  <si>
    <t xml:space="preserve">List the two primary protected area management objectives in below:  </t>
  </si>
  <si>
    <t>Management objective 1</t>
  </si>
  <si>
    <t>To conserve and where necessary restore the representative landscape which will ultimately also lead to habitat conservation and restoration</t>
  </si>
  <si>
    <t>Management objective 2</t>
  </si>
  <si>
    <t>To conserve viable populations of characteristic species in the protected area, with special empohasis on key and flagship species</t>
  </si>
  <si>
    <t>No. of people involved in completing assessment</t>
  </si>
  <si>
    <t>Including: (please choose 1-8)</t>
  </si>
  <si>
    <t xml:space="preserve">
1:  PA manager 
2:  PA staff
3:  Other PA agency staff   
4:  Donors                                                                                                                         5:  NGOs                                                                                                                           6: External experts                                                                                                         7: Local community                                                                                                             8: Other </t>
  </si>
  <si>
    <t>Information on International Designations</t>
  </si>
  <si>
    <t xml:space="preserve">UNESCO World Heritage site (see: http://whc.unesco.org/en/list) </t>
  </si>
  <si>
    <t>Date Listed</t>
  </si>
  <si>
    <t>Site name</t>
  </si>
  <si>
    <t>Site area</t>
  </si>
  <si>
    <t>720sq km</t>
  </si>
  <si>
    <t>Geographical co-ordinates</t>
  </si>
  <si>
    <t>N29 38 23  E35 26 2</t>
  </si>
  <si>
    <t xml:space="preserve">Criteria for designation </t>
  </si>
  <si>
    <t>(i.e. criteria i to x)</t>
  </si>
  <si>
    <t>Statement of Outstanding Universal Value</t>
  </si>
  <si>
    <t>Ramsar site (see: http://ramsar.wetlands.org)</t>
  </si>
  <si>
    <t>no</t>
  </si>
  <si>
    <t>Geographical number</t>
  </si>
  <si>
    <t>Reason for Designation (see Ramsar Information Sheet)</t>
  </si>
  <si>
    <t>UNESCO Man and Biosphere Reserves  (see: http://www.unesco.org/new/en/natural-sciences/environment/ecological-sciences/man-and-biosphere-programme/</t>
  </si>
  <si>
    <t>Total, Core, Buffe, and Transition</t>
  </si>
  <si>
    <t xml:space="preserve">Fulfilment of three functions of MAB </t>
  </si>
  <si>
    <t>conservation, development and logistic support</t>
  </si>
  <si>
    <t>Please list other designations (i.e. ASEAN Heritage, Natura 2000) and any supporting information below</t>
  </si>
  <si>
    <t>Name</t>
  </si>
  <si>
    <t>Detail</t>
  </si>
  <si>
    <t xml:space="preserve"> Data Sheet 2: Protected Areas Threats (please complete a Data Sheet of threats and assessment for each protected area of the project).</t>
  </si>
  <si>
    <t xml:space="preserve">Please choose all relevant existing threats as either of high, medium or low significance. Threats ranked as of high significance are those which are seriously degrading values; medium are those threats having some negative impact and those characterised as low are threats which are present but not seriously impacting values or N/A where the threat is not present or not applicable in the protected area. </t>
  </si>
  <si>
    <r>
      <t>1.</t>
    </r>
    <r>
      <rPr>
        <b/>
        <sz val="7"/>
        <color indexed="8"/>
        <rFont val="Microsoft Sans Serif"/>
        <family val="2"/>
      </rPr>
      <t> </t>
    </r>
    <r>
      <rPr>
        <b/>
        <sz val="9"/>
        <color indexed="8"/>
        <rFont val="Microsoft Sans Serif"/>
        <family val="2"/>
      </rPr>
      <t>Residential and commercial development within a protected area</t>
    </r>
  </si>
  <si>
    <t>Threats from human settlements or other non-agricultural land uses with a substantial footprint</t>
  </si>
  <si>
    <t xml:space="preserve">1.1 Housing and settlement </t>
  </si>
  <si>
    <t>0: N/A
1: Low
2: Medium
3: High</t>
  </si>
  <si>
    <t xml:space="preserve">1.2 Commercial and industrial areas </t>
  </si>
  <si>
    <t xml:space="preserve">1.3 Tourism and recreation infrastructure </t>
  </si>
  <si>
    <t>2. Agriculture and aquaculture within a protected area</t>
  </si>
  <si>
    <t>Threats from farming and grazing as a result of agricultural expansion and intensification, including silviculture, mariculture and aquaculture</t>
  </si>
  <si>
    <t>2.1 Annual and perennial non-timber crop cultivation</t>
  </si>
  <si>
    <t>2.1a Drug cultivation</t>
  </si>
  <si>
    <t xml:space="preserve">2.2 Wood and pulp plantations </t>
  </si>
  <si>
    <t xml:space="preserve">2.3 Livestock farming and grazing </t>
  </si>
  <si>
    <t xml:space="preserve">2.4 Marine and freshwater aquaculture </t>
  </si>
  <si>
    <t>3. Energy production and mining within a protected area</t>
  </si>
  <si>
    <t>Threats from production of non-biological resources</t>
  </si>
  <si>
    <t xml:space="preserve">3.1 Oil and gas drilling </t>
  </si>
  <si>
    <t xml:space="preserve">3.2 Mining and quarrying </t>
  </si>
  <si>
    <t>3.3 Energy generation, including from hydropower dams</t>
  </si>
  <si>
    <t>4. Transportation and service corridors within a protected area</t>
  </si>
  <si>
    <t>Threats from long narrow transport corridors and the vehicles that use them including associated wildlife mortality</t>
  </si>
  <si>
    <t>4.1 Roads and railroads (include road-killed animals)</t>
  </si>
  <si>
    <t>4.2 Utility and service lines (e.g. electricity cables, telephone lines,)</t>
  </si>
  <si>
    <t>4.3 Shipping lanes and canals</t>
  </si>
  <si>
    <t>4.4 Flight paths</t>
  </si>
  <si>
    <t>5. Biological resource use and harm within a protected area</t>
  </si>
  <si>
    <t>Threats from consumptive use of "wild" biological resources including both deliberate and unintentional harvesting effects; also persecution or control of specific species (note this includes hunting and killing of animals)</t>
  </si>
  <si>
    <t>5.1 Hunting, killing and collecting terrestrial animals (including killing of animals as a result of human/wildlife conflict)</t>
  </si>
  <si>
    <t>5.2 Gathering terrestrial plants or plant products (non-timber)</t>
  </si>
  <si>
    <t>5.3 Logging and wood harvesting</t>
  </si>
  <si>
    <t>5.4 Fishing, killing  and harvesting aquatic resources</t>
  </si>
  <si>
    <t>6. Human intrusions and disturbance within a protected area</t>
  </si>
  <si>
    <t>Threats from human activities that alter, destroy or disturb habitats and species associated with non-consumptive uses of biological resources</t>
  </si>
  <si>
    <t>6.1 Recreational activities and tourism</t>
  </si>
  <si>
    <t>6.2 War, civil unrest and military exercises</t>
  </si>
  <si>
    <t>6.3 Research, education and other work-related activities in protected areas</t>
  </si>
  <si>
    <t>6.4 Activities of protected area managers (e.g. construction or vehicle use, artificial watering points and dams)</t>
  </si>
  <si>
    <t>6.5 Deliberate vandalism, destructive activities or threats to protected area staff and visitors</t>
  </si>
  <si>
    <t xml:space="preserve">7. Natural system modifications </t>
  </si>
  <si>
    <t>Threats from other actions that convert or degrade habitat or change the way the ecosystem functions</t>
  </si>
  <si>
    <t>7.1 Fire and fire suppression (including arson)</t>
  </si>
  <si>
    <t xml:space="preserve">7.2 Dams, hydrological modification and water management/use </t>
  </si>
  <si>
    <t>7.3a Increased fragmentation within protected area</t>
  </si>
  <si>
    <t>7.3b Isolation from other natural habitat (e.g. deforestation, dams without effective aquatic wildlife passages)</t>
  </si>
  <si>
    <t>7.3c Other ‘edge effects’ on park values</t>
  </si>
  <si>
    <t xml:space="preserve">0: N/A
1: Low
2: Medium
3: High
</t>
  </si>
  <si>
    <t>7.3d Loss of keystone species (e.g. top predators, pollinators etc)</t>
  </si>
  <si>
    <t>8. Invasive and other problematic species and genes</t>
  </si>
  <si>
    <t xml:space="preserve">Threats from terrestrial and aquatic non-native and native plants, animals, pathogens/microbes or genetic materials that have or are predicted to have harmful effects on biodiversity following introduction, spread and/or increase </t>
  </si>
  <si>
    <t>8.1 Invasive non-native/alien plants (weeds)</t>
  </si>
  <si>
    <t>8.1a Invasive non-native/alien animals</t>
  </si>
  <si>
    <t>8.1b Pathogens (non-native or native but creating new/increased problems)</t>
  </si>
  <si>
    <t>8.2 Introduced genetic material (e.g. genetically modified organisms)</t>
  </si>
  <si>
    <t>9. Pollution entering or generated within protected area</t>
  </si>
  <si>
    <t>Threats from introduction of exotic and/or excess materials or energy from point and non-point sources</t>
  </si>
  <si>
    <t>9.1 Household sewage and urban waste water</t>
  </si>
  <si>
    <t xml:space="preserve">9.1a  Sewage and waste water from protected area facilities (e.g. toilets, hotels etc) </t>
  </si>
  <si>
    <t>9.2 Industrial, mining and military effluents and discharges (e.g. poor water quality discharge from dams, e.g. unnatural temperatures, de-oxygenated, other pollution)</t>
  </si>
  <si>
    <t>9.3 Agricultural and forestry effluents (e.g. excess fertilizers or pesticides)</t>
  </si>
  <si>
    <t>9.4 Garbage and solid waste</t>
  </si>
  <si>
    <t>9.5 Air-borne pollutants</t>
  </si>
  <si>
    <t>9.6 Excess energy (e.g. heat pollution, lights etc)</t>
  </si>
  <si>
    <t>10. Geological events</t>
  </si>
  <si>
    <t>Geological events may be part of natural disturbance regimes in many ecosystems. But they can be a threat if a species or habitat is damaged and has lost its resilience and is vulnerable to disturbance. Management capacity to respond to some of these changes may be limited.</t>
  </si>
  <si>
    <t>10.1 Volcanoes</t>
  </si>
  <si>
    <t>10.2 Earthquakes/Tsunamis</t>
  </si>
  <si>
    <t>10.3 Avalanches/ Landslides</t>
  </si>
  <si>
    <t xml:space="preserve">10.4 Erosion and siltation/ deposition (e.g. shoreline or riverbed changes) </t>
  </si>
  <si>
    <t>11. Climate change and severe weather</t>
  </si>
  <si>
    <t>Threats from long-term climatic changes which may be linked to global warming and other severe climatic/weather events outside of the natural range of variation</t>
  </si>
  <si>
    <t>11.1 Habitat shifting and alteration</t>
  </si>
  <si>
    <t>11.2 Droughts</t>
  </si>
  <si>
    <t>11.3 Temperature extremes</t>
  </si>
  <si>
    <t>11.4 Storms and flooding</t>
  </si>
  <si>
    <t>12. Specific cultural and social threats</t>
  </si>
  <si>
    <t>12.1 Loss of cultural links, traditional knowledge and/or management practices</t>
  </si>
  <si>
    <t>12.2 Natural deterioration of important cultural site values</t>
  </si>
  <si>
    <t>12.3 Destruction of cultural heritage buildings, gardens, sites etc</t>
  </si>
  <si>
    <t>Assessment Form</t>
  </si>
  <si>
    <t xml:space="preserve">1. Legal status: Does the protected area have legal status (or in the case of private reserves is covered by a covenant or similar)? </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</si>
  <si>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</si>
  <si>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Comments and Next Steps</t>
  </si>
  <si>
    <t xml:space="preserve">2. Protected area regulations: Are appropriate regulations in place to control land use and activities (e.g. hunting)?
</t>
  </si>
  <si>
    <t>0: There are no regulations for controlling land use and activities in the protected area 
1: Some regulations for controlling land use and activities in the protected area exist but these are major weaknesses
2: Regulations for controlling land use and activities in the protected area exist but there are some weaknesses or gaps
3: Regulations for controlling inappropriate land use and activities in the protected area exist and provide an excellent basis for management</t>
  </si>
  <si>
    <t xml:space="preserve">3. Law 
Enforcement: Can staff (i.e. those with responsibility for managing the site) enforce protected area rules well enough?
</t>
  </si>
  <si>
    <t>0: The staff have no effective capacity/resources to enforce protected area legislation and regulations 
1: There are major deficiencies in staff capacity/resources to enforce protected area legislation and regulations (e.g. lack of skills, no patrol budget, lack of institutional support)
2: The staff have acceptable capacity/resources to enforce protected area legislation and regulations but some deficiencies remain
3: The staff have excellent capacity/resources to enforce protected area legislation and regulations</t>
  </si>
  <si>
    <t>4. Protected area objectives: Is management undertaken according to agreed objectives?</t>
  </si>
  <si>
    <t>0: No firm objectives have been agreed for the protected area 
1: The protected area has agreed objectives, but is not managed according to these objectives
2: The protected area has agreed objectives, but is only partially managed according to these objectives
3: The protected area has agreed objectives and is managed to meet these objectives</t>
  </si>
  <si>
    <t>5. Protected area design: Is the protected area the right size and shape to protect species, habitats, ecological processes and water catchments of key conservation concern?</t>
  </si>
  <si>
    <t>0: Inadequacies in protected area design mean achieving the major objectives of the protected area is very difficult
1: Inadequacies in protected area design mean that achievement of major objectives is difficult but some mitigating actions are being taken (e.g. agreements with adjacent land owners for wildlife corridors or introduction of appropriate catchment management)
2: Protected area design is not significantly constraining achievement of objectives, but could be improved (e.g. with respect to larger scale ecological processes)
3: Protected area design helps achievement of objectives; it is appropriate for species and habitat conservation; and maintains ecological processes such as surface and groundwater flows at a catchment scale, natural disturbance patterns etc</t>
  </si>
  <si>
    <t xml:space="preserve">6. Protected area boundary demarcation: 
Is the boundary known and demarcated?
</t>
  </si>
  <si>
    <t>0: The boundary of the protected area is not known by the management authority or local residents/neighbouring land users
1: The boundary of the protected area is known by the management authority but is not known by local residents/neighbouring land users 
2: The boundary of the protected area is known by both the management authority and local residents/neighbouring land users but is not appropriately demarcated
3: The boundary of the protected area is known by the management authority and local residents/neighbouring land users and is appropriately demarcated</t>
  </si>
  <si>
    <t>7. Management plan: Is there a management plan and is it being implemented?</t>
  </si>
  <si>
    <t>0: There is no management plan for the protected area
1: A management plan is being prepared or has been prepared but is not being implemented
2: A management plan exists but it is only being partially implemented because of funding constraints or other problems
3: A management plan exists and is being implemented</t>
  </si>
  <si>
    <t xml:space="preserve">7.a Planning process: The planning process allows adequate opportunity for key stakeholders to influence the management plan </t>
  </si>
  <si>
    <t>0: No                                                                                                                                 1: Yes</t>
  </si>
  <si>
    <t xml:space="preserve">7.b Planning process: There is an established schedule and process for periodic review and updating of the management plan </t>
  </si>
  <si>
    <t xml:space="preserve">7.c Planning process: The results of monitoring, research and evaluation are routinely incorporated into planning </t>
  </si>
  <si>
    <t>8. Regular work plan: Is there a regular work plan and is it being implemented</t>
  </si>
  <si>
    <t>0: No regular work plan exists 
1: A regular work plan exists but few of the activities are implemented
2: A regular work plan exists and many activities are implemented
3: A regular work plan exists and all activities are implemented</t>
  </si>
  <si>
    <t>9. Resource inventory: Do you have enough information to manage the area?</t>
  </si>
  <si>
    <t xml:space="preserve">0: There is little or no information available on the critical habitats, species and cultural values of the protected area 
1: Information on the critical habitats, species, ecological processes and cultural values of the protected area is not sufficient to support planning and decision making
2: Information on the critical habitats, species, ecological processes and cultural values of the protected area is sufficient for most key areas of planning and decision making 
3: Information on the critical habitats, species, ecological processes and cultural values  of the protected area is sufficient to support all areas of planning and decision making </t>
  </si>
  <si>
    <t xml:space="preserve">10. Protection systems: 
Are systems in place to control access/resource use in the protected area?
</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</si>
  <si>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</si>
  <si>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11. Research: Is there a programme of management-orientated survey and research work?</t>
  </si>
  <si>
    <t>0: There is no survey or research work taking place in the protected area
1: There is a small amount of survey and research work but it is not directed towards the needs of protected area management
2: There is considerable survey and research work but it is not directed towards the needs of protected area management 
3:There is a comprehensive, integrated programme of survey and research work, which is relevant to management needs</t>
  </si>
  <si>
    <t>12. Resource management: Is active resource management being undertaken?</t>
  </si>
  <si>
    <t>0: Active resource management is not being undertaken 
1: Very few of the requirements for active management of critical habitats, species, ecological processes and cultural values  are being implemented
2: Many of the requirements for active management of critical habitats, species, ecological processes and, cultural values are being implemented but some key issues are not being addressed
3: Requirements for active management of critical habitats, species, ecological processes and, cultural values are being substantially or fully implemented</t>
  </si>
  <si>
    <t>13. Staff numbers: Are there enough people employed to manage the protected area?</t>
  </si>
  <si>
    <t>0: There are no staff  
1: Staff numbers are inadequate for critical management activities
2: Staff numbers are below optimum level for critical management activities
3: Staff numbers are adequate for the management needs of the protected area</t>
  </si>
  <si>
    <t>14. Staff training: Are staff adequately trained to fulfill management objectives?</t>
  </si>
  <si>
    <t>0: Staff lack the skills needed for protected area management
1: Staff training and skills are low relative to the needs of the protected area
2: Staff training and skills are adequate, but could be further improved to fully achieve the objectives of management
3: Staff training and skills are aligned with the management needs of the protected area</t>
  </si>
  <si>
    <t>15. Current budget: Is the current budget sufficient?</t>
  </si>
  <si>
    <t>0: There is no budget for management of the protected area
1: The available budget is inadequate for basic management needs and presents a serious constraint to the capacity to manage
2: The available budget is acceptable but could be further improved to fully achieve effective management
3: The available budget is sufficient and meets the full management needs of the protected area</t>
  </si>
  <si>
    <t>16. Security of budget: Is the budget secure?</t>
  </si>
  <si>
    <t xml:space="preserve">0: There is no secure budget for the protected area and management is wholly reliant on outside or highly variable funding  
1: There is very little secure budget and the protected area could not function adequately without outside funding 
2: There is a reasonably secure core budget for regular operation of the protected area but many innovations and initiatives are reliant on outside funding
3: There is a secure budget for the protected area and its management needs 
</t>
  </si>
  <si>
    <t>17. Management of budget: Is the budget managed to meet critical management needs?</t>
  </si>
  <si>
    <t>0: Budget management is very poor and significantly undermines effectiveness (e.g. late release of budget in financial year)
1: Budget management is poor and constrains effectiveness
2: Budget management is adequate but could be improved
3: Budget management is excellent and meets management needs</t>
  </si>
  <si>
    <t xml:space="preserve">18. Equipment: Is equipment sufficient for management needs?
</t>
  </si>
  <si>
    <t xml:space="preserve">0: There are little or no equipment and facilities for management needs
1: There are some equipment and facilities but these are inadequate for most management needs
2: There are equipment and facilities, but still some gaps that constrain management
3: There are adequate equipment and facilities </t>
  </si>
  <si>
    <t>19. Maintenance of equipment: Is equipment adequately maintained?</t>
  </si>
  <si>
    <t>0: There is little or no maintenance of equipment and facilities
1: There is some ad hoc maintenance of equipment and facilities 
2: There is basic maintenance of equipment and facilities 
3: Equipment and facilities are well maintained</t>
  </si>
  <si>
    <t>20. Education and awareness: Is there a planned education programme linked to the objectives and needs?</t>
  </si>
  <si>
    <t xml:space="preserve">0: There is no education and awareness programme
1: There is a limited and ad hoc education and awareness programme 
2: There is an education and awareness programme but it only partly meets needs and could be improved
3: There is an appropriate and fully implemented education and awareness programme </t>
  </si>
  <si>
    <t>21. Planning for land and water use: Does land and water use planning recognise the protected area and aid the achievement of objectives?</t>
  </si>
  <si>
    <t>0: Adjacent land and water use planning does not take into account the needs of the protected area and activities/policies are detrimental to the survival of the area 
1: Adjacent land and water use planning does not  takes into account the long term needs of the protected area, but activities are not detrimental the area 
2: Adjacent land and water use planning partially takes into account the long term needs of the protected area
3: Adjacent land and water use planning fully takes into account the long term needs of the protected area</t>
  </si>
  <si>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</si>
  <si>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21b. Land and water planning for habitat conservation: Management of corridors linking the protected area provides for wildlife passage to key habitats outside the protected area (e.g. to allow migratory fish to travel between freshwater spawning sites and the sea, or to allow animal migration).</t>
  </si>
  <si>
    <t>21c. Land and water planning for habitat conservation:  "Planning adresses ecosystem-specific needs and/or the needs of particular species of concern at an ecosystem scale (e.g. volume, quality and timing of freshwater flow to sustain particular species, fire management to maintain savannah habitats etc.)"</t>
  </si>
  <si>
    <t xml:space="preserve">22. State and commercial neighbours:Is there co-operation with adjacent land and water users? </t>
  </si>
  <si>
    <t>0: There is no contact between managers and neighbouring official or corporate land and water users
1: There is contact between managers and neighbouring official or corporate land and water users but little or no cooperation
2: There is contact between managers and neighbouring official or corporate land and water users, but only some co-operation 
3: There is regular contact between managers and neighbouring official or corporate land and water users, and substantial co-operation on management</t>
  </si>
  <si>
    <t>23. Indigenous people: Do indigenous and traditional peoples resident or regularly using the protected area have input to management decisions?</t>
  </si>
  <si>
    <t>0: Indigenous and traditional peoples have no input into decisions relating to the management of the protected area
1: Indigenous and traditional peoples have some input into discussions relating to management but no direct role in management
2: Indigenous and traditional peoples directly contribute to some relevant decisions relating to management but their involvement could be improved
3: Indigenous and traditional peoples directly participate in all relevant decisions relating to management, e.g. co-management</t>
  </si>
  <si>
    <t>24. Local communities: Do local communities resident or near the protected area have input to management decisions?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</si>
  <si>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</si>
  <si>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 a. Impact on communities: There is open communication and trust between local and/or  indigenous people, stakeholders and protected area managers</t>
  </si>
  <si>
    <t xml:space="preserve">24 b. Impact on communities: Programmes to enhance community welfare, while conserving protected area resources, are being implemented </t>
  </si>
  <si>
    <t>24 c. Impact on communities: Local and/or indigenous people actively support the protected area</t>
  </si>
  <si>
    <t>25. Economic benefit: Is the protected area providing economic benefits to local communities, e.g. income, employment, payment for environmental services?</t>
  </si>
  <si>
    <t>0: The protected area does not deliver any economic benefits to local communities
1: Potential economic  benefits are recognised and plans to realise these are being developed
2: There is some flow of economic benefits to local communities 
3: There is a major flow of economic benefits to local communities from activities associated with the protected area</t>
  </si>
  <si>
    <t>26. Monitoring and evaluation: Are management activities monitored against performance?</t>
  </si>
  <si>
    <t>0: There is no monitoring and evaluation in the protected area
1: There is some ad hoc monitoring and evaluation, but no overall strategy and/or no regular collection of results
2: There is an agreed and implemented monitoring and evaluation system but results do not feed back into management
3: A good monitoring and evaluation system exists, is well implemented and used in adaptive management</t>
  </si>
  <si>
    <t>27. Visitor facilities: Are visitor facilities adequate?</t>
  </si>
  <si>
    <t>0: There are no visitor facilities and services despite an identified need
1: Visitor facilities and services are inappropriate for current levels of visitation 
2: Visitor facilities and services are adequate for current levels of visitation but could be improved
3: Visitor facilities and services are excellent for current levels of visitation</t>
  </si>
  <si>
    <t>28. Commercial tourism operators: Do commercial tour operators contribute to protected area management?</t>
  </si>
  <si>
    <t>0: There is little or no contact between managers and tourism operators using the protected area
1: There is contact between managers and tourism operators but this is largely confined to administrative or regulatory matters
2: There is limited co-operation between managers and tourism operators to enhance visitor experiences and maintain protected area values
3: There is good co-operation between managers and tourism operators to enhance visitor experiences, and maintain protected area values</t>
  </si>
  <si>
    <t>29. Fees: If fees (i.e. entry fees or fines) are applied, do they help protected area management?</t>
  </si>
  <si>
    <t xml:space="preserve">0: Although fees are theoretically applied, they are not collected
1: Fees are collected, but make no contribution to the protected area or its environs
2: Fees are collected, and make some contribution to the protected area and its environs
3: Fees are collected and make a substantial contribution to the protected area and its environs </t>
  </si>
  <si>
    <t>30. Condition of values: What is the condition of the important values of the protected area as compared to when it was first designated?</t>
  </si>
  <si>
    <t>0: Many important biodiversity, ecological or cultural values are being severely degraded 
1: Some biodiversity, ecological or cultural values are being severely degraded 
2: Some biodiversity, ecological and cultural values are being partially degraded but the most important values have not been significantly impacted
3: Biodiversity, ecological and cultural values are predominantly intact</t>
  </si>
  <si>
    <t>30a: Condition of values: The assessment of the condition of values is based on research and/or monitoring</t>
  </si>
  <si>
    <t>30b: Condition of values Specific management programmes are being implemented to address threats to biodiversity, ecological and cultural values</t>
  </si>
  <si>
    <t>30c: Condition of values: Activities to maintain key biodiversity, ecological and cultural values are a routine part of park management</t>
  </si>
  <si>
    <t>Pls add up numbers from assessment form (questions 1 to 30)</t>
  </si>
  <si>
    <t>RSCN  tarek.abulhawa@rscn.org.jo</t>
  </si>
  <si>
    <t>SHOUBAK</t>
  </si>
  <si>
    <t>Ma'an Governorate</t>
  </si>
  <si>
    <t>RSCN</t>
  </si>
  <si>
    <t>7,740 hectares</t>
  </si>
  <si>
    <t>Terrestrial ecosystems; Natural and cultural landscapes; terrestrial and freshwater wildlife; aesthetics and local traditions</t>
  </si>
  <si>
    <t>Effective longterm protection of Irano-turanian and sudanian sub-tropical ecosystems and their associated landscapes and wildlife</t>
  </si>
  <si>
    <t>Promotion of community-based ecotourism for environmental protection and socio-economic development of local communities</t>
  </si>
  <si>
    <t>Petra Region IBA</t>
  </si>
  <si>
    <t>Name  -  Petra Region IBA</t>
  </si>
  <si>
    <t>Located in southern Jordan around Petra World Heritage site -  121 sq km; Flora examples - Quercus calliprinos, Juniperus phoenicia, Artemesia sieberi;  Fauna - Canis lupus, Hyaena hyaena.  12 birds of conservation importance including Falco namanni, Aquila heliacal</t>
  </si>
  <si>
    <t xml:space="preserve">Detail </t>
  </si>
  <si>
    <t>The proposed Shoubak PA falls within the much larger Petra IBA (26,700ha) .  Year of assessment - 2001.  IBA criteria  -  A1, A2, B1iv, B2, B3.  See   http://www.birdlife.org/datazone/sitefactsheet.php?id=8199</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</si>
  <si>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</si>
  <si>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DIBEEN FOREST RESERVE</t>
  </si>
  <si>
    <t>No budget allocated either by external funds or the core budget</t>
  </si>
  <si>
    <t>Southernmost Aleppo Pine Forest</t>
  </si>
  <si>
    <t>Part of an Important Bird Area (IBA). Designated in 1999 according to BirdLife International criteria</t>
  </si>
  <si>
    <t>Dibeen Forest</t>
  </si>
  <si>
    <t>The IBA has an area of 50 sq km including the original area of pine forest; designated mainly due to the presence of distinctive communities of birds wich are typical of Mediterranean-type shrubland and forest</t>
  </si>
  <si>
    <t>WAS NOT IN BASELINE TT BUT ADDED LATER</t>
  </si>
  <si>
    <t xml:space="preserve">Tahani Salhi </t>
  </si>
  <si>
    <t>PDTRA, Director for cultural resource management, tahanisalhi@yahoo.com</t>
  </si>
  <si>
    <t xml:space="preserve"> Jordan </t>
  </si>
  <si>
    <t>PDTRA</t>
  </si>
  <si>
    <t> 60</t>
  </si>
  <si>
    <t>1.300.000 </t>
  </si>
  <si>
    <t>2.375.000 </t>
  </si>
  <si>
    <t xml:space="preserve">Cultural and Natural Asset </t>
  </si>
  <si>
    <t>Protect the area from the hazards and threats and do more excavation to know more about the site</t>
  </si>
  <si>
    <t>Petra Natural and Cultural PA</t>
  </si>
  <si>
    <t xml:space="preserve">Develop the tourism product and engage the local comunities in the protection activities </t>
  </si>
  <si>
    <t xml:space="preserve">yes </t>
  </si>
  <si>
    <t>PETRA</t>
  </si>
  <si>
    <t xml:space="preserve">South of Jordan </t>
  </si>
  <si>
    <t>30˚19’50”N, 35˚26’36”E</t>
  </si>
  <si>
    <t>(i) represent a masterpiece of human creative (iii) bear a unique or at least exceptional testimony to a cultural tradition or to a civilization which is living or which has disappeared; (iv) be an outstanding example of a type of building, architectural or technological ensemble or landscape which illustrates (a) significant stage(s) in human history;</t>
  </si>
  <si>
    <t>The proposed PA falls within the much larger Petra IBA (26,700ha) .  Year of assessment - 2001.  IBA criteria  -  A1, A2, B1iv, B2, B3.  See   http://www.birdlife.org/datazone/sitefactsheet.php?id=8199</t>
  </si>
  <si>
    <t>Located in southern Jordan around and within Petra World Heritage site -  121 sq km; Flora examples - Quercus calliprinos, Juniperus phoenicia, Artemesia sieberi;  Fauna - Canis lupus, Hyaena hyaena.  12 birds of conservation importance including Falco namanni, Aquila heliacal</t>
  </si>
  <si>
    <t>Basheer Ayasreh, RSCN, basher@rscn.org.jo</t>
  </si>
  <si>
    <t xml:space="preserve"> June 19 2016 </t>
  </si>
  <si>
    <t xml:space="preserve"> Jerash </t>
  </si>
  <si>
    <t xml:space="preserve"> Royal Society for the Conservation of Nature </t>
  </si>
  <si>
    <t>855 hectares</t>
  </si>
  <si>
    <t xml:space="preserve"> Restoration and preservation of the Aleppo pine forest and associated biodiversity </t>
  </si>
  <si>
    <t xml:space="preserve"> Ensure financial sustainability  </t>
  </si>
  <si>
    <t>The PA was declared officially as a PA by the Government and is included in the national PA network.  Like all PAs it is owned by the Government, but managed by RSCN</t>
  </si>
  <si>
    <t xml:space="preserve">There are some regulations that enable some control by PA management on land uses within the PA borders, however, the new regulations proposed by the new land use plan when endorsed will help PA control what is outside. </t>
  </si>
  <si>
    <t xml:space="preserve">Four training programs were conducted in order to enable the PA stuff to enforce PA rules, more training programs are planned in the second half of the project. </t>
  </si>
  <si>
    <t xml:space="preserve">baseline surveys were conducted in order to determine the key indicators species. Monitoring plans for the coming 4 years were developed. At least one exercise to monitor the selected species before the end of the project should be conducted. </t>
  </si>
  <si>
    <t xml:space="preserve">It is well demarcated and known to local communities and neighboring users </t>
  </si>
  <si>
    <t xml:space="preserve">Local advisory board (LAC) is established to invlove locals and relevant government and non-government entities within the PA management, Building capacity programs are extreemly important </t>
  </si>
  <si>
    <t xml:space="preserve">LAC members should be involved in the planning process. </t>
  </si>
  <si>
    <t xml:space="preserve">The new endorsed Monitoring plan is well established and represent good planning exercise. </t>
  </si>
  <si>
    <t xml:space="preserve">The working plan is fairly implemented. The new Business plan should be incooprated with the current plans </t>
  </si>
  <si>
    <t xml:space="preserve">Good information is existed within the PA this information could be used in order to manage the PA in a better way. However, updating the avilable data is exctreemly important. </t>
  </si>
  <si>
    <t xml:space="preserve">Forest department is in charge inside the protected area and help the PA management in order to better manage the resource use. </t>
  </si>
  <si>
    <t>Monitoring plans, well-equiped stuff and clear plans are well developed. More training programs are needed</t>
  </si>
  <si>
    <t xml:space="preserve">The PA current staff number is 16 permanent and 1 on seasonal basis. The total number is sufficient. The result and finding of Dibeen Business plan will suggest new stuff and new positions. </t>
  </si>
  <si>
    <t>More training programs in Eco-tourism, visitor management and risk management are needed</t>
  </si>
  <si>
    <t xml:space="preserve">New Business plan is exctreemly important in order to suggest new revenue streams. </t>
  </si>
  <si>
    <t xml:space="preserve">The main source of income is the entrance fees. New revenue streams should be developed. </t>
  </si>
  <si>
    <t xml:space="preserve">more secure budget is needed to maintain the needed equipments. </t>
  </si>
  <si>
    <t xml:space="preserve">New education and awareness programs are implemented. The awareness progarms in the new management plan should be implemented. </t>
  </si>
  <si>
    <t xml:space="preserve">full conservation land use scenario was adopted by MoMA and relevant municipalities, raise importance of other area around Dibeen PA and endorse the PA area buffer zone with all relevat parties. </t>
  </si>
  <si>
    <t>Public consultation process for previous project found visitor satisfaction to be improving, Number of benificiaries has helped.</t>
  </si>
  <si>
    <t xml:space="preserve">Communication and trust there but needs improvement, monitoring shows that woodcutting has declined, general satisfactory and willingness to support the PA program increase through the questionnaire surveys </t>
  </si>
  <si>
    <t>Programme to enhance community welfare in place, but inadequate and needs improvement because it is shift at the end to the direct and indirect employment, improvement is planned to focus on the engagement, and capacity building, fund rasing, and so on.</t>
  </si>
  <si>
    <t xml:space="preserve">Local communities support the PA, however, few infringements take place by some users like grazing, wood cutting but it can not be categorized as considerable or severe </t>
  </si>
  <si>
    <t>There is some benefit but needs improvement, the PA recruitement policy gives the priority for local memebers, the PA facilitate fundraising processes and initiated an alternative livelihood entrprises that employ group of local people.</t>
  </si>
  <si>
    <t xml:space="preserve">not yet, however, the business plan will paved the road for this kind of communications </t>
  </si>
  <si>
    <t xml:space="preserve">Nasser al Zawideh- Rum Protected Area manager </t>
  </si>
  <si>
    <t xml:space="preserve">June 19 2016 </t>
  </si>
  <si>
    <t xml:space="preserve">720 sq. km = 72000 hectares </t>
  </si>
  <si>
    <t>25/6/2011 </t>
  </si>
  <si>
    <t>The 72,000-hectare property, inscribed as a mixed natural and cultural site, is situated in southern Jordan, near the border with Saudi Arabia. It features a varied desert landscape consisting of a range of narrow gorges, natural arches, towering cliffs, ramps, massive landslides and caverns. Petroglyphs, inscriptions and archaeological remains in the site testify to 12,000 years of human occupation and interaction with the natural environment. The combination of 25,000 rock carvings with 20,000 inscriptions trace the evolution of human thought and the early development of the alphabet. The site illustrates the evolution of pastoral, agricultural and urban activity in the region</t>
  </si>
  <si>
    <t>ndzawideh@aseza.jo</t>
  </si>
  <si>
    <t xml:space="preserve">Wadi Rum PA officially declared in 2001 </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</si>
  <si>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</si>
  <si>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 xml:space="preserve">The protected area have been officially included, by the Ministry of Environment, as a proposed protected area part of the national network of protected areas in Jordan. The process of PA official establishment is undergoing under national laws (Environment Protection Law), including the preparation of PA management plan (mandatory requirement within one year from the date of establishment). Next steps are to follow up with the Ministry of Environment for completion of the Nomination File review by the National Biodiversity Committee and then issuing application to the Cabinet of Ministers for official declaration of PA establishment.  </t>
  </si>
  <si>
    <t xml:space="preserve">The nomination file includes management recommendations which shall be addressed in the PA management plan. The PA management plan is under development by PDTRA with support from national organizations and experts. The area of the proposed protected area is governed by the Environment Protection Law which clearly instructs hunting ban within PAs, authorize the PA management to issue and enforce all related environmental management actions and measures within the PA boundaries.   </t>
  </si>
  <si>
    <t xml:space="preserve">PA staff are lacking sufficient skills and training, with some shortage in equipment's and vehicles, however the institutional support and respective regulations are in place. Budgets are available for enforcement within part but not whole of the PA. Proper patrolling plans are not adequate for natural protected areas.   </t>
  </si>
  <si>
    <t xml:space="preserve">PA management plan is under preparation and is expected to be finalized in few months </t>
  </si>
  <si>
    <t xml:space="preserve">The boundaries of the PA are demarcated and GIS mapped, all maps and coordinates are provided in the nomination file and is GIS data files provided to PDTRA (PA management authority) and to the Ministry of Environment. The boundaries were presented to representatives of the public during the consultation process and the national workshop organized by the project. There is no physical demarcation on the ground using fences, land marks or milestones as it is not required under national laws. </t>
  </si>
  <si>
    <t>A number of committees have been established with representatives of the key stakeholders and national experts to contribute to the preparation of the management plan</t>
  </si>
  <si>
    <t>As per of common practice in Jordan periodic review and update of PAs management plans is part of the management process and is usually discussed in the management plan it self</t>
  </si>
  <si>
    <t xml:space="preserve">The PA management plan will  constitute  actions to ensure the incorporation of monitoring, research and evaluation results in PA management planning cycle and periodic reviews </t>
  </si>
  <si>
    <t>Currently there is no work plan, however it will/shall be prepare immediately after the completion of the PA management plan</t>
  </si>
  <si>
    <t xml:space="preserve">More detailed field surveyed will be needed for the implementation of the management plan, however the information available are sufficient to prepare PA management plan for the first three years from the date of its establishment   </t>
  </si>
  <si>
    <t xml:space="preserve">The current protection system emphasizes cultural and archaeological resources, and pays little, if any, attention to biodiversity. </t>
  </si>
  <si>
    <t>Surveys were implemented for the purpose of delineating the PA and for identifying ecological value and significance of the area The results are sufficient for the nomination file and for preparing the management plan for the first three to five years, however more in-depth and management-oriented research will be needed in the coming periods</t>
  </si>
  <si>
    <t>Active only for cultural heritage resources, and inactive for biodiversity and ecological processes</t>
  </si>
  <si>
    <t>Most of the staff currently employed are professionals in the fields of cultural resources management/protection, however the capacity for biodiversity management/protection is limited. The number of staff available for PA patrolling are considered sufficient if effective patrolling plan and sufficient equipment's/vehicles are available</t>
  </si>
  <si>
    <t>Equipment's for ecological research, for effective patrolling and law enforcement are considered to be insufficient (gaps that constrain management)</t>
  </si>
  <si>
    <t>Awarness and education programme will be designed as part of the PA management plan</t>
  </si>
  <si>
    <t>Land Use plan for PDTR is in place and takes the requirments of PA management and consertation into consideration, however its implementation require higher levels of political will and strict enforcement</t>
  </si>
  <si>
    <t xml:space="preserve">The PA is under the processes of establishement and PA management planning. </t>
  </si>
  <si>
    <t xml:space="preserve">Representatives of the local communities are directly contributing to many relevant decisions, The use of the term "Indigenous People" is perceived negatively by the locals given that those locals share the same socio-cultural, socio-economic and socio-political characteristics of all other Jordanians. </t>
  </si>
  <si>
    <t xml:space="preserve">Representatives of the local communities are directly contributing to many relevant decisions, The use of the term "Indigenous People" is perceived negatively by the locals probably due to misunderstanding the term. </t>
  </si>
  <si>
    <t>Perhaps not relevant at this stage noting that the PA is still under establishment and the PA management plan is being prepared with the participation of representatives of all stakeholders</t>
  </si>
  <si>
    <t>Yes, as part of the PA management plan of cultural resources, and it is being considered for inclusion in the Natural PA management plan</t>
  </si>
  <si>
    <t>0: The protected area does not deliver any economic benefits to local communities
1: Potential economic  benefits are recognized and plans to realize these are being developed
2: There is some flow of economic benefits to local communities 
3: There is a major flow of economic benefits to local communities from activities associated with the protected area</t>
  </si>
  <si>
    <t xml:space="preserve">Mainly from tourism, livestock grazing within rangeland and some agricultural activities as part of the management of cultural heritage area (Petra Archaeological Park) </t>
  </si>
  <si>
    <t>Perhaps not relevant at this stage for the natural protected area noting that the PA is still under establishment and the PA management plan is being prepared. The under preparation management plan is expected to dedicate chapters to discuss monitoring of management activities against performance</t>
  </si>
  <si>
    <t>To be addressed by the under preparation PA management plan</t>
  </si>
  <si>
    <t xml:space="preserve">Partially yes, for the conservation of the archaeological/cultural assets </t>
  </si>
  <si>
    <t xml:space="preserve">The design of the PA takes into account needs for habitats and species conservation, requirements for ecological processes, employee physical barriers for more cost-effective protection and law enforcement, and avoids privately lands of lower ecological value </t>
  </si>
  <si>
    <t>The management plan is being prepared by PDTRA with support from national organizations and experts. Expected to be finalized in few months</t>
  </si>
  <si>
    <t>The available budget is adequate for cultural protection pratices, however more budget is needed to extend the protection practices to include the natural aspects</t>
  </si>
  <si>
    <t xml:space="preserve">PDTRA has to allocate more budget for natural protection activities </t>
  </si>
  <si>
    <t>No budget is allocated for natural protection, most of the budget consider cultural protection</t>
  </si>
  <si>
    <t xml:space="preserve">The flood is considered as one of the most critical risk in PAP, some research has been done in the last few years, however, more studies and action plans are needed to reduce this serious risk. </t>
  </si>
  <si>
    <t xml:space="preserve">This type of linkages is still absent, more studies have to be conducted after the final approval of the nomination file, especially to link Dana PA with Shoubak and Petra. </t>
  </si>
  <si>
    <t>The PA is under the processes of establishement and PA management planning. Its not applicable at this stage as this is the first time to fill the METT, this METT will serve as a baseline for the METT at the terminal phase. At that time we would find away of comaprision</t>
  </si>
  <si>
    <t>MOTA/TGU adopted the Global Sustainable Tourism Council's Standard and its accredited certificaction schemes as the base of certification system with focus on adopting Green Key, Blue Flag, Travel Life as a start.</t>
  </si>
  <si>
    <t>Green Key, Blue Flag, Travel Life as a start.</t>
  </si>
  <si>
    <t xml:space="preserve">Comment: coordination is being handled through the National Biodiversity Committee established under the Ministry of Environment </t>
  </si>
  <si>
    <t xml:space="preserve">Next Steps: Jordan Target (5th Report to CBD: Target 9
By 2020, invasive alien species and pathways are identified and prioritized,
priority species are controlled or eradicated, and measures are in place to manage
pathways to prevent their introduction and establishment. </t>
  </si>
  <si>
    <t>Implementation of CITES helps preventing introduction of IAS</t>
  </si>
  <si>
    <t>Comment: programmes for controlling IAL are being implemented by RSCN in coordination with the Ministry of Environment and other organizations. IAL are addressed in Jordan National Biodiversity Strategy and Action Plan, and the implementation of CITES is considered one of the contingency mechanisms</t>
  </si>
  <si>
    <t xml:space="preserve">Yes for IAS of fish in Azraq Wetland Reserve, and partially for Prosopis juliflora in Suwaimah Park </t>
  </si>
  <si>
    <t xml:space="preserve">Comment: Yes for fish IAS  in Azraq Wetland Reserve, and partially for Prosopis juliflora in Suwaimah Park </t>
  </si>
  <si>
    <t>Yes for fish IAS in Azraq Wetland Reserve</t>
  </si>
  <si>
    <t xml:space="preserve">Only for Azraq Killifish </t>
  </si>
  <si>
    <t xml:space="preserve">More training programmes in the field of field surveys and environmental stdies are needed </t>
  </si>
  <si>
    <t>PA has developed new Management Plan with clearly stated objectives</t>
  </si>
  <si>
    <t xml:space="preserve">A new management plan (2016-2019) is developed to replace the old management plan. The new management plan will be endorsed by MoEnv in the coming few months. </t>
  </si>
  <si>
    <t>Well planned surveys is conducted in order to understand the visitor trends and numbers, based on the findings of these surveys, new picnick area is established to replace the current visiting area and to reduce the visitors inpact on biodiversity</t>
  </si>
  <si>
    <t xml:space="preserve">The new proposed business plan will suggest new streams of revenue. </t>
  </si>
  <si>
    <t xml:space="preserve">More equiepments are needed, the project will cover the cost of certain equipements in the second half </t>
  </si>
  <si>
    <t xml:space="preserve">The new Landuse plan covers the PA and its surrounding, this will positively effect the local planing activities </t>
  </si>
  <si>
    <t xml:space="preserve">lacal advisory Committee (LAC) is established and local co-operation was involved in the LAC, another important plans are almost done (the Landuse plan for Dibeen PA and its surrounding) by endorsing the new plans all relevants parties will be engaged in the furture planning </t>
  </si>
  <si>
    <t xml:space="preserve">new monitoring plan has developed recently </t>
  </si>
  <si>
    <t>the new picnick area will meet the visitor demand and satisfaction</t>
  </si>
  <si>
    <t>The entrance fees approach must change to be per person not per car</t>
  </si>
  <si>
    <t xml:space="preserve">great effort has been done to protect the key species of the PA, the numbers and populations of the key species are increased </t>
  </si>
  <si>
    <t xml:space="preserve">new biodiversity sesntive land use plan is endoresed by ASEZA with enforcement plan, the new regulation need edequte implementation form all relevant entities. </t>
  </si>
  <si>
    <t xml:space="preserve">The PA is acting to cover all WHC claims. </t>
  </si>
  <si>
    <t>The new buffer zone is covering wider area than the protected area which in turn will cover the whole habitats and eco-systems</t>
  </si>
  <si>
    <t xml:space="preserve">The current protected area boundaries are well known, however, the new buffer zone boundaries still not known. </t>
  </si>
  <si>
    <t>The new Management plan is endorsed by ASEZA and Jordan governement, however, the new management plan has to cover the cultural and geological aspects, this has to be developed under the project supervision and in collboration with UNESCO</t>
  </si>
  <si>
    <t>Some of the work plans activities were not implemented, such as the safari trip in the core area, this has to be implemented in the second phase of the project</t>
  </si>
  <si>
    <t>Monitoring plan is developed in order to test the protection system, this will be valid and good exercise at the end of the project</t>
  </si>
  <si>
    <t xml:space="preserve">Baseline surveys are conducted for the critical species and habitats, the result of the surveys were entered to the BIMS. </t>
  </si>
  <si>
    <t xml:space="preserve">Biodiversity information management system (BIMS) is developed in Rum PA, the system has all information about the critical habitats and sepecies beside the baseline for these habitas and species in order to monitor its population and numbers. </t>
  </si>
  <si>
    <t>BIMS is providing excellent resource management approach</t>
  </si>
  <si>
    <t xml:space="preserve">certain specialization is needed such as environmental studies specialist </t>
  </si>
  <si>
    <t xml:space="preserve">More training programmes are needed </t>
  </si>
  <si>
    <t xml:space="preserve">the new business plan suggested new revenue extreems, the coming months and few years will reflect the impact of the business plan recommendations. </t>
  </si>
  <si>
    <t xml:space="preserve">The main source of the budget is the governemnt from ASEZA, however, the business plan suggeted new budget sources. </t>
  </si>
  <si>
    <t xml:space="preserve">The PA is the largest PA in Jordan, with many challenges, its not enough to cover all critical issues inside the PA, more budget should be secured in the coming few years especially to cover the raised Buffer zone. </t>
  </si>
  <si>
    <t>some shortages in the interpretation equipements that reflect the biodiversity values, the project is working now to develop some of the interpretation activities and equipment in the PA visitor center</t>
  </si>
  <si>
    <t>The new business plan suggested new ways to generate enough money for the maintenance activities</t>
  </si>
  <si>
    <t xml:space="preserve">School environmental clubs are one of the planned education programme, the project is also working now to develop Jenior advisory committee </t>
  </si>
  <si>
    <t>The new buffer zone study recognise the land and water use not only inside the PA but also in the new area, edequte implementation of the legal file and recommendations of this study will help the PA to achieve its objectives</t>
  </si>
  <si>
    <t xml:space="preserve">the whole area of the PA and the buffer zone should belong to one governement body, it was one of the buffer zone study recommendation, ASEZA has to develop MOU with all MoTA and MOMA in order to supervise the whole area. </t>
  </si>
  <si>
    <t>Representatives of the local communities are directly contributing to many relevant decisions through the Local Advisory Committee (LAC)</t>
  </si>
  <si>
    <t xml:space="preserve">Even its still not suffecient for them now as the current political situation around Jordan badely affect the national tourism but the PA still provide loacl comunities with econmic benefits, this benefits will increase in the future due to the implementaion of the new business plan which suggested wide range of new activities that will help the local to benefit more from the PA </t>
  </si>
  <si>
    <t>New vistor facilities are developed since the beginning of the project, this facilities will postively affect the visitor stay and expose them to wider possibilities to engange with local and to see the biodiversity richness of the place</t>
  </si>
  <si>
    <t xml:space="preserve">The business plan execrice was great chance to both PA manager and commercial operators to meet and discuss some important topics related to Rum PA. </t>
  </si>
  <si>
    <t xml:space="preserve">Some of the visitors don't pay the entrance fees due to illegal practice from both locals and operators, in the rest time of the project much has to be done in this issue. </t>
  </si>
  <si>
    <t xml:space="preserve">The BIMS surveys showed significant exist for some of the important values of the protected area, however, the new buffer zone will also significantly impact the level of the important value especially for the habitats </t>
  </si>
  <si>
    <t>WAS IN BASELINE TT BUT LATER REPLACED BY PETRA PA
LIKELY NO NEED FOR ENTRIES HENCE</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</si>
  <si>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</si>
  <si>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0: No      
1: Yes</t>
  </si>
  <si>
    <t>No comments on this sheet</t>
  </si>
  <si>
    <t>Majed Hasanat 
08 Jun 2016 &amp; 11 Dec 2017</t>
  </si>
  <si>
    <t>4 years + 1 year extension</t>
  </si>
  <si>
    <t>Ministry of Tourism and Antiquities; Petra Development and Tourism Region Authority; Aqaba Special Economic Zone Authority; Ministry of Municipal Affairs; Royal Society for the Conservation of Nature</t>
  </si>
  <si>
    <r>
      <t xml:space="preserve">Not yet established, however, it ha been recently included to the National Protected Areas Network as a step to official declaration. Note that </t>
    </r>
    <r>
      <rPr>
        <b/>
        <sz val="10"/>
        <rFont val="Microsoft Sans Serif"/>
        <family val="2"/>
      </rPr>
      <t>Shoubak</t>
    </r>
    <r>
      <rPr>
        <sz val="10"/>
        <rFont val="Microsoft Sans Serif"/>
        <family val="2"/>
      </rPr>
      <t xml:space="preserve"> is no longer targeted by the project, replaced by this site. This should be considered the baseline METT for Petra.</t>
    </r>
  </si>
  <si>
    <t>Area in Hectares
Please specify biome type</t>
  </si>
  <si>
    <t>Local Designation of Protected Area
(E.g, indigenous reserve, private reserve, etc.)</t>
  </si>
  <si>
    <t>Archaeological Park (Department of Antiquities) development and tourism zone with special regulations</t>
  </si>
  <si>
    <t>Global designation or priority lists. (E.g., Biosphere Reserve, World Heritage site, Ramsar site, WWF Global 2000, etc.)</t>
  </si>
  <si>
    <t xml:space="preserve">Cultural World Heritage Site (UNESCO). Important Bird Area (Birdlife International) </t>
  </si>
  <si>
    <t>Majed Hasanat
8 Jun 2016 &amp; 7 Dec 2017</t>
  </si>
  <si>
    <r>
      <rPr>
        <u/>
        <sz val="10"/>
        <rFont val="Microsoft Sans Serif"/>
        <family val="2"/>
      </rPr>
      <t>Directly:</t>
    </r>
    <r>
      <rPr>
        <sz val="10"/>
        <rFont val="Microsoft Sans Serif"/>
        <family val="2"/>
      </rPr>
      <t xml:space="preserve"> This figure includes the entire area of the Jerash Governorate (40,980 ha), the Greater Wadi Rum Landscape (Wadi Rum PA and buffer zone - 133, 180 ha), the Petra Development and Tourism Region (79,641 ha), the Shoubak Proposed PA (7,740 ha) and its buffer zone (3,000 ha).
</t>
    </r>
    <r>
      <rPr>
        <u/>
        <sz val="10"/>
        <rFont val="Microsoft Sans Serif"/>
        <family val="2"/>
      </rPr>
      <t>Indirectly:</t>
    </r>
    <r>
      <rPr>
        <sz val="10"/>
        <rFont val="Microsoft Sans Serif"/>
        <family val="2"/>
      </rPr>
      <t xml:space="preserve">  The project will develop biodiversity-friendly certification for hotels, eco-lodges and campsites as well as biodiversity guidelines for EIA process for all new tourism developments and operations. The project will also develop an effective system of penalties for breaches of permit conditions and will capacitate the enforcement of these penalties. Both the certification and new EIA process will tergeted towards biodiversity-important and ecological-sensitive areas. As the existing PA system qualifies, it is assumed that these standards will be enforced in these areas. The hectarage  figure includes the Dana PA (29,100 ha), Azraz PA (1,200 ha), Shumari PA (2,000 ha), Mujib PA (21,300 ha), Aljun PA (700 ha), Yarmouk PA (2,000 ha), Qatar PA (7,300 ha) and Fifa PA (2,700 ha).</t>
    </r>
  </si>
  <si>
    <r>
      <rPr>
        <u/>
        <sz val="10"/>
        <rFont val="Microsoft Sans Serif"/>
        <family val="2"/>
      </rPr>
      <t>Directly</t>
    </r>
    <r>
      <rPr>
        <sz val="10"/>
        <rFont val="Microsoft Sans Serif"/>
        <family val="2"/>
      </rPr>
      <t xml:space="preserve">:  This figure includes the entire area of the Jerash Governorate (40,980 ha), the Greater Wadi Rum Landscape (Wadi Rum PA and buffer zone - 133, 180 ha), the Petra Development and Tourism Region (79,641 ha), 
</t>
    </r>
    <r>
      <rPr>
        <u/>
        <sz val="10"/>
        <rFont val="Microsoft Sans Serif"/>
        <family val="2"/>
      </rPr>
      <t>Indirectly:</t>
    </r>
    <r>
      <rPr>
        <sz val="10"/>
        <rFont val="Microsoft Sans Serif"/>
        <family val="2"/>
      </rPr>
      <t xml:space="preserve">  The project is developing biodiversity-friendly certification for hotels, eco-lodges and campsites as well as biodiversity guidelines for EIA process for all new tourism developments and operations. The project is also developing an effective system of penalties for breaches of permit conditions and will capacitate the enforcement of these penalties. Both the certification and new EIA process will tergeted towards biodiversity-important, ecological-sensitive areas, and tourism development at the national level. The hectarage figure includes the the total area of Jordan. </t>
    </r>
  </si>
  <si>
    <r>
      <rPr>
        <b/>
        <sz val="10"/>
        <rFont val="Microsoft Sans Serif"/>
        <family val="2"/>
      </rPr>
      <t>Unit of measure of market impact:</t>
    </r>
    <r>
      <rPr>
        <sz val="10"/>
        <rFont val="Microsoft Sans Serif"/>
        <family val="2"/>
      </rPr>
      <t xml:space="preserve"> % of tourism enterprises within the target localisties that are certified using the project developed biodiversity-friendly certification scheme. Foreseen at project start: 50%. Baseline: 0% (A certification scheme is in place but does not have any biodiversity criteria and is only applied to hotels and restaurants. Lodges and camp sites also need to be incorporated).</t>
    </r>
  </si>
  <si>
    <t>Unit of measure of market impact: At MTR 20% of tourism establishments in project localities that are biodiversity-friendly certifcations (Green Key, Blue flage, Travel life, desert camps) according to the MoTA Certification Scheme. Based on an initial review by project experts for tourism establishments in the project localities.</t>
  </si>
  <si>
    <t>The IAS TT was not required yet completed by the project, the RTA left it in.</t>
  </si>
  <si>
    <t>Marine hectares covered</t>
  </si>
  <si>
    <t>Baseline: RSCN PAs Share 400,000. Marine Park Share $ 692,000</t>
  </si>
  <si>
    <t>Baseline: Marine Park share $ 142,000</t>
  </si>
  <si>
    <t>Baseline: RSCN Share 430,000. Marine Park 834,000</t>
  </si>
  <si>
    <t>Baseline: Several PAs developed a tourism "cost center" facilities to accommodate visitors such guesthouses, eco-lodges, camps, food and beverage, nature shops. Prices and fees were defined according to a business plan for those tourists' facilities .  RSCN Share $ 1,173,000, Wadi Rum $ 900,000. Marine Park $ 4000</t>
  </si>
  <si>
    <t xml:space="preserve">Baseline: There is an entrance fees to each PA, where the mechanism of pricing identified two categories; an entrance fees for Jordanians and Foreigners Resident in Jordan and fees for foreiners "Non-Jordanian", fees varies according to the trails and facilities provided at the PA. Entrance fees is only for the one-day visit visitors. Entrance fees are financially included to the total revenue of tourism and not available as separate figure.  (C54) indicates entrance fees and other tourism facilities and services </t>
  </si>
  <si>
    <t xml:space="preserve">Baseline: Nature Trust Fund is dedicated and invested in cooperation and accredited agreement with private sector, percentage "approved by RSCN Board" of annual profit of this investment is allocated to contribute to the annual budget of RSCN, whilst the remaining profit retained to increase the Trust Fund itself.  </t>
  </si>
  <si>
    <t xml:space="preserve">Baseline: Projects for RSCN facility development </t>
  </si>
  <si>
    <t>Baseline: Revenue of the Nature Café in Wild Jordan and Feinan eco-lodge (RSCN franchised it to private sector). Restaurant and Kiosks lease of the Marine Park</t>
  </si>
  <si>
    <t>Baseline: Training and consultancy fees, general donation, Wild Jordan business center, membership fees, hunting fees.</t>
  </si>
  <si>
    <t xml:space="preserve">Baseline: Revenue is retained within the PA system through RSCN; the  responsible NGO institution delegated by the government to establish and manage PAs in Jordan. Accordingly, revenue and expenses are performed according to the financial System of RSCN. Revenue of Wadi Rum PA is retained through the PA Fund. only the revenue of the Marine Park goes directly to ASEZA financial cycle. </t>
  </si>
  <si>
    <t>The figure only includes optimal management operational costs @ $50/ha</t>
  </si>
  <si>
    <t>Baseline: Conservatively estimated at 10% of total recurrent expenditure costs, although this will be insufficient to redress the dire state of infrastructure renovations needed in a number of PAs</t>
  </si>
  <si>
    <r>
      <t xml:space="preserve">Estimates based on a costing of US$40/ha * 144,000 ha of designated PAs - this is currently at the low end of the cost of managing Natura 2000 (where average cost is $82/ha (considered low - see </t>
    </r>
    <r>
      <rPr>
        <i/>
        <sz val="10"/>
        <rFont val="Microsoft Sans Serif"/>
        <family val="2"/>
      </rPr>
      <t>Gantoiler, S.; Rayment, M.; Bassi, S.; Kettunen, M.; McConville, A.; Landgrebe, R.; Gerdes, H.; ten Brink, P. Costs and Socio-economic Benefits associated with Natura 2000 Network. Final Report to the European Commission, DG Environment on Contract ENV. B. 2/SER/2008/0038. Institute for European Environmental Policy/GHK/Ecologic, Brussels 2010</t>
    </r>
    <r>
      <rPr>
        <sz val="10"/>
        <rFont val="Microsoft Sans Serif"/>
        <family val="2"/>
      </rPr>
      <t xml:space="preserve">). </t>
    </r>
  </si>
  <si>
    <t>The total area of the PA system (700,000 ha) minus the total area of the current designated PAs (144,000 ha) * both terrestrial and marine * = 556,000 ha of Total Area of PAs need designations and further finance to be managed. 
The figure only includes basic management operational costs @ $40/ha</t>
  </si>
  <si>
    <t>National System of PAs - designated and not yet designated</t>
  </si>
  <si>
    <t>National System of PAs - designated</t>
  </si>
  <si>
    <t>Baseline: RSCN annual expenditures for PAs $ 4,511,000. Wadi Rum annual expenditure $ 700,000. Marine Park Expenditure $ 834,000</t>
  </si>
  <si>
    <t>National System of PAs - not yet designated "NEW PAs"</t>
  </si>
  <si>
    <t>This financial analysis covers the already-designated national PA system of 144,000 ha, and refers to the not yet fully designated areas in those sections where indications are needed for NEW PAs.</t>
  </si>
  <si>
    <t>Baseline: This is calculated using an "oncost" rate of 30% of the management operational costs</t>
  </si>
  <si>
    <t>Baseline: 2011 expenses exceeded the available finance due to the exceptional decline in tourism revenue due to the regional political stress. RSCN had to offset this deficit by borrowing from the "Trust Fund"</t>
  </si>
  <si>
    <t>Baseline: This figure is a guestimate as the total finances available to the PA system for operations (line 73) are not available. This figure is calculated by subtracting the sum of PA central system level operational costs (line 84) and PA site management operational cost (line 85) for the estimated financing needs for basic management costs from the available financing for operations (line 73)</t>
  </si>
  <si>
    <t>Baseline: This figure is a guestimate as the total finances available to the PA system for infrastructure (line 74) are not available. This figure is calculated by subtracting PA site infrastructure investment costs  (line 87) for the estimated financing needs for basic management costs from the available financing for infrastructure (line 74)</t>
  </si>
  <si>
    <t>Baseline: This figure is a guestimate as the total finances available to the PA system for operations (line 73) are not available. This figure is calculated by subtracting the sum of PA central system level operational costs (line 93) and PA site management operational cost (line 94) for the estimated financing needs for optimal management costs from the available financing for operations (line 73)</t>
  </si>
  <si>
    <t>Baseline: This figure is a guestimate as the total finances available to the PA system for infrastructure (line 74) are not available. This figure is calculated by subtracting PA site infrastructure investment costs  (line 95) for the estimated financing needs for optimal management costs from the available financing for infrastructure (line 74)</t>
  </si>
  <si>
    <t>Baseline: This is based on the expanded protected area system of 700,000 ha but excludes the existing PA system (144,000 ha). The calcualtion was based on the calculation of current basic management costs (US$40 per ha) and optimal management costs (US$50/ha)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</si>
</sst>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_(* #,##0_);_(* \(#,##0\);_(* &quot;-&quot;??_);_(@_)"/>
    <numFmt numFmtId="166" formatCode="[$-409]mmmm\ d\,\ yyyy;@"/>
  </numFmts>
  <fonts count="58" x14ac:knownFonts="1">
    <font>
      <sz val="10"/>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2"/>
      <color indexed="8"/>
      <name val="Times New Roman"/>
      <family val="1"/>
    </font>
    <font>
      <i/>
      <sz val="10"/>
      <color indexed="8"/>
      <name val="Microsoft Sans Serif"/>
      <family val="2"/>
    </font>
    <font>
      <vertAlign val="superscript"/>
      <sz val="10"/>
      <color indexed="8"/>
      <name val="Microsoft Sans Serif"/>
      <family val="2"/>
    </font>
    <font>
      <u/>
      <sz val="10"/>
      <color indexed="8"/>
      <name val="Microsoft Sans Serif"/>
      <family val="2"/>
    </font>
    <font>
      <u/>
      <vertAlign val="superscript"/>
      <sz val="10"/>
      <color indexed="8"/>
      <name val="Microsoft Sans Serif"/>
      <family val="2"/>
    </font>
    <font>
      <i/>
      <sz val="10"/>
      <name val="Microsoft Sans Serif"/>
      <family val="2"/>
    </font>
    <font>
      <sz val="10"/>
      <color theme="1"/>
      <name val="Calibri"/>
      <family val="2"/>
      <scheme val="minor"/>
    </font>
    <font>
      <sz val="10"/>
      <color rgb="FF3F3F76"/>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theme="1"/>
      <name val="Microsoft Sans Serif"/>
      <family val="2"/>
    </font>
    <font>
      <b/>
      <sz val="10"/>
      <color theme="1"/>
      <name val="Microsoft Sans Serif"/>
      <family val="2"/>
    </font>
    <font>
      <sz val="10"/>
      <color rgb="FF3F3F76"/>
      <name val="Microsoft Sans Serif"/>
      <family val="2"/>
    </font>
    <font>
      <sz val="10"/>
      <color theme="1"/>
      <name val="Times New Roman"/>
      <family val="1"/>
    </font>
    <font>
      <b/>
      <sz val="11"/>
      <color theme="1"/>
      <name val="Times New Roman"/>
      <family val="1"/>
    </font>
    <font>
      <i/>
      <sz val="10"/>
      <color theme="1"/>
      <name val="Microsoft Sans Serif"/>
      <family val="2"/>
    </font>
    <font>
      <b/>
      <sz val="12"/>
      <color theme="1"/>
      <name val="Microsoft Sans Serif"/>
      <family val="2"/>
    </font>
    <font>
      <b/>
      <sz val="18"/>
      <color theme="1"/>
      <name val="Microsoft Sans Serif"/>
      <family val="2"/>
    </font>
    <font>
      <b/>
      <i/>
      <sz val="10"/>
      <color theme="1"/>
      <name val="Microsoft Sans Serif"/>
      <family val="2"/>
    </font>
    <font>
      <b/>
      <sz val="10"/>
      <color rgb="FFFF0000"/>
      <name val="Microsoft Sans Serif"/>
      <family val="2"/>
    </font>
    <font>
      <sz val="10"/>
      <color rgb="FF0070C0"/>
      <name val="Microsoft Sans Serif"/>
      <family val="2"/>
    </font>
    <font>
      <b/>
      <sz val="10"/>
      <name val="Microsoft Sans Serif"/>
      <family val="2"/>
    </font>
    <font>
      <sz val="11"/>
      <color indexed="8"/>
      <name val="Calibri"/>
      <family val="2"/>
    </font>
    <font>
      <b/>
      <sz val="10"/>
      <color rgb="FF0070C0"/>
      <name val="Microsoft Sans Serif"/>
      <family val="2"/>
    </font>
    <font>
      <sz val="10"/>
      <color theme="4"/>
      <name val="Microsoft Sans Serif"/>
      <family val="2"/>
    </font>
    <font>
      <b/>
      <sz val="10"/>
      <color theme="4"/>
      <name val="Microsoft Sans Serif"/>
      <family val="2"/>
    </font>
    <font>
      <sz val="10"/>
      <color theme="4"/>
      <name val="Calibri"/>
      <family val="2"/>
      <scheme val="minor"/>
    </font>
    <font>
      <b/>
      <sz val="11"/>
      <color theme="4"/>
      <name val="Times New Roman"/>
      <family val="1"/>
    </font>
    <font>
      <i/>
      <sz val="10"/>
      <color indexed="62"/>
      <name val="Microsoft Sans Serif"/>
      <family val="2"/>
    </font>
    <font>
      <sz val="10"/>
      <color rgb="FFFF0000"/>
      <name val="Microsoft Sans Serif"/>
      <family val="2"/>
    </font>
    <font>
      <b/>
      <sz val="11"/>
      <color rgb="FFFF0000"/>
      <name val="Calibri"/>
      <family val="2"/>
      <scheme val="minor"/>
    </font>
    <font>
      <i/>
      <sz val="10"/>
      <color rgb="FFFF0000"/>
      <name val="Microsoft Sans Serif"/>
      <family val="2"/>
    </font>
    <font>
      <b/>
      <sz val="10"/>
      <color rgb="FF00B050"/>
      <name val="Microsoft Sans Serif"/>
      <family val="2"/>
    </font>
    <font>
      <sz val="11"/>
      <color rgb="FFFF0000"/>
      <name val="Calibri"/>
      <family val="2"/>
      <scheme val="minor"/>
    </font>
    <font>
      <b/>
      <sz val="9"/>
      <color rgb="FF000000"/>
      <name val="Microsoft Sans Serif"/>
      <family val="2"/>
    </font>
    <font>
      <b/>
      <sz val="7"/>
      <color indexed="8"/>
      <name val="Microsoft Sans Serif"/>
      <family val="2"/>
    </font>
    <font>
      <b/>
      <sz val="9"/>
      <color indexed="8"/>
      <name val="Microsoft Sans Serif"/>
      <family val="2"/>
    </font>
    <font>
      <sz val="9"/>
      <color rgb="FF000000"/>
      <name val="Microsoft Sans Serif"/>
      <family val="2"/>
    </font>
    <font>
      <i/>
      <sz val="11"/>
      <color rgb="FFFF0000"/>
      <name val="Calibri"/>
      <family val="2"/>
      <scheme val="minor"/>
    </font>
    <font>
      <b/>
      <sz val="20"/>
      <color rgb="FFFFFF00"/>
      <name val="Microsoft Sans Serif"/>
      <family val="2"/>
    </font>
    <font>
      <u/>
      <sz val="10"/>
      <color theme="10"/>
      <name val="Calibri"/>
      <family val="2"/>
      <scheme val="minor"/>
    </font>
    <font>
      <sz val="11"/>
      <color rgb="FF3F3F76"/>
      <name val="Calibri"/>
      <family val="2"/>
      <scheme val="minor"/>
    </font>
    <font>
      <b/>
      <sz val="18"/>
      <color rgb="FFFF0000"/>
      <name val="Microsoft Sans Serif"/>
      <family val="2"/>
    </font>
    <font>
      <b/>
      <sz val="12"/>
      <color rgb="FFFF0000"/>
      <name val="Microsoft Sans Serif"/>
      <family val="2"/>
    </font>
    <font>
      <sz val="11"/>
      <color rgb="FFFF0000"/>
      <name val="Times New Roman"/>
      <family val="1"/>
    </font>
    <font>
      <i/>
      <sz val="11"/>
      <color rgb="FFFF0000"/>
      <name val="Microsoft Sans Serif"/>
      <family val="2"/>
    </font>
    <font>
      <b/>
      <sz val="11"/>
      <name val="Times New Roman"/>
      <family val="1"/>
    </font>
    <font>
      <u/>
      <sz val="10"/>
      <name val="Microsoft Sans Serif"/>
      <family val="2"/>
    </font>
    <font>
      <b/>
      <sz val="10"/>
      <color rgb="FFFFFF00"/>
      <name val="Microsoft Sans Serif"/>
      <family val="2"/>
    </font>
  </fonts>
  <fills count="16">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rgb="FFE6E6E6"/>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FF"/>
        <bgColor indexed="64"/>
      </patternFill>
    </fill>
    <fill>
      <patternFill patternType="solid">
        <fgColor indexed="47"/>
        <bgColor indexed="64"/>
      </patternFill>
    </fill>
    <fill>
      <patternFill patternType="solid">
        <fgColor rgb="FFFFFF00"/>
        <bgColor indexed="64"/>
      </patternFill>
    </fill>
    <fill>
      <patternFill patternType="solid">
        <fgColor rgb="FFFF0000"/>
        <bgColor indexed="64"/>
      </patternFill>
    </fill>
    <fill>
      <patternFill patternType="solid">
        <fgColor rgb="FFFFCC99"/>
        <bgColor indexed="64"/>
      </patternFill>
    </fill>
    <fill>
      <patternFill patternType="solid">
        <fgColor theme="6" tint="0.39997558519241921"/>
        <bgColor indexed="64"/>
      </patternFill>
    </fill>
    <fill>
      <patternFill patternType="solid">
        <fgColor rgb="FF00B050"/>
        <bgColor indexed="64"/>
      </patternFill>
    </fill>
  </fills>
  <borders count="60">
    <border>
      <left/>
      <right/>
      <top/>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auto="1"/>
      </top>
      <bottom style="medium">
        <color auto="1"/>
      </bottom>
      <diagonal/>
    </border>
    <border>
      <left style="medium">
        <color auto="1"/>
      </left>
      <right/>
      <top style="thin">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s>
  <cellStyleXfs count="10">
    <xf numFmtId="0" fontId="0" fillId="0" borderId="0"/>
    <xf numFmtId="43" fontId="13" fillId="0" borderId="0" applyFont="0" applyFill="0" applyBorder="0" applyAlignment="0" applyProtection="0"/>
    <xf numFmtId="0" fontId="14" fillId="2" borderId="46" applyNumberFormat="0" applyAlignment="0" applyProtection="0"/>
    <xf numFmtId="164" fontId="3" fillId="0" borderId="0">
      <alignment vertical="center"/>
    </xf>
    <xf numFmtId="0" fontId="2" fillId="0" borderId="0"/>
    <xf numFmtId="9" fontId="31" fillId="0" borderId="0" applyFont="0" applyFill="0" applyBorder="0" applyAlignment="0" applyProtection="0"/>
    <xf numFmtId="9" fontId="13" fillId="0" borderId="0" applyFont="0" applyFill="0" applyBorder="0" applyAlignment="0" applyProtection="0"/>
    <xf numFmtId="0" fontId="49" fillId="0" borderId="0" applyNumberFormat="0" applyFill="0" applyBorder="0" applyAlignment="0" applyProtection="0"/>
    <xf numFmtId="0" fontId="1" fillId="0" borderId="0"/>
    <xf numFmtId="0" fontId="50" fillId="2" borderId="46" applyNumberFormat="0" applyAlignment="0" applyProtection="0"/>
  </cellStyleXfs>
  <cellXfs count="630">
    <xf numFmtId="0" fontId="0" fillId="0" borderId="0" xfId="0"/>
    <xf numFmtId="0" fontId="15" fillId="0" borderId="0" xfId="0" applyFont="1"/>
    <xf numFmtId="0" fontId="16"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7" fillId="0" borderId="0" xfId="0" applyFont="1"/>
    <xf numFmtId="0" fontId="18" fillId="0" borderId="0" xfId="0" applyFont="1"/>
    <xf numFmtId="0" fontId="19" fillId="0" borderId="0" xfId="0" applyFont="1" applyBorder="1" applyAlignment="1" applyProtection="1">
      <alignment wrapText="1"/>
    </xf>
    <xf numFmtId="0" fontId="19" fillId="0" borderId="0" xfId="0" applyFont="1" applyBorder="1" applyProtection="1"/>
    <xf numFmtId="0" fontId="19" fillId="0" borderId="0" xfId="0" applyFont="1" applyFill="1" applyBorder="1" applyProtection="1"/>
    <xf numFmtId="0" fontId="19" fillId="0" borderId="0" xfId="0" applyFont="1" applyBorder="1" applyAlignment="1" applyProtection="1">
      <alignment horizontal="right" vertical="center" wrapText="1"/>
    </xf>
    <xf numFmtId="0" fontId="20" fillId="3" borderId="2" xfId="0" applyFont="1" applyFill="1" applyBorder="1" applyAlignment="1" applyProtection="1">
      <alignment horizontal="left" readingOrder="1"/>
    </xf>
    <xf numFmtId="0" fontId="20" fillId="3" borderId="3" xfId="0" applyFont="1" applyFill="1" applyBorder="1" applyAlignment="1" applyProtection="1">
      <alignment horizontal="left" readingOrder="1"/>
    </xf>
    <xf numFmtId="0" fontId="0" fillId="0" borderId="0" xfId="0" applyFont="1" applyProtection="1"/>
    <xf numFmtId="0" fontId="19" fillId="0" borderId="5" xfId="0" applyFont="1" applyBorder="1" applyAlignment="1" applyProtection="1">
      <alignment horizontal="right"/>
    </xf>
    <xf numFmtId="0" fontId="19" fillId="0" borderId="6" xfId="0" applyFont="1" applyBorder="1" applyProtection="1"/>
    <xf numFmtId="0" fontId="19" fillId="4" borderId="5" xfId="0" applyFont="1" applyFill="1" applyBorder="1" applyAlignment="1" applyProtection="1">
      <alignment horizontal="right"/>
    </xf>
    <xf numFmtId="0" fontId="19" fillId="4" borderId="5" xfId="0" applyFont="1" applyFill="1" applyBorder="1" applyAlignment="1" applyProtection="1">
      <alignment horizontal="right" wrapText="1"/>
    </xf>
    <xf numFmtId="0" fontId="19" fillId="4" borderId="7" xfId="0" applyFont="1" applyFill="1" applyBorder="1" applyAlignment="1" applyProtection="1">
      <alignment horizontal="right" wrapText="1"/>
    </xf>
    <xf numFmtId="0" fontId="0" fillId="0" borderId="8" xfId="0" applyFont="1" applyBorder="1" applyProtection="1"/>
    <xf numFmtId="0" fontId="20" fillId="3" borderId="9" xfId="0" applyFont="1" applyFill="1" applyBorder="1" applyAlignment="1" applyProtection="1">
      <alignment wrapText="1"/>
    </xf>
    <xf numFmtId="0" fontId="20" fillId="3" borderId="10" xfId="0" applyFont="1" applyFill="1" applyBorder="1" applyAlignment="1" applyProtection="1"/>
    <xf numFmtId="0" fontId="20" fillId="0" borderId="5" xfId="0" applyFont="1" applyBorder="1" applyAlignment="1" applyProtection="1"/>
    <xf numFmtId="0" fontId="19" fillId="0" borderId="8" xfId="0" applyFont="1" applyBorder="1" applyProtection="1"/>
    <xf numFmtId="0" fontId="20" fillId="3" borderId="10" xfId="0" applyFont="1" applyFill="1" applyBorder="1" applyAlignment="1" applyProtection="1">
      <alignment wrapText="1"/>
    </xf>
    <xf numFmtId="0" fontId="19" fillId="0" borderId="5" xfId="0" applyFont="1" applyBorder="1" applyAlignment="1" applyProtection="1">
      <alignment horizontal="right" wrapText="1"/>
    </xf>
    <xf numFmtId="0" fontId="19" fillId="0" borderId="6" xfId="0" applyFont="1" applyBorder="1" applyAlignment="1" applyProtection="1">
      <alignment wrapText="1"/>
    </xf>
    <xf numFmtId="0" fontId="19" fillId="0" borderId="7" xfId="0" applyFont="1" applyBorder="1" applyAlignment="1" applyProtection="1">
      <alignment horizontal="right" vertical="center" wrapText="1"/>
    </xf>
    <xf numFmtId="0" fontId="19" fillId="0" borderId="8" xfId="0" applyFont="1" applyBorder="1" applyAlignment="1" applyProtection="1">
      <alignment wrapText="1"/>
    </xf>
    <xf numFmtId="0" fontId="20" fillId="0" borderId="9" xfId="0" applyFont="1" applyBorder="1" applyAlignment="1" applyProtection="1"/>
    <xf numFmtId="0" fontId="19" fillId="0" borderId="10" xfId="0" applyFont="1" applyBorder="1" applyProtection="1"/>
    <xf numFmtId="0" fontId="19" fillId="0" borderId="0" xfId="0" applyFont="1" applyBorder="1" applyAlignment="1" applyProtection="1">
      <alignment horizontal="center"/>
    </xf>
    <xf numFmtId="0" fontId="19" fillId="0" borderId="4" xfId="0" applyFont="1" applyBorder="1" applyAlignment="1" applyProtection="1">
      <alignment horizontal="center"/>
    </xf>
    <xf numFmtId="0" fontId="0" fillId="0" borderId="4" xfId="0" applyFont="1" applyBorder="1" applyAlignment="1" applyProtection="1">
      <alignment horizontal="center"/>
    </xf>
    <xf numFmtId="1" fontId="21" fillId="0" borderId="0" xfId="2" applyNumberFormat="1" applyFont="1" applyFill="1" applyBorder="1" applyAlignment="1" applyProtection="1">
      <alignment horizontal="center"/>
      <protection locked="0"/>
    </xf>
    <xf numFmtId="0" fontId="20" fillId="3" borderId="12" xfId="0" applyFont="1" applyFill="1" applyBorder="1" applyAlignment="1" applyProtection="1">
      <alignment horizontal="center" wrapText="1"/>
    </xf>
    <xf numFmtId="0" fontId="6" fillId="0" borderId="4" xfId="0" applyNumberFormat="1" applyFont="1" applyFill="1" applyBorder="1" applyAlignment="1" applyProtection="1">
      <alignment horizontal="center" vertical="top"/>
    </xf>
    <xf numFmtId="0" fontId="6" fillId="0" borderId="12" xfId="0" applyNumberFormat="1" applyFont="1" applyFill="1" applyBorder="1" applyAlignment="1" applyProtection="1">
      <alignment horizontal="center" vertical="top"/>
    </xf>
    <xf numFmtId="0" fontId="19" fillId="0" borderId="0" xfId="0" applyFont="1" applyBorder="1" applyAlignment="1" applyProtection="1">
      <alignment horizontal="left" vertical="center"/>
    </xf>
    <xf numFmtId="0" fontId="22" fillId="0" borderId="0" xfId="0" applyFont="1"/>
    <xf numFmtId="0" fontId="19" fillId="0" borderId="4" xfId="0" applyFont="1" applyBorder="1" applyAlignment="1">
      <alignment vertical="top" wrapText="1"/>
    </xf>
    <xf numFmtId="0" fontId="20" fillId="0" borderId="4" xfId="0" applyFont="1" applyBorder="1" applyAlignment="1">
      <alignment vertical="top" wrapText="1"/>
    </xf>
    <xf numFmtId="0" fontId="19" fillId="5" borderId="4" xfId="0" applyFont="1" applyFill="1" applyBorder="1" applyAlignment="1">
      <alignment vertical="top" wrapText="1"/>
    </xf>
    <xf numFmtId="0" fontId="20" fillId="0" borderId="0" xfId="0" applyFont="1" applyBorder="1" applyAlignment="1" applyProtection="1">
      <alignment horizontal="left" vertical="top" wrapText="1"/>
    </xf>
    <xf numFmtId="43" fontId="20" fillId="6" borderId="9" xfId="1" applyFont="1" applyFill="1" applyBorder="1" applyAlignment="1">
      <alignment vertical="top" wrapText="1"/>
    </xf>
    <xf numFmtId="0" fontId="20" fillId="0" borderId="5" xfId="0" applyFont="1" applyBorder="1" applyAlignment="1">
      <alignment vertical="top" wrapText="1"/>
    </xf>
    <xf numFmtId="0" fontId="19" fillId="5" borderId="5" xfId="0" applyFont="1" applyFill="1" applyBorder="1" applyAlignment="1">
      <alignment vertical="top" wrapText="1"/>
    </xf>
    <xf numFmtId="0" fontId="19" fillId="5" borderId="5" xfId="0" applyFont="1" applyFill="1" applyBorder="1" applyAlignment="1">
      <alignment horizontal="left" vertical="top" wrapText="1"/>
    </xf>
    <xf numFmtId="0" fontId="20" fillId="0" borderId="7" xfId="0" applyFont="1" applyBorder="1" applyAlignment="1">
      <alignment vertical="top" wrapText="1"/>
    </xf>
    <xf numFmtId="0" fontId="19" fillId="0" borderId="11" xfId="0" applyFont="1" applyBorder="1" applyAlignment="1">
      <alignment vertical="top" wrapText="1"/>
    </xf>
    <xf numFmtId="0" fontId="19" fillId="7" borderId="9" xfId="0" applyFont="1" applyFill="1" applyBorder="1" applyAlignment="1">
      <alignment vertical="top" wrapText="1"/>
    </xf>
    <xf numFmtId="0" fontId="19" fillId="7" borderId="12" xfId="0" applyFont="1" applyFill="1" applyBorder="1" applyAlignment="1">
      <alignment vertical="top" wrapText="1"/>
    </xf>
    <xf numFmtId="0" fontId="20" fillId="0" borderId="5" xfId="0" applyFont="1" applyBorder="1" applyAlignment="1">
      <alignment vertical="center" wrapText="1"/>
    </xf>
    <xf numFmtId="0" fontId="19" fillId="0" borderId="7" xfId="0" applyFont="1" applyBorder="1" applyAlignment="1">
      <alignment vertical="top" wrapText="1"/>
    </xf>
    <xf numFmtId="0" fontId="20" fillId="3" borderId="0" xfId="0" applyFont="1" applyFill="1"/>
    <xf numFmtId="0" fontId="19" fillId="3" borderId="0" xfId="0" applyFont="1" applyFill="1" applyBorder="1" applyAlignment="1" applyProtection="1">
      <alignment horizontal="center"/>
    </xf>
    <xf numFmtId="0" fontId="19" fillId="0" borderId="0" xfId="0" applyFont="1" applyBorder="1" applyAlignment="1" applyProtection="1">
      <alignment vertical="center" wrapText="1"/>
    </xf>
    <xf numFmtId="0" fontId="19" fillId="4" borderId="5" xfId="0" applyFont="1" applyFill="1" applyBorder="1" applyAlignment="1" applyProtection="1">
      <alignment horizontal="right" vertical="center"/>
    </xf>
    <xf numFmtId="0" fontId="19" fillId="4" borderId="5"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xf>
    <xf numFmtId="0" fontId="23" fillId="0" borderId="0" xfId="0" applyFont="1" applyBorder="1" applyAlignment="1">
      <alignment vertical="top" wrapText="1"/>
    </xf>
    <xf numFmtId="0" fontId="19" fillId="0" borderId="4" xfId="0" applyFont="1" applyBorder="1" applyAlignment="1">
      <alignment vertical="center" wrapText="1"/>
    </xf>
    <xf numFmtId="0" fontId="19" fillId="0" borderId="11" xfId="0" applyFont="1" applyBorder="1" applyAlignment="1">
      <alignment vertical="center" wrapText="1"/>
    </xf>
    <xf numFmtId="0" fontId="19" fillId="0" borderId="7" xfId="0" applyFont="1" applyBorder="1" applyAlignment="1">
      <alignment horizontal="righ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vertical="center" wrapText="1"/>
    </xf>
    <xf numFmtId="0" fontId="19" fillId="0" borderId="5" xfId="0" applyFont="1" applyBorder="1" applyAlignment="1">
      <alignment horizontal="right" vertical="center" wrapText="1"/>
    </xf>
    <xf numFmtId="0" fontId="24" fillId="0" borderId="6" xfId="0" applyFont="1" applyBorder="1" applyAlignment="1">
      <alignment vertical="center" wrapText="1"/>
    </xf>
    <xf numFmtId="1" fontId="21" fillId="2" borderId="4" xfId="2" applyNumberFormat="1" applyFont="1" applyBorder="1" applyAlignment="1" applyProtection="1">
      <alignment horizontal="center" vertical="center" wrapText="1"/>
      <protection locked="0"/>
    </xf>
    <xf numFmtId="0" fontId="19" fillId="0" borderId="0" xfId="0" applyFont="1" applyFill="1" applyBorder="1" applyAlignment="1" applyProtection="1">
      <alignment wrapText="1"/>
    </xf>
    <xf numFmtId="0" fontId="19" fillId="0" borderId="0" xfId="0" applyFont="1" applyFill="1" applyBorder="1" applyAlignment="1" applyProtection="1">
      <alignment horizontal="left" wrapText="1"/>
    </xf>
    <xf numFmtId="0" fontId="0" fillId="0" borderId="0" xfId="0" applyFont="1" applyAlignment="1" applyProtection="1">
      <alignment horizontal="left" wrapText="1"/>
    </xf>
    <xf numFmtId="0" fontId="24" fillId="0" borderId="4" xfId="0" applyFont="1" applyBorder="1" applyAlignment="1">
      <alignment horizontal="center" vertical="center" wrapText="1"/>
    </xf>
    <xf numFmtId="0" fontId="19" fillId="0" borderId="18" xfId="0" applyFont="1" applyBorder="1" applyAlignment="1" applyProtection="1">
      <alignment horizontal="right" vertical="center"/>
    </xf>
    <xf numFmtId="0" fontId="19" fillId="0" borderId="20" xfId="0" applyFont="1" applyBorder="1" applyProtection="1"/>
    <xf numFmtId="0" fontId="20" fillId="3" borderId="21" xfId="0" applyFont="1" applyFill="1" applyBorder="1" applyAlignment="1" applyProtection="1">
      <alignment horizontal="left" vertical="center"/>
    </xf>
    <xf numFmtId="0" fontId="20" fillId="3" borderId="12" xfId="0" applyFont="1" applyFill="1" applyBorder="1" applyAlignment="1" applyProtection="1">
      <alignment horizontal="center" vertical="center" wrapText="1"/>
    </xf>
    <xf numFmtId="0" fontId="20" fillId="3" borderId="22" xfId="0" applyFont="1" applyFill="1" applyBorder="1" applyAlignment="1" applyProtection="1">
      <alignment horizontal="left" readingOrder="1"/>
    </xf>
    <xf numFmtId="0" fontId="19" fillId="0" borderId="13" xfId="0" applyFont="1" applyBorder="1" applyAlignment="1">
      <alignment vertical="center" wrapText="1"/>
    </xf>
    <xf numFmtId="1" fontId="12" fillId="0" borderId="4" xfId="2" applyNumberFormat="1" applyFont="1" applyFill="1" applyBorder="1" applyAlignment="1" applyProtection="1">
      <alignment horizontal="center" vertical="center" wrapText="1"/>
      <protection locked="0"/>
    </xf>
    <xf numFmtId="0" fontId="19" fillId="0" borderId="23" xfId="0" applyFont="1" applyBorder="1" applyAlignment="1" applyProtection="1">
      <alignment vertical="center" wrapText="1"/>
    </xf>
    <xf numFmtId="0" fontId="19" fillId="0" borderId="23" xfId="0" applyFont="1" applyBorder="1" applyAlignment="1" applyProtection="1">
      <alignment horizontal="center"/>
    </xf>
    <xf numFmtId="0" fontId="6" fillId="0" borderId="23" xfId="0" applyFont="1" applyFill="1" applyBorder="1" applyProtection="1"/>
    <xf numFmtId="1" fontId="6" fillId="0" borderId="10" xfId="2" applyNumberFormat="1" applyFont="1" applyFill="1" applyBorder="1" applyAlignment="1" applyProtection="1">
      <alignment horizontal="center" vertical="center" wrapText="1"/>
      <protection locked="0"/>
    </xf>
    <xf numFmtId="1" fontId="6" fillId="0" borderId="6" xfId="2" applyNumberFormat="1" applyFont="1" applyFill="1" applyBorder="1" applyAlignment="1" applyProtection="1">
      <alignment horizontal="center" vertical="center" wrapText="1"/>
      <protection locked="0"/>
    </xf>
    <xf numFmtId="1" fontId="6" fillId="0" borderId="8" xfId="2" applyNumberFormat="1" applyFont="1" applyFill="1" applyBorder="1" applyAlignment="1" applyProtection="1">
      <alignment horizontal="center" vertical="center" wrapText="1"/>
      <protection locked="0"/>
    </xf>
    <xf numFmtId="0" fontId="19" fillId="0" borderId="4" xfId="0" applyFont="1" applyFill="1" applyBorder="1" applyAlignment="1">
      <alignment horizontal="center" vertical="top" wrapText="1"/>
    </xf>
    <xf numFmtId="0" fontId="19" fillId="0" borderId="25" xfId="0" applyFont="1" applyBorder="1" applyProtection="1"/>
    <xf numFmtId="0" fontId="19" fillId="0" borderId="4" xfId="0" applyFont="1" applyFill="1" applyBorder="1" applyAlignment="1">
      <alignment vertical="top" wrapText="1"/>
    </xf>
    <xf numFmtId="0" fontId="19" fillId="0" borderId="4" xfId="0" applyFont="1" applyFill="1" applyBorder="1" applyAlignment="1" applyProtection="1">
      <alignment vertical="top" wrapText="1"/>
    </xf>
    <xf numFmtId="0" fontId="19" fillId="0" borderId="4" xfId="0" applyFont="1" applyFill="1" applyBorder="1" applyAlignment="1" applyProtection="1">
      <alignment wrapText="1"/>
    </xf>
    <xf numFmtId="0" fontId="19" fillId="0" borderId="4" xfId="0" applyFont="1" applyFill="1" applyBorder="1" applyProtection="1"/>
    <xf numFmtId="0" fontId="19" fillId="0" borderId="4" xfId="0" applyFont="1" applyFill="1" applyBorder="1" applyAlignment="1">
      <alignment horizontal="left" vertical="top" wrapText="1" indent="1"/>
    </xf>
    <xf numFmtId="0" fontId="19" fillId="0" borderId="0" xfId="0" applyFont="1" applyBorder="1" applyAlignment="1" applyProtection="1">
      <alignment vertical="center"/>
    </xf>
    <xf numFmtId="0" fontId="19" fillId="0" borderId="25" xfId="0" applyFont="1" applyBorder="1" applyAlignment="1" applyProtection="1">
      <alignment horizontal="right"/>
    </xf>
    <xf numFmtId="0" fontId="19" fillId="0" borderId="19" xfId="0" applyFont="1" applyBorder="1" applyProtection="1"/>
    <xf numFmtId="1" fontId="6" fillId="0" borderId="19" xfId="2" applyNumberFormat="1" applyFont="1" applyFill="1" applyBorder="1" applyAlignment="1" applyProtection="1">
      <alignment horizontal="center" vertical="center" wrapText="1"/>
      <protection locked="0"/>
    </xf>
    <xf numFmtId="0" fontId="20" fillId="0" borderId="18" xfId="0" applyFont="1" applyBorder="1" applyAlignment="1">
      <alignment vertical="top" wrapText="1"/>
    </xf>
    <xf numFmtId="0" fontId="19" fillId="0" borderId="19" xfId="0" applyFont="1" applyBorder="1" applyAlignment="1">
      <alignment vertical="top" wrapText="1"/>
    </xf>
    <xf numFmtId="0" fontId="20" fillId="0" borderId="40" xfId="0" applyFont="1" applyBorder="1" applyAlignment="1">
      <alignment horizontal="center" vertical="center" wrapText="1"/>
    </xf>
    <xf numFmtId="0" fontId="20" fillId="0" borderId="16" xfId="0" applyFont="1" applyBorder="1" applyAlignment="1">
      <alignment horizontal="center" vertical="center" wrapText="1"/>
    </xf>
    <xf numFmtId="3" fontId="20" fillId="0" borderId="4" xfId="0" applyNumberFormat="1" applyFont="1" applyBorder="1" applyAlignment="1">
      <alignment vertical="top" wrapText="1"/>
    </xf>
    <xf numFmtId="9" fontId="20" fillId="0" borderId="4" xfId="0" applyNumberFormat="1" applyFont="1" applyFill="1" applyBorder="1" applyAlignment="1">
      <alignment horizontal="center" vertical="center" wrapText="1"/>
    </xf>
    <xf numFmtId="0" fontId="28" fillId="0" borderId="0" xfId="0" applyFont="1" applyBorder="1" applyProtection="1"/>
    <xf numFmtId="43" fontId="19" fillId="0" borderId="0" xfId="0" applyNumberFormat="1" applyFont="1" applyBorder="1" applyProtection="1"/>
    <xf numFmtId="0" fontId="28" fillId="0" borderId="0" xfId="0" applyFont="1" applyFill="1" applyBorder="1" applyAlignment="1">
      <alignment horizontal="left" vertical="top" wrapText="1"/>
    </xf>
    <xf numFmtId="0" fontId="28" fillId="0" borderId="0" xfId="0" applyFont="1" applyFill="1" applyBorder="1" applyAlignment="1">
      <alignment vertical="center" wrapText="1"/>
    </xf>
    <xf numFmtId="165" fontId="29" fillId="2" borderId="4" xfId="2" applyNumberFormat="1" applyFont="1" applyBorder="1" applyAlignment="1" applyProtection="1">
      <alignment horizontal="center" vertical="center"/>
      <protection locked="0"/>
    </xf>
    <xf numFmtId="3" fontId="29" fillId="5" borderId="4" xfId="0" applyNumberFormat="1" applyFont="1" applyFill="1" applyBorder="1" applyAlignment="1">
      <alignment horizontal="center" vertical="top" wrapText="1"/>
    </xf>
    <xf numFmtId="0" fontId="29" fillId="5" borderId="4" xfId="0" applyFont="1" applyFill="1" applyBorder="1" applyAlignment="1">
      <alignment vertical="top" wrapText="1"/>
    </xf>
    <xf numFmtId="3" fontId="29" fillId="0" borderId="4" xfId="0" applyNumberFormat="1" applyFont="1" applyBorder="1" applyAlignment="1">
      <alignment vertical="top" wrapText="1"/>
    </xf>
    <xf numFmtId="9" fontId="29" fillId="4" borderId="4" xfId="0" applyNumberFormat="1" applyFont="1" applyFill="1" applyBorder="1" applyAlignment="1">
      <alignment horizontal="center" vertical="center" wrapText="1"/>
    </xf>
    <xf numFmtId="0" fontId="29" fillId="0" borderId="4" xfId="0" applyFont="1" applyBorder="1" applyAlignment="1">
      <alignment vertical="top" wrapText="1"/>
    </xf>
    <xf numFmtId="0" fontId="28" fillId="0" borderId="0" xfId="0" applyFont="1" applyBorder="1" applyAlignment="1" applyProtection="1">
      <alignment horizontal="left" wrapText="1"/>
    </xf>
    <xf numFmtId="0" fontId="28" fillId="0" borderId="0" xfId="0" applyFont="1" applyFill="1" applyBorder="1" applyAlignment="1">
      <alignment horizontal="center" vertical="center" wrapText="1"/>
    </xf>
    <xf numFmtId="0" fontId="34" fillId="0" borderId="0"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33" fillId="0" borderId="0" xfId="0" applyFont="1" applyBorder="1" applyAlignment="1" applyProtection="1">
      <alignment vertical="top"/>
    </xf>
    <xf numFmtId="0" fontId="35" fillId="0" borderId="0" xfId="0" applyFont="1" applyAlignment="1" applyProtection="1">
      <alignment horizontal="left" vertical="top" wrapText="1"/>
    </xf>
    <xf numFmtId="0" fontId="33" fillId="0" borderId="47" xfId="0" applyFont="1" applyBorder="1" applyAlignment="1" applyProtection="1">
      <alignment vertical="top"/>
    </xf>
    <xf numFmtId="0" fontId="34" fillId="0" borderId="20" xfId="0" applyFont="1" applyBorder="1" applyAlignment="1" applyProtection="1">
      <alignment horizontal="left" vertical="top"/>
    </xf>
    <xf numFmtId="0" fontId="33" fillId="0" borderId="4" xfId="0" applyFont="1" applyFill="1" applyBorder="1" applyAlignment="1">
      <alignment vertical="top" wrapText="1"/>
    </xf>
    <xf numFmtId="0" fontId="33" fillId="0" borderId="0" xfId="0" applyFont="1" applyFill="1" applyBorder="1" applyProtection="1"/>
    <xf numFmtId="0" fontId="33" fillId="0" borderId="0" xfId="0" applyFont="1" applyBorder="1" applyProtection="1"/>
    <xf numFmtId="0" fontId="33" fillId="0" borderId="4" xfId="0" applyFont="1" applyBorder="1" applyAlignment="1">
      <alignment vertical="top" wrapText="1"/>
    </xf>
    <xf numFmtId="0" fontId="33" fillId="0" borderId="11" xfId="0" applyFont="1" applyBorder="1" applyAlignment="1">
      <alignment vertical="top" wrapText="1"/>
    </xf>
    <xf numFmtId="0" fontId="33" fillId="0" borderId="0" xfId="0" applyFont="1"/>
    <xf numFmtId="0" fontId="35" fillId="0" borderId="0" xfId="0" applyFont="1"/>
    <xf numFmtId="0" fontId="35" fillId="0" borderId="4" xfId="0" applyFont="1" applyFill="1" applyBorder="1" applyAlignment="1">
      <alignment vertical="top" wrapText="1"/>
    </xf>
    <xf numFmtId="0" fontId="35" fillId="0" borderId="4" xfId="0" applyFont="1" applyFill="1" applyBorder="1" applyAlignment="1">
      <alignment horizontal="center" vertical="top" wrapText="1"/>
    </xf>
    <xf numFmtId="1" fontId="37" fillId="2" borderId="4" xfId="2" applyNumberFormat="1" applyFont="1" applyBorder="1" applyAlignment="1" applyProtection="1">
      <alignment horizontal="center" wrapText="1"/>
      <protection locked="0"/>
    </xf>
    <xf numFmtId="1" fontId="37" fillId="10" borderId="4" xfId="2" applyNumberFormat="1" applyFont="1" applyFill="1" applyBorder="1" applyAlignment="1" applyProtection="1">
      <alignment horizontal="center" vertical="center"/>
      <protection locked="0"/>
    </xf>
    <xf numFmtId="1" fontId="37" fillId="10" borderId="4" xfId="2" applyNumberFormat="1" applyFont="1" applyFill="1" applyBorder="1" applyAlignment="1" applyProtection="1">
      <alignment horizontal="center"/>
      <protection locked="0"/>
    </xf>
    <xf numFmtId="0" fontId="38" fillId="0" borderId="0" xfId="0" applyFont="1" applyBorder="1" applyProtection="1"/>
    <xf numFmtId="0" fontId="38" fillId="0" borderId="0" xfId="0" applyFont="1" applyBorder="1" applyAlignment="1" applyProtection="1">
      <alignment wrapText="1"/>
    </xf>
    <xf numFmtId="0" fontId="38" fillId="0" borderId="0" xfId="0" applyFont="1" applyBorder="1" applyAlignment="1" applyProtection="1">
      <alignment vertical="top" wrapText="1"/>
    </xf>
    <xf numFmtId="0" fontId="38" fillId="0" borderId="0" xfId="0" applyFont="1" applyBorder="1" applyAlignment="1" applyProtection="1">
      <alignment vertical="top"/>
    </xf>
    <xf numFmtId="0" fontId="40" fillId="0" borderId="0" xfId="0" applyFont="1" applyBorder="1" applyAlignment="1" applyProtection="1">
      <alignment vertical="top" wrapText="1"/>
    </xf>
    <xf numFmtId="43" fontId="32" fillId="6" borderId="12" xfId="1" applyFont="1" applyFill="1" applyBorder="1" applyAlignment="1">
      <alignment vertical="top" wrapText="1"/>
    </xf>
    <xf numFmtId="0" fontId="29" fillId="0" borderId="0" xfId="0" applyFont="1" applyBorder="1" applyAlignment="1" applyProtection="1">
      <alignment horizontal="left"/>
    </xf>
    <xf numFmtId="9" fontId="29" fillId="5" borderId="4" xfId="0" applyNumberFormat="1" applyFont="1" applyFill="1" applyBorder="1" applyAlignment="1">
      <alignment horizontal="center" vertical="top" wrapText="1"/>
    </xf>
    <xf numFmtId="3" fontId="29" fillId="0" borderId="4" xfId="0" applyNumberFormat="1" applyFont="1" applyFill="1" applyBorder="1" applyAlignment="1">
      <alignment horizontal="center" vertical="top" wrapText="1"/>
    </xf>
    <xf numFmtId="1" fontId="19" fillId="0" borderId="0" xfId="0" applyNumberFormat="1" applyFont="1" applyBorder="1" applyProtection="1"/>
    <xf numFmtId="0" fontId="6" fillId="0" borderId="4" xfId="0" applyFont="1" applyFill="1" applyBorder="1" applyAlignment="1">
      <alignment vertical="top" wrapText="1"/>
    </xf>
    <xf numFmtId="17" fontId="38" fillId="0" borderId="0" xfId="0" applyNumberFormat="1" applyFont="1" applyFill="1" applyBorder="1" applyAlignment="1" applyProtection="1">
      <alignment wrapText="1"/>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0" xfId="0" applyFont="1" applyFill="1" applyBorder="1" applyAlignment="1" applyProtection="1">
      <alignment horizontal="left" vertical="top" wrapText="1"/>
    </xf>
    <xf numFmtId="0" fontId="39" fillId="0" borderId="0" xfId="0" applyFont="1" applyFill="1" applyAlignment="1">
      <alignment horizontal="center" vertical="center"/>
    </xf>
    <xf numFmtId="0" fontId="29" fillId="0" borderId="6" xfId="0" applyFont="1" applyBorder="1" applyAlignment="1" applyProtection="1">
      <alignment wrapText="1"/>
    </xf>
    <xf numFmtId="0" fontId="38" fillId="0" borderId="49" xfId="1" applyNumberFormat="1" applyFont="1" applyBorder="1" applyAlignment="1" applyProtection="1">
      <alignment vertical="top" wrapText="1"/>
    </xf>
    <xf numFmtId="165" fontId="29" fillId="2" borderId="4" xfId="2" applyNumberFormat="1" applyFont="1" applyBorder="1" applyAlignment="1" applyProtection="1">
      <alignment horizontal="center" vertical="center" wrapText="1"/>
      <protection locked="0"/>
    </xf>
    <xf numFmtId="0" fontId="29" fillId="2" borderId="4" xfId="2" applyNumberFormat="1" applyFont="1" applyBorder="1" applyAlignment="1" applyProtection="1">
      <alignment horizontal="center" vertical="center" wrapText="1"/>
      <protection locked="0"/>
    </xf>
    <xf numFmtId="0" fontId="19" fillId="0" borderId="0" xfId="0" applyFont="1"/>
    <xf numFmtId="1" fontId="19" fillId="0" borderId="4" xfId="0" applyNumberFormat="1" applyFont="1" applyFill="1" applyBorder="1" applyAlignment="1">
      <alignment horizontal="center" vertical="center" wrapText="1"/>
    </xf>
    <xf numFmtId="0" fontId="20" fillId="3" borderId="9" xfId="0" applyFont="1" applyFill="1" applyBorder="1" applyAlignment="1" applyProtection="1">
      <alignment horizontal="left" readingOrder="1"/>
    </xf>
    <xf numFmtId="0" fontId="20" fillId="3" borderId="10" xfId="0" applyFont="1" applyFill="1" applyBorder="1" applyAlignment="1" applyProtection="1">
      <alignment horizontal="left" readingOrder="1"/>
    </xf>
    <xf numFmtId="0" fontId="19" fillId="0" borderId="5" xfId="0" applyFont="1" applyBorder="1" applyAlignment="1" applyProtection="1">
      <alignment wrapText="1"/>
    </xf>
    <xf numFmtId="165" fontId="32" fillId="2" borderId="4" xfId="2" applyNumberFormat="1" applyFont="1" applyBorder="1" applyAlignment="1" applyProtection="1">
      <alignment horizontal="center" vertical="center"/>
      <protection locked="0"/>
    </xf>
    <xf numFmtId="0" fontId="19" fillId="0" borderId="5" xfId="0" applyFont="1" applyBorder="1" applyAlignment="1" applyProtection="1">
      <alignment horizontal="right" vertical="center" wrapText="1"/>
    </xf>
    <xf numFmtId="0" fontId="19" fillId="0" borderId="6" xfId="0" applyFont="1" applyFill="1" applyBorder="1" applyAlignment="1" applyProtection="1">
      <alignment wrapText="1"/>
    </xf>
    <xf numFmtId="0" fontId="38" fillId="0" borderId="0" xfId="0" applyFont="1" applyBorder="1" applyAlignment="1" applyProtection="1">
      <alignment horizontal="left" vertical="top" wrapText="1"/>
    </xf>
    <xf numFmtId="0" fontId="19" fillId="0" borderId="6" xfId="0" applyFont="1" applyFill="1" applyBorder="1" applyAlignment="1" applyProtection="1">
      <alignment vertical="center" wrapText="1"/>
    </xf>
    <xf numFmtId="0" fontId="20" fillId="0" borderId="9" xfId="0" applyFont="1" applyFill="1" applyBorder="1" applyAlignment="1" applyProtection="1">
      <alignment horizontal="left" readingOrder="1"/>
    </xf>
    <xf numFmtId="0" fontId="20" fillId="0" borderId="10" xfId="0" applyFont="1" applyFill="1" applyBorder="1" applyAlignment="1" applyProtection="1">
      <alignment horizontal="left" readingOrder="1"/>
    </xf>
    <xf numFmtId="0" fontId="20" fillId="0" borderId="5" xfId="0" applyFont="1" applyBorder="1" applyAlignment="1" applyProtection="1">
      <alignment horizontal="right" wrapText="1"/>
    </xf>
    <xf numFmtId="0" fontId="19" fillId="0" borderId="6" xfId="0" applyFont="1" applyBorder="1" applyAlignment="1" applyProtection="1">
      <alignment horizontal="left" wrapText="1"/>
    </xf>
    <xf numFmtId="0" fontId="19" fillId="0" borderId="7" xfId="0" applyFont="1" applyBorder="1" applyAlignment="1" applyProtection="1">
      <alignment wrapText="1"/>
    </xf>
    <xf numFmtId="0" fontId="19" fillId="0" borderId="1" xfId="0" applyFont="1" applyBorder="1" applyAlignment="1" applyProtection="1">
      <alignment wrapText="1"/>
    </xf>
    <xf numFmtId="0" fontId="19" fillId="0" borderId="5" xfId="0" applyFont="1" applyBorder="1" applyAlignment="1" applyProtection="1">
      <alignment horizontal="right" vertical="center"/>
    </xf>
    <xf numFmtId="0" fontId="19" fillId="0" borderId="52" xfId="0" applyFont="1" applyBorder="1" applyAlignment="1" applyProtection="1">
      <alignment wrapText="1"/>
    </xf>
    <xf numFmtId="0" fontId="19" fillId="0" borderId="6" xfId="0" applyFont="1" applyBorder="1" applyAlignment="1" applyProtection="1">
      <alignment horizontal="left" vertical="center" wrapText="1"/>
    </xf>
    <xf numFmtId="0" fontId="19" fillId="0" borderId="13" xfId="0" applyFont="1" applyBorder="1" applyAlignment="1" applyProtection="1">
      <alignment horizontal="right" vertical="center" wrapText="1"/>
    </xf>
    <xf numFmtId="0" fontId="19" fillId="0" borderId="14" xfId="0" applyFont="1" applyBorder="1" applyAlignment="1" applyProtection="1">
      <alignment horizontal="left" vertical="center" wrapText="1"/>
    </xf>
    <xf numFmtId="0" fontId="19" fillId="0" borderId="53" xfId="0" applyFont="1" applyBorder="1" applyAlignment="1" applyProtection="1">
      <alignment horizontal="right" vertical="center" wrapText="1"/>
    </xf>
    <xf numFmtId="165" fontId="29" fillId="4" borderId="54" xfId="2" applyNumberFormat="1" applyFont="1" applyFill="1" applyBorder="1" applyAlignment="1" applyProtection="1">
      <alignment horizontal="center" vertical="center"/>
      <protection locked="0"/>
    </xf>
    <xf numFmtId="0" fontId="19" fillId="0" borderId="55" xfId="0" applyFont="1" applyBorder="1" applyAlignment="1" applyProtection="1">
      <alignment horizontal="left" vertical="center"/>
    </xf>
    <xf numFmtId="0" fontId="20" fillId="0" borderId="15" xfId="0" applyFont="1" applyBorder="1" applyAlignment="1" applyProtection="1">
      <alignment horizontal="right" vertical="center" wrapText="1"/>
    </xf>
    <xf numFmtId="0" fontId="20" fillId="0" borderId="17" xfId="0" applyFont="1" applyBorder="1" applyAlignment="1" applyProtection="1">
      <alignment horizontal="left" vertical="center"/>
    </xf>
    <xf numFmtId="165" fontId="19" fillId="0" borderId="0" xfId="0" applyNumberFormat="1" applyFont="1" applyBorder="1" applyAlignment="1" applyProtection="1">
      <alignment horizontal="center"/>
    </xf>
    <xf numFmtId="0" fontId="42" fillId="0" borderId="0" xfId="0" applyFont="1" applyAlignment="1">
      <alignment vertical="top" wrapText="1"/>
    </xf>
    <xf numFmtId="0" fontId="47" fillId="0" borderId="0" xfId="0" applyFont="1" applyAlignment="1">
      <alignment vertical="top" wrapText="1"/>
    </xf>
    <xf numFmtId="0" fontId="42" fillId="0" borderId="0" xfId="0" applyFont="1" applyAlignment="1">
      <alignment wrapText="1"/>
    </xf>
    <xf numFmtId="0" fontId="0" fillId="0" borderId="0" xfId="0" applyFill="1"/>
    <xf numFmtId="0" fontId="42" fillId="0" borderId="0" xfId="0" applyFont="1" applyFill="1" applyAlignment="1">
      <alignment vertical="top" wrapText="1"/>
    </xf>
    <xf numFmtId="0" fontId="47" fillId="0" borderId="0" xfId="0" applyFont="1" applyFill="1" applyAlignment="1">
      <alignment vertical="top" wrapText="1"/>
    </xf>
    <xf numFmtId="165" fontId="29" fillId="11" borderId="4" xfId="2" applyNumberFormat="1" applyFont="1" applyFill="1" applyBorder="1" applyAlignment="1" applyProtection="1">
      <alignment horizontal="center" vertical="center"/>
      <protection locked="0"/>
    </xf>
    <xf numFmtId="165" fontId="29" fillId="11" borderId="4" xfId="2" applyNumberFormat="1" applyFont="1" applyFill="1" applyBorder="1" applyAlignment="1" applyProtection="1">
      <alignment horizontal="center" vertical="center" wrapText="1"/>
      <protection locked="0"/>
    </xf>
    <xf numFmtId="165" fontId="32" fillId="11" borderId="4" xfId="2" applyNumberFormat="1" applyFont="1" applyFill="1" applyBorder="1" applyAlignment="1" applyProtection="1">
      <alignment horizontal="center" vertical="center" wrapText="1"/>
      <protection locked="0"/>
    </xf>
    <xf numFmtId="0" fontId="29" fillId="11" borderId="4" xfId="2" applyNumberFormat="1" applyFont="1" applyFill="1" applyBorder="1" applyAlignment="1" applyProtection="1">
      <alignment horizontal="center" vertical="center" wrapText="1"/>
      <protection locked="0"/>
    </xf>
    <xf numFmtId="165" fontId="29" fillId="11" borderId="4" xfId="2" applyNumberFormat="1" applyFont="1" applyFill="1" applyBorder="1" applyAlignment="1" applyProtection="1">
      <alignment horizontal="center" vertical="top" wrapText="1"/>
      <protection locked="0"/>
    </xf>
    <xf numFmtId="165" fontId="29" fillId="11" borderId="11" xfId="2" applyNumberFormat="1" applyFont="1" applyFill="1" applyBorder="1" applyAlignment="1" applyProtection="1">
      <alignment horizontal="center" vertical="center"/>
      <protection locked="0"/>
    </xf>
    <xf numFmtId="165" fontId="29" fillId="11" borderId="16" xfId="2" applyNumberFormat="1" applyFont="1" applyFill="1" applyBorder="1" applyAlignment="1" applyProtection="1">
      <alignment horizontal="center" vertical="center"/>
      <protection locked="0"/>
    </xf>
    <xf numFmtId="0" fontId="19" fillId="0" borderId="0" xfId="0" applyFont="1"/>
    <xf numFmtId="0" fontId="19" fillId="0" borderId="0" xfId="0" applyFont="1" applyBorder="1" applyAlignment="1" applyProtection="1">
      <alignment horizontal="left" wrapText="1"/>
    </xf>
    <xf numFmtId="0" fontId="19" fillId="0" borderId="35" xfId="0" applyFont="1" applyBorder="1" applyAlignment="1" applyProtection="1">
      <alignment horizontal="left" vertical="top" wrapText="1"/>
    </xf>
    <xf numFmtId="0" fontId="19" fillId="0" borderId="44" xfId="0" applyFont="1" applyBorder="1" applyAlignment="1">
      <alignment horizontal="center" vertical="center" wrapText="1"/>
    </xf>
    <xf numFmtId="0" fontId="0" fillId="0" borderId="0" xfId="0" applyAlignment="1">
      <alignment wrapText="1"/>
    </xf>
    <xf numFmtId="0" fontId="49" fillId="0" borderId="6" xfId="7" applyBorder="1" applyProtection="1"/>
    <xf numFmtId="165" fontId="29" fillId="4" borderId="0" xfId="2" applyNumberFormat="1" applyFont="1" applyFill="1" applyBorder="1" applyAlignment="1" applyProtection="1">
      <alignment vertical="center" wrapText="1"/>
      <protection locked="0"/>
    </xf>
    <xf numFmtId="0" fontId="19" fillId="0" borderId="26" xfId="0" applyFont="1" applyBorder="1" applyAlignment="1" applyProtection="1">
      <alignment horizontal="right" vertical="center" wrapText="1"/>
    </xf>
    <xf numFmtId="165" fontId="29" fillId="4" borderId="54" xfId="9" applyNumberFormat="1" applyFont="1" applyFill="1" applyBorder="1" applyAlignment="1" applyProtection="1">
      <alignment horizontal="center" vertical="center"/>
      <protection locked="0"/>
    </xf>
    <xf numFmtId="0" fontId="19" fillId="0" borderId="55" xfId="8" applyFont="1" applyBorder="1" applyAlignment="1" applyProtection="1">
      <alignment horizontal="left" vertical="center"/>
    </xf>
    <xf numFmtId="0" fontId="19" fillId="4" borderId="6" xfId="0" applyFont="1" applyFill="1" applyBorder="1" applyAlignment="1">
      <alignment vertical="center" wrapText="1"/>
    </xf>
    <xf numFmtId="0" fontId="19" fillId="4" borderId="0" xfId="0" applyFont="1" applyFill="1" applyBorder="1" applyProtection="1"/>
    <xf numFmtId="0" fontId="33" fillId="4" borderId="0" xfId="0" applyFont="1" applyFill="1" applyBorder="1" applyAlignment="1" applyProtection="1">
      <alignment horizontal="left" vertical="top" wrapText="1"/>
    </xf>
    <xf numFmtId="0" fontId="19" fillId="4" borderId="0" xfId="0" applyFont="1" applyFill="1" applyBorder="1" applyAlignment="1" applyProtection="1">
      <alignment horizontal="left" wrapText="1"/>
    </xf>
    <xf numFmtId="0" fontId="19" fillId="4" borderId="4" xfId="0" applyFont="1" applyFill="1" applyBorder="1" applyAlignment="1">
      <alignment vertical="top" wrapText="1"/>
    </xf>
    <xf numFmtId="0" fontId="36" fillId="4" borderId="4" xfId="0" applyFont="1" applyFill="1" applyBorder="1" applyAlignment="1">
      <alignment horizontal="center" vertical="top" wrapText="1"/>
    </xf>
    <xf numFmtId="0" fontId="33" fillId="4" borderId="4" xfId="0" applyFont="1" applyFill="1" applyBorder="1" applyAlignment="1" applyProtection="1">
      <alignment horizontal="left" vertical="top" wrapText="1"/>
    </xf>
    <xf numFmtId="0" fontId="20" fillId="4" borderId="5" xfId="0" applyFont="1" applyFill="1" applyBorder="1" applyAlignment="1">
      <alignment vertical="top" wrapText="1"/>
    </xf>
    <xf numFmtId="0" fontId="19" fillId="4" borderId="4" xfId="0" applyFont="1" applyFill="1" applyBorder="1" applyAlignment="1" applyProtection="1">
      <alignment horizontal="center" vertical="center"/>
    </xf>
    <xf numFmtId="0" fontId="24" fillId="4" borderId="5" xfId="0" applyFont="1" applyFill="1" applyBorder="1" applyAlignment="1">
      <alignment vertical="top" wrapText="1"/>
    </xf>
    <xf numFmtId="0" fontId="19" fillId="4" borderId="4" xfId="0" applyFont="1" applyFill="1" applyBorder="1" applyAlignment="1">
      <alignment wrapText="1"/>
    </xf>
    <xf numFmtId="0" fontId="20" fillId="4" borderId="4" xfId="0" applyFont="1" applyFill="1" applyBorder="1" applyAlignment="1">
      <alignment vertical="top" wrapText="1"/>
    </xf>
    <xf numFmtId="0" fontId="20" fillId="4" borderId="5" xfId="0" applyFont="1" applyFill="1" applyBorder="1" applyAlignment="1">
      <alignment vertical="center" wrapText="1"/>
    </xf>
    <xf numFmtId="0" fontId="20" fillId="4" borderId="4" xfId="0" applyFont="1" applyFill="1" applyBorder="1" applyAlignment="1" applyProtection="1">
      <alignment horizontal="left" vertical="center"/>
    </xf>
    <xf numFmtId="0" fontId="20" fillId="4" borderId="7" xfId="0" applyFont="1" applyFill="1" applyBorder="1" applyAlignment="1">
      <alignment vertical="center" wrapText="1"/>
    </xf>
    <xf numFmtId="0" fontId="20" fillId="4" borderId="11" xfId="0" applyFont="1" applyFill="1" applyBorder="1" applyAlignment="1" applyProtection="1">
      <alignment horizontal="left" vertical="center"/>
    </xf>
    <xf numFmtId="1" fontId="20" fillId="4" borderId="11" xfId="0" applyNumberFormat="1" applyFont="1" applyFill="1" applyBorder="1" applyAlignment="1">
      <alignment horizontal="center" vertical="center" wrapText="1"/>
    </xf>
    <xf numFmtId="0" fontId="19" fillId="0" borderId="0" xfId="0" applyFont="1"/>
    <xf numFmtId="0" fontId="19" fillId="0" borderId="5" xfId="0" applyFont="1" applyBorder="1" applyAlignment="1">
      <alignment vertical="top" wrapText="1"/>
    </xf>
    <xf numFmtId="3" fontId="29" fillId="0" borderId="4" xfId="0" applyNumberFormat="1" applyFont="1" applyBorder="1" applyAlignment="1">
      <alignment horizontal="center" vertical="top" wrapText="1"/>
    </xf>
    <xf numFmtId="0" fontId="29" fillId="0" borderId="4" xfId="0" applyFont="1" applyBorder="1" applyAlignment="1">
      <alignment horizontal="center" vertical="top" wrapText="1"/>
    </xf>
    <xf numFmtId="0" fontId="19" fillId="5" borderId="4" xfId="0" applyFont="1" applyFill="1" applyBorder="1" applyAlignment="1">
      <alignment horizontal="center" vertical="top" wrapText="1"/>
    </xf>
    <xf numFmtId="0" fontId="19" fillId="0" borderId="4" xfId="0" applyFont="1" applyFill="1" applyBorder="1" applyAlignment="1">
      <alignment horizontal="center" vertical="center" wrapText="1"/>
    </xf>
    <xf numFmtId="0" fontId="29" fillId="5" borderId="4" xfId="0" applyFont="1" applyFill="1" applyBorder="1" applyAlignment="1">
      <alignment horizontal="center" vertical="top" wrapText="1"/>
    </xf>
    <xf numFmtId="0" fontId="19" fillId="0" borderId="4" xfId="0" applyFont="1" applyBorder="1" applyAlignment="1">
      <alignment horizontal="center" vertical="top" wrapText="1"/>
    </xf>
    <xf numFmtId="0" fontId="19" fillId="0" borderId="13" xfId="0" applyFont="1" applyBorder="1" applyAlignment="1">
      <alignment vertical="top" wrapText="1"/>
    </xf>
    <xf numFmtId="0" fontId="19" fillId="0" borderId="44" xfId="0" applyFont="1" applyBorder="1" applyAlignment="1">
      <alignment horizontal="center" vertical="center" wrapText="1"/>
    </xf>
    <xf numFmtId="0" fontId="17" fillId="0" borderId="0" xfId="0" applyFont="1" applyFill="1" applyBorder="1" applyAlignment="1">
      <alignment horizontal="left" wrapText="1" indent="1"/>
    </xf>
    <xf numFmtId="0" fontId="38" fillId="0" borderId="0" xfId="0" applyFont="1" applyFill="1" applyBorder="1" applyAlignment="1" applyProtection="1">
      <alignment wrapText="1"/>
    </xf>
    <xf numFmtId="0" fontId="38" fillId="0" borderId="0" xfId="0" applyFont="1" applyFill="1" applyBorder="1" applyAlignment="1">
      <alignment vertical="top" wrapText="1"/>
    </xf>
    <xf numFmtId="0" fontId="38" fillId="0" borderId="0" xfId="0" applyFont="1" applyFill="1" applyBorder="1" applyAlignment="1">
      <alignment vertical="center" wrapText="1"/>
    </xf>
    <xf numFmtId="0" fontId="40" fillId="0" borderId="0" xfId="0" applyFont="1" applyFill="1" applyBorder="1" applyAlignment="1">
      <alignment vertical="center" wrapText="1"/>
    </xf>
    <xf numFmtId="0" fontId="4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40" fillId="0" borderId="0" xfId="0" applyFont="1" applyFill="1" applyBorder="1" applyAlignment="1">
      <alignment horizontal="left" vertical="top" wrapText="1"/>
    </xf>
    <xf numFmtId="0" fontId="38" fillId="0" borderId="0" xfId="0" applyFont="1" applyFill="1" applyBorder="1" applyAlignment="1" applyProtection="1">
      <alignment horizontal="left" vertical="center" wrapText="1"/>
    </xf>
    <xf numFmtId="0" fontId="54" fillId="0" borderId="0" xfId="0" applyFont="1" applyFill="1" applyBorder="1" applyAlignment="1">
      <alignment horizontal="left" vertical="top" wrapText="1"/>
    </xf>
    <xf numFmtId="0" fontId="28" fillId="0" borderId="0" xfId="0" applyFont="1" applyFill="1" applyBorder="1" applyAlignment="1" applyProtection="1">
      <alignment horizontal="left" vertical="center" wrapText="1"/>
    </xf>
    <xf numFmtId="1" fontId="38" fillId="0" borderId="0" xfId="2" applyNumberFormat="1" applyFont="1" applyFill="1" applyBorder="1" applyAlignment="1" applyProtection="1">
      <alignment horizontal="left" vertical="top" wrapText="1"/>
      <protection locked="0"/>
    </xf>
    <xf numFmtId="0" fontId="28" fillId="0" borderId="0" xfId="0" applyFont="1" applyBorder="1" applyAlignment="1" applyProtection="1">
      <alignment horizontal="left" vertical="center" wrapText="1"/>
    </xf>
    <xf numFmtId="0" fontId="38" fillId="0" borderId="35" xfId="0" applyFont="1" applyBorder="1" applyAlignment="1" applyProtection="1">
      <alignment horizontal="left" vertical="top" wrapText="1"/>
    </xf>
    <xf numFmtId="0" fontId="51" fillId="0" borderId="0" xfId="0" applyFont="1" applyFill="1" applyBorder="1" applyAlignment="1" applyProtection="1">
      <alignment horizontal="right" vertical="center" wrapText="1"/>
    </xf>
    <xf numFmtId="0" fontId="52" fillId="0" borderId="0" xfId="0" applyFont="1" applyFill="1" applyBorder="1" applyAlignment="1" applyProtection="1">
      <alignment horizontal="center" vertical="center" wrapText="1"/>
    </xf>
    <xf numFmtId="0" fontId="39" fillId="0" borderId="0" xfId="0" applyFont="1" applyFill="1" applyAlignment="1">
      <alignment horizontal="center" vertical="center" wrapText="1"/>
    </xf>
    <xf numFmtId="0" fontId="28" fillId="0" borderId="0" xfId="0" applyFont="1" applyFill="1" applyBorder="1" applyAlignment="1" applyProtection="1">
      <alignment wrapText="1"/>
    </xf>
    <xf numFmtId="0" fontId="38" fillId="0" borderId="0" xfId="0" applyFont="1" applyFill="1" applyAlignment="1">
      <alignment wrapText="1"/>
    </xf>
    <xf numFmtId="0" fontId="53" fillId="0" borderId="0" xfId="0" applyFont="1" applyFill="1" applyBorder="1" applyAlignment="1">
      <alignment horizontal="center" wrapText="1"/>
    </xf>
    <xf numFmtId="0" fontId="38" fillId="4" borderId="0" xfId="0" applyFont="1" applyFill="1" applyBorder="1" applyAlignment="1" applyProtection="1">
      <alignment wrapText="1"/>
    </xf>
    <xf numFmtId="0" fontId="38" fillId="0" borderId="16" xfId="0" applyFont="1" applyBorder="1" applyAlignment="1" applyProtection="1">
      <alignment wrapText="1"/>
    </xf>
    <xf numFmtId="0" fontId="28" fillId="0" borderId="19" xfId="0" applyFont="1" applyBorder="1" applyAlignment="1" applyProtection="1">
      <alignment horizontal="left" vertical="center" wrapText="1"/>
    </xf>
    <xf numFmtId="0" fontId="19" fillId="0" borderId="0" xfId="0" applyFont="1" applyFill="1" applyBorder="1" applyAlignment="1" applyProtection="1">
      <alignment horizontal="center"/>
    </xf>
    <xf numFmtId="0" fontId="19" fillId="0" borderId="1" xfId="0" applyFont="1" applyBorder="1" applyAlignment="1" applyProtection="1">
      <alignment horizontal="left" wrapText="1"/>
    </xf>
    <xf numFmtId="0" fontId="19" fillId="0" borderId="4" xfId="0" applyFont="1" applyFill="1" applyBorder="1" applyAlignment="1" applyProtection="1">
      <alignment horizontal="center"/>
    </xf>
    <xf numFmtId="165" fontId="29" fillId="0" borderId="4" xfId="2" applyNumberFormat="1" applyFont="1" applyFill="1" applyBorder="1" applyAlignment="1" applyProtection="1">
      <alignment horizontal="center" vertical="center"/>
      <protection locked="0"/>
    </xf>
    <xf numFmtId="166" fontId="29" fillId="2" borderId="4" xfId="2" applyNumberFormat="1" applyFont="1" applyBorder="1" applyAlignment="1" applyProtection="1">
      <alignment horizontal="center" vertical="center"/>
      <protection locked="0"/>
    </xf>
    <xf numFmtId="165" fontId="29" fillId="13" borderId="4" xfId="2" applyNumberFormat="1" applyFont="1" applyFill="1" applyBorder="1" applyAlignment="1" applyProtection="1">
      <alignment horizontal="center" vertical="center"/>
      <protection locked="0"/>
    </xf>
    <xf numFmtId="165" fontId="32" fillId="13" borderId="4" xfId="2" applyNumberFormat="1" applyFont="1" applyFill="1" applyBorder="1" applyAlignment="1" applyProtection="1">
      <alignment horizontal="center" vertical="center" wrapText="1"/>
      <protection locked="0"/>
    </xf>
    <xf numFmtId="165" fontId="29" fillId="13" borderId="38" xfId="2" applyNumberFormat="1" applyFont="1" applyFill="1" applyBorder="1" applyAlignment="1" applyProtection="1">
      <alignment horizontal="center" vertical="center"/>
      <protection locked="0"/>
    </xf>
    <xf numFmtId="0" fontId="29" fillId="13" borderId="38" xfId="2" applyNumberFormat="1" applyFont="1" applyFill="1" applyBorder="1" applyAlignment="1" applyProtection="1">
      <alignment horizontal="left" vertical="top" wrapText="1"/>
      <protection locked="0"/>
    </xf>
    <xf numFmtId="0" fontId="29" fillId="13" borderId="4" xfId="2" applyNumberFormat="1" applyFont="1" applyFill="1" applyBorder="1" applyAlignment="1" applyProtection="1">
      <alignment horizontal="center" vertical="center" wrapText="1"/>
      <protection locked="0"/>
    </xf>
    <xf numFmtId="165" fontId="29" fillId="13" borderId="4" xfId="2" applyNumberFormat="1" applyFont="1" applyFill="1" applyBorder="1" applyAlignment="1" applyProtection="1">
      <alignment horizontal="center" vertical="top" wrapText="1"/>
      <protection locked="0"/>
    </xf>
    <xf numFmtId="165" fontId="29" fillId="13" borderId="11" xfId="2" applyNumberFormat="1" applyFont="1" applyFill="1" applyBorder="1" applyAlignment="1" applyProtection="1">
      <alignment horizontal="center" vertical="center"/>
      <protection locked="0"/>
    </xf>
    <xf numFmtId="165" fontId="29" fillId="13" borderId="16" xfId="2" applyNumberFormat="1" applyFont="1" applyFill="1" applyBorder="1" applyAlignment="1" applyProtection="1">
      <alignment horizontal="center" vertical="center"/>
      <protection locked="0"/>
    </xf>
    <xf numFmtId="165" fontId="29" fillId="13" borderId="4" xfId="9" applyNumberFormat="1" applyFont="1" applyFill="1" applyBorder="1" applyAlignment="1" applyProtection="1">
      <alignment horizontal="center" vertical="center"/>
      <protection locked="0"/>
    </xf>
    <xf numFmtId="165" fontId="6" fillId="13" borderId="4" xfId="9" applyNumberFormat="1" applyFont="1" applyFill="1" applyBorder="1" applyAlignment="1" applyProtection="1">
      <alignment horizontal="center" vertical="center"/>
      <protection locked="0"/>
    </xf>
    <xf numFmtId="165" fontId="38" fillId="13" borderId="4" xfId="9" applyNumberFormat="1" applyFont="1" applyFill="1" applyBorder="1" applyAlignment="1" applyProtection="1">
      <alignment horizontal="center" vertical="center"/>
      <protection locked="0"/>
    </xf>
    <xf numFmtId="0" fontId="19" fillId="0" borderId="6" xfId="8" applyFont="1" applyFill="1" applyBorder="1" applyAlignment="1" applyProtection="1">
      <alignment horizontal="left" vertical="center" wrapText="1"/>
    </xf>
    <xf numFmtId="0" fontId="19" fillId="0" borderId="14" xfId="8" applyFont="1" applyFill="1" applyBorder="1" applyAlignment="1" applyProtection="1">
      <alignment horizontal="left" vertical="center" wrapText="1"/>
    </xf>
    <xf numFmtId="0" fontId="6" fillId="0" borderId="6" xfId="8" applyFont="1" applyFill="1" applyBorder="1" applyAlignment="1" applyProtection="1">
      <alignment horizontal="left" vertical="center" wrapText="1"/>
    </xf>
    <xf numFmtId="0" fontId="19" fillId="0" borderId="5" xfId="0" applyFont="1" applyFill="1" applyBorder="1" applyAlignment="1" applyProtection="1">
      <alignment horizontal="right" vertical="center" wrapText="1"/>
    </xf>
    <xf numFmtId="0" fontId="19" fillId="0" borderId="1" xfId="0" applyFont="1" applyFill="1" applyBorder="1" applyAlignment="1" applyProtection="1">
      <alignment wrapText="1"/>
    </xf>
    <xf numFmtId="0" fontId="19" fillId="0" borderId="5" xfId="0" applyFont="1" applyFill="1" applyBorder="1" applyAlignment="1" applyProtection="1">
      <alignment horizontal="right" vertical="center"/>
    </xf>
    <xf numFmtId="0" fontId="19" fillId="0" borderId="7" xfId="0" applyFont="1" applyFill="1" applyBorder="1" applyAlignment="1" applyProtection="1">
      <alignment horizontal="right" vertical="center" wrapText="1"/>
    </xf>
    <xf numFmtId="0" fontId="19" fillId="0" borderId="52" xfId="0" applyFont="1" applyFill="1" applyBorder="1" applyAlignment="1" applyProtection="1">
      <alignment wrapText="1"/>
    </xf>
    <xf numFmtId="165" fontId="29" fillId="13" borderId="16" xfId="2" applyNumberFormat="1" applyFont="1" applyFill="1" applyBorder="1" applyAlignment="1" applyProtection="1">
      <alignment horizontal="center" vertical="center"/>
    </xf>
    <xf numFmtId="43" fontId="20" fillId="6" borderId="12" xfId="1" applyFont="1" applyFill="1" applyBorder="1" applyAlignment="1">
      <alignment vertical="top" wrapText="1"/>
    </xf>
    <xf numFmtId="165" fontId="29" fillId="0" borderId="4" xfId="1" applyNumberFormat="1" applyFont="1" applyBorder="1" applyAlignment="1">
      <alignment horizontal="center" vertical="top" wrapText="1"/>
    </xf>
    <xf numFmtId="0" fontId="28" fillId="0" borderId="0" xfId="0" applyFont="1" applyBorder="1" applyAlignment="1" applyProtection="1">
      <alignment wrapText="1"/>
    </xf>
    <xf numFmtId="3" fontId="38" fillId="0" borderId="0" xfId="0" applyNumberFormat="1" applyFont="1" applyBorder="1" applyAlignment="1" applyProtection="1">
      <alignment wrapText="1"/>
    </xf>
    <xf numFmtId="3" fontId="28" fillId="0" borderId="0" xfId="0" applyNumberFormat="1" applyFont="1" applyBorder="1" applyAlignment="1" applyProtection="1">
      <alignment wrapText="1"/>
    </xf>
    <xf numFmtId="0" fontId="38" fillId="0" borderId="0" xfId="0" applyFont="1" applyBorder="1" applyAlignment="1" applyProtection="1">
      <alignment vertical="center" wrapText="1"/>
    </xf>
    <xf numFmtId="3" fontId="29" fillId="0" borderId="4" xfId="1" applyNumberFormat="1" applyFont="1" applyBorder="1" applyAlignment="1">
      <alignment horizontal="center" vertical="top" wrapText="1"/>
    </xf>
    <xf numFmtId="3" fontId="19" fillId="0" borderId="4" xfId="1" applyNumberFormat="1" applyFont="1" applyBorder="1" applyAlignment="1">
      <alignment horizontal="center" vertical="top" wrapText="1"/>
    </xf>
    <xf numFmtId="0" fontId="28" fillId="0" borderId="0" xfId="0" applyFont="1" applyBorder="1" applyAlignment="1" applyProtection="1">
      <alignment vertical="top" wrapText="1"/>
    </xf>
    <xf numFmtId="165" fontId="38" fillId="0" borderId="0" xfId="0" applyNumberFormat="1" applyFont="1" applyBorder="1" applyAlignment="1" applyProtection="1">
      <alignment vertical="top" wrapText="1"/>
    </xf>
    <xf numFmtId="0" fontId="20" fillId="0" borderId="9" xfId="0" applyFont="1" applyFill="1" applyBorder="1" applyAlignment="1">
      <alignment vertical="top" wrapText="1"/>
    </xf>
    <xf numFmtId="0" fontId="20" fillId="0" borderId="12" xfId="0" applyFont="1" applyFill="1" applyBorder="1" applyAlignment="1">
      <alignment vertical="top" wrapText="1"/>
    </xf>
    <xf numFmtId="0" fontId="30" fillId="0" borderId="12" xfId="0" applyFont="1" applyFill="1" applyBorder="1" applyAlignment="1">
      <alignment vertical="top" wrapText="1"/>
    </xf>
    <xf numFmtId="0" fontId="20" fillId="0" borderId="10" xfId="0" applyFont="1" applyFill="1" applyBorder="1" applyAlignment="1">
      <alignment vertical="top" wrapText="1"/>
    </xf>
    <xf numFmtId="0" fontId="19" fillId="0" borderId="5" xfId="0" applyFont="1" applyFill="1" applyBorder="1" applyAlignment="1">
      <alignment vertical="top" wrapText="1"/>
    </xf>
    <xf numFmtId="0" fontId="19" fillId="0" borderId="6" xfId="0" applyFont="1" applyFill="1" applyBorder="1" applyAlignment="1">
      <alignment vertical="top" wrapText="1"/>
    </xf>
    <xf numFmtId="0" fontId="20" fillId="0" borderId="5" xfId="0" applyFont="1" applyFill="1" applyBorder="1" applyAlignment="1">
      <alignment vertical="top" wrapText="1"/>
    </xf>
    <xf numFmtId="0" fontId="20" fillId="0" borderId="4" xfId="0" applyFont="1" applyFill="1" applyBorder="1" applyAlignment="1">
      <alignment vertical="top" wrapText="1"/>
    </xf>
    <xf numFmtId="0" fontId="34" fillId="0" borderId="4" xfId="0" applyFont="1" applyFill="1" applyBorder="1" applyAlignment="1">
      <alignment vertical="top" wrapText="1"/>
    </xf>
    <xf numFmtId="0" fontId="20" fillId="0" borderId="6" xfId="0" applyFont="1" applyFill="1" applyBorder="1" applyAlignment="1">
      <alignment vertical="top" wrapText="1"/>
    </xf>
    <xf numFmtId="0" fontId="20" fillId="0" borderId="7" xfId="0" applyFont="1" applyFill="1" applyBorder="1" applyAlignment="1">
      <alignment vertical="top" wrapText="1"/>
    </xf>
    <xf numFmtId="0" fontId="20" fillId="0" borderId="11" xfId="0" applyFont="1" applyFill="1" applyBorder="1" applyAlignment="1">
      <alignment vertical="top" wrapText="1"/>
    </xf>
    <xf numFmtId="0" fontId="34" fillId="0" borderId="11" xfId="0" applyFont="1" applyFill="1" applyBorder="1" applyAlignment="1">
      <alignment vertical="top" wrapText="1"/>
    </xf>
    <xf numFmtId="0" fontId="20" fillId="0" borderId="8" xfId="0" applyFont="1" applyFill="1" applyBorder="1" applyAlignment="1">
      <alignment vertical="top" wrapText="1"/>
    </xf>
    <xf numFmtId="0" fontId="30" fillId="0" borderId="10" xfId="0" applyFont="1" applyFill="1" applyBorder="1" applyAlignment="1">
      <alignment vertical="top" wrapText="1"/>
    </xf>
    <xf numFmtId="0" fontId="33" fillId="0" borderId="6" xfId="0" applyFont="1" applyFill="1" applyBorder="1" applyAlignment="1">
      <alignment vertical="top" wrapText="1"/>
    </xf>
    <xf numFmtId="0" fontId="19" fillId="0" borderId="7" xfId="0" applyFont="1" applyFill="1" applyBorder="1" applyAlignment="1">
      <alignment vertical="top" wrapText="1"/>
    </xf>
    <xf numFmtId="0" fontId="19" fillId="0" borderId="11" xfId="0" applyFont="1" applyFill="1" applyBorder="1" applyAlignment="1">
      <alignment vertical="top" wrapText="1"/>
    </xf>
    <xf numFmtId="0" fontId="33" fillId="0" borderId="8" xfId="0" applyFont="1" applyFill="1" applyBorder="1" applyAlignment="1">
      <alignment vertical="top" wrapText="1"/>
    </xf>
    <xf numFmtId="0" fontId="55" fillId="4" borderId="4" xfId="0" applyFont="1" applyFill="1" applyBorder="1" applyAlignment="1">
      <alignment horizontal="center" vertical="top" wrapText="1"/>
    </xf>
    <xf numFmtId="0" fontId="6" fillId="4" borderId="4" xfId="0" applyFont="1" applyFill="1" applyBorder="1" applyAlignment="1" applyProtection="1">
      <alignment horizontal="left" wrapText="1"/>
    </xf>
    <xf numFmtId="0" fontId="6" fillId="4" borderId="4" xfId="0" applyFont="1" applyFill="1" applyBorder="1" applyAlignment="1" applyProtection="1">
      <alignment wrapText="1"/>
    </xf>
    <xf numFmtId="0" fontId="6" fillId="0" borderId="0" xfId="0" applyFont="1" applyBorder="1" applyAlignment="1" applyProtection="1">
      <alignment wrapText="1"/>
    </xf>
    <xf numFmtId="0" fontId="17" fillId="0" borderId="0" xfId="0" applyFont="1" applyFill="1" applyBorder="1" applyAlignment="1" applyProtection="1">
      <alignment wrapText="1"/>
    </xf>
    <xf numFmtId="0" fontId="17" fillId="0" borderId="0" xfId="0" applyFont="1" applyProtection="1"/>
    <xf numFmtId="0" fontId="17" fillId="0" borderId="0" xfId="0" applyFont="1" applyFill="1"/>
    <xf numFmtId="0" fontId="6" fillId="14" borderId="4" xfId="2" applyFont="1" applyFill="1" applyBorder="1" applyAlignment="1" applyProtection="1">
      <alignment horizontal="center" wrapText="1"/>
      <protection locked="0"/>
    </xf>
    <xf numFmtId="1" fontId="6" fillId="14" borderId="4" xfId="2" applyNumberFormat="1" applyFont="1" applyFill="1" applyBorder="1" applyAlignment="1" applyProtection="1">
      <alignment horizontal="center"/>
      <protection locked="0"/>
    </xf>
    <xf numFmtId="0" fontId="6" fillId="14" borderId="4" xfId="2" applyFont="1" applyFill="1" applyBorder="1" applyAlignment="1" applyProtection="1">
      <alignment horizontal="center"/>
      <protection locked="0"/>
    </xf>
    <xf numFmtId="15" fontId="6" fillId="14" borderId="4" xfId="2" applyNumberFormat="1" applyFont="1" applyFill="1" applyBorder="1" applyAlignment="1" applyProtection="1">
      <alignment horizontal="center" vertical="center"/>
      <protection locked="0"/>
    </xf>
    <xf numFmtId="165" fontId="6" fillId="14" borderId="4" xfId="2" applyNumberFormat="1" applyFont="1" applyFill="1" applyBorder="1" applyAlignment="1" applyProtection="1">
      <alignment horizontal="center" vertical="center" wrapText="1"/>
      <protection locked="0"/>
    </xf>
    <xf numFmtId="165" fontId="6" fillId="14" borderId="4" xfId="2" applyNumberFormat="1" applyFont="1" applyFill="1" applyBorder="1" applyAlignment="1" applyProtection="1">
      <alignment vertical="center"/>
      <protection locked="0"/>
    </xf>
    <xf numFmtId="0" fontId="6" fillId="14" borderId="4" xfId="2" applyNumberFormat="1" applyFont="1" applyFill="1" applyBorder="1" applyAlignment="1" applyProtection="1">
      <alignment horizontal="right" vertical="center"/>
      <protection locked="0"/>
    </xf>
    <xf numFmtId="1" fontId="6" fillId="14" borderId="4" xfId="2" applyNumberFormat="1" applyFont="1" applyFill="1" applyBorder="1" applyAlignment="1" applyProtection="1">
      <alignment horizontal="left" wrapText="1"/>
      <protection locked="0"/>
    </xf>
    <xf numFmtId="166" fontId="6" fillId="14" borderId="4" xfId="2" applyNumberFormat="1" applyFont="1" applyFill="1" applyBorder="1" applyAlignment="1" applyProtection="1">
      <alignment horizontal="center"/>
      <protection locked="0"/>
    </xf>
    <xf numFmtId="3" fontId="6" fillId="14" borderId="4" xfId="2" applyNumberFormat="1" applyFont="1" applyFill="1" applyBorder="1" applyAlignment="1" applyProtection="1">
      <alignment horizontal="center"/>
      <protection locked="0"/>
    </xf>
    <xf numFmtId="165" fontId="6" fillId="14" borderId="11" xfId="1" applyNumberFormat="1" applyFont="1" applyFill="1" applyBorder="1" applyAlignment="1" applyProtection="1">
      <alignment vertical="center"/>
      <protection locked="0"/>
    </xf>
    <xf numFmtId="0" fontId="19" fillId="0" borderId="25" xfId="0" applyFont="1" applyBorder="1" applyAlignment="1" applyProtection="1">
      <alignment vertical="top"/>
    </xf>
    <xf numFmtId="0" fontId="19" fillId="0" borderId="6" xfId="0" applyFont="1" applyBorder="1" applyAlignment="1" applyProtection="1">
      <alignment vertical="top"/>
    </xf>
    <xf numFmtId="0" fontId="19" fillId="4" borderId="18" xfId="0" applyFont="1" applyFill="1" applyBorder="1" applyAlignment="1" applyProtection="1">
      <alignment horizontal="right" vertical="top" wrapText="1"/>
    </xf>
    <xf numFmtId="0" fontId="19" fillId="4" borderId="5" xfId="0" applyFont="1" applyFill="1" applyBorder="1" applyAlignment="1" applyProtection="1">
      <alignment horizontal="right" vertical="top" wrapText="1"/>
    </xf>
    <xf numFmtId="165" fontId="6" fillId="14" borderId="24" xfId="0" applyNumberFormat="1" applyFont="1" applyFill="1" applyBorder="1" applyAlignment="1" applyProtection="1">
      <alignment horizontal="center" vertical="top"/>
    </xf>
    <xf numFmtId="165" fontId="6" fillId="14" borderId="4" xfId="2" applyNumberFormat="1" applyFont="1" applyFill="1" applyBorder="1" applyAlignment="1" applyProtection="1">
      <alignment horizontal="center" vertical="top"/>
      <protection locked="0"/>
    </xf>
    <xf numFmtId="1" fontId="6" fillId="14" borderId="4" xfId="2" applyNumberFormat="1" applyFont="1" applyFill="1" applyBorder="1" applyAlignment="1" applyProtection="1">
      <alignment horizontal="center" vertical="top"/>
      <protection locked="0"/>
    </xf>
    <xf numFmtId="165" fontId="6" fillId="14" borderId="4" xfId="1" applyNumberFormat="1" applyFont="1" applyFill="1" applyBorder="1" applyAlignment="1" applyProtection="1">
      <alignment vertical="top"/>
      <protection locked="0"/>
    </xf>
    <xf numFmtId="0" fontId="6" fillId="14" borderId="24" xfId="0" applyFont="1" applyFill="1" applyBorder="1" applyProtection="1"/>
    <xf numFmtId="1" fontId="6" fillId="14" borderId="11" xfId="2" applyNumberFormat="1" applyFont="1" applyFill="1" applyBorder="1" applyAlignment="1" applyProtection="1">
      <alignment horizontal="center"/>
      <protection locked="0"/>
    </xf>
    <xf numFmtId="0" fontId="6" fillId="14" borderId="4" xfId="2" applyNumberFormat="1" applyFont="1" applyFill="1" applyBorder="1" applyAlignment="1" applyProtection="1">
      <alignment horizontal="center" vertical="center"/>
      <protection locked="0"/>
    </xf>
    <xf numFmtId="0" fontId="6" fillId="14" borderId="4" xfId="2" applyNumberFormat="1" applyFont="1" applyFill="1" applyBorder="1" applyAlignment="1" applyProtection="1">
      <alignment horizontal="center" wrapText="1"/>
      <protection locked="0"/>
    </xf>
    <xf numFmtId="0" fontId="6" fillId="14" borderId="11" xfId="2" applyFont="1" applyFill="1" applyBorder="1" applyAlignment="1" applyProtection="1">
      <alignment horizontal="center" vertical="center"/>
      <protection locked="0"/>
    </xf>
    <xf numFmtId="0" fontId="6" fillId="14" borderId="4" xfId="2" applyNumberFormat="1" applyFont="1" applyFill="1" applyBorder="1" applyAlignment="1" applyProtection="1">
      <alignment horizontal="center" vertical="center" wrapText="1"/>
      <protection locked="0"/>
    </xf>
    <xf numFmtId="0" fontId="6" fillId="14" borderId="6" xfId="0" applyFont="1" applyFill="1" applyBorder="1" applyAlignment="1" applyProtection="1">
      <alignment wrapText="1"/>
    </xf>
    <xf numFmtId="0" fontId="6" fillId="14" borderId="8" xfId="0" applyFont="1" applyFill="1" applyBorder="1" applyAlignment="1" applyProtection="1">
      <alignment wrapText="1"/>
    </xf>
    <xf numFmtId="1" fontId="6" fillId="14" borderId="4" xfId="2" applyNumberFormat="1" applyFont="1" applyFill="1" applyBorder="1" applyAlignment="1" applyProtection="1">
      <alignment horizontal="center" wrapText="1"/>
      <protection locked="0"/>
    </xf>
    <xf numFmtId="0" fontId="6" fillId="14" borderId="6" xfId="0" applyNumberFormat="1" applyFont="1" applyFill="1" applyBorder="1" applyAlignment="1" applyProtection="1">
      <alignment wrapText="1"/>
    </xf>
    <xf numFmtId="0" fontId="6" fillId="14" borderId="19" xfId="2" applyFont="1" applyFill="1" applyBorder="1" applyAlignment="1" applyProtection="1">
      <alignment horizontal="center" wrapText="1"/>
      <protection locked="0"/>
    </xf>
    <xf numFmtId="165" fontId="6" fillId="14" borderId="4" xfId="2" applyNumberFormat="1" applyFont="1" applyFill="1" applyBorder="1" applyAlignment="1" applyProtection="1">
      <alignment horizontal="center" vertical="center"/>
      <protection locked="0"/>
    </xf>
    <xf numFmtId="165" fontId="6" fillId="14" borderId="11" xfId="1" applyNumberFormat="1" applyFont="1" applyFill="1" applyBorder="1" applyAlignment="1" applyProtection="1">
      <alignment horizontal="center" vertical="center"/>
      <protection locked="0"/>
    </xf>
    <xf numFmtId="1" fontId="29" fillId="14" borderId="4" xfId="2" applyNumberFormat="1" applyFont="1" applyFill="1" applyBorder="1" applyAlignment="1" applyProtection="1">
      <alignment horizontal="center"/>
      <protection locked="0"/>
    </xf>
    <xf numFmtId="1" fontId="29" fillId="14" borderId="11" xfId="2" applyNumberFormat="1" applyFont="1" applyFill="1" applyBorder="1" applyAlignment="1" applyProtection="1">
      <alignment horizontal="center"/>
      <protection locked="0"/>
    </xf>
    <xf numFmtId="1" fontId="6" fillId="14" borderId="11" xfId="2" applyNumberFormat="1" applyFont="1" applyFill="1" applyBorder="1" applyAlignment="1" applyProtection="1">
      <alignment horizontal="left" wrapText="1"/>
      <protection locked="0"/>
    </xf>
    <xf numFmtId="1" fontId="6" fillId="14" borderId="11" xfId="2" applyNumberFormat="1" applyFont="1" applyFill="1" applyBorder="1" applyAlignment="1" applyProtection="1">
      <alignment horizontal="left" vertical="top" wrapText="1"/>
      <protection locked="0"/>
    </xf>
    <xf numFmtId="165" fontId="21" fillId="14" borderId="4" xfId="2" applyNumberFormat="1" applyFont="1" applyFill="1" applyBorder="1" applyAlignment="1" applyProtection="1">
      <alignment horizontal="center" vertical="center"/>
      <protection locked="0"/>
    </xf>
    <xf numFmtId="1" fontId="21" fillId="14" borderId="11" xfId="2" applyNumberFormat="1" applyFont="1" applyFill="1" applyBorder="1" applyAlignment="1" applyProtection="1">
      <alignment horizontal="center"/>
      <protection locked="0"/>
    </xf>
    <xf numFmtId="0" fontId="6" fillId="14" borderId="5" xfId="0" applyFont="1" applyFill="1" applyBorder="1" applyAlignment="1">
      <alignment horizontal="left" vertical="center" wrapText="1"/>
    </xf>
    <xf numFmtId="0" fontId="6" fillId="14" borderId="4" xfId="0" applyFont="1" applyFill="1" applyBorder="1" applyAlignment="1">
      <alignment vertical="center" wrapText="1"/>
    </xf>
    <xf numFmtId="3" fontId="6" fillId="14" borderId="6" xfId="0" applyNumberFormat="1" applyFont="1" applyFill="1" applyBorder="1" applyAlignment="1">
      <alignment vertical="center" wrapText="1"/>
    </xf>
    <xf numFmtId="1" fontId="12" fillId="14" borderId="4" xfId="2" applyNumberFormat="1" applyFont="1" applyFill="1" applyBorder="1" applyAlignment="1" applyProtection="1">
      <alignment horizontal="center"/>
      <protection locked="0"/>
    </xf>
    <xf numFmtId="1" fontId="30" fillId="14" borderId="4" xfId="2" applyNumberFormat="1" applyFont="1" applyFill="1" applyBorder="1" applyAlignment="1" applyProtection="1">
      <alignment horizontal="center" vertical="center" wrapText="1"/>
      <protection locked="0"/>
    </xf>
    <xf numFmtId="1" fontId="6" fillId="14" borderId="4" xfId="2" applyNumberFormat="1" applyFont="1" applyFill="1" applyBorder="1" applyAlignment="1" applyProtection="1">
      <alignment horizontal="center" vertical="center" wrapText="1"/>
      <protection locked="0"/>
    </xf>
    <xf numFmtId="1" fontId="6" fillId="14" borderId="4" xfId="2" applyNumberFormat="1" applyFont="1" applyFill="1" applyBorder="1" applyAlignment="1" applyProtection="1">
      <alignment horizontal="center" vertical="center"/>
      <protection locked="0"/>
    </xf>
    <xf numFmtId="1" fontId="6" fillId="14" borderId="10" xfId="2" applyNumberFormat="1" applyFont="1" applyFill="1" applyBorder="1" applyAlignment="1" applyProtection="1">
      <alignment horizontal="center" vertical="center" wrapText="1"/>
      <protection locked="0"/>
    </xf>
    <xf numFmtId="1" fontId="6" fillId="14" borderId="10" xfId="9" applyNumberFormat="1" applyFont="1" applyFill="1" applyBorder="1" applyAlignment="1" applyProtection="1">
      <alignment horizontal="center" vertical="center" wrapText="1"/>
      <protection locked="0"/>
    </xf>
    <xf numFmtId="1" fontId="6" fillId="14" borderId="12" xfId="2" applyNumberFormat="1" applyFont="1" applyFill="1" applyBorder="1" applyAlignment="1" applyProtection="1">
      <alignment horizontal="center" vertical="center" wrapText="1"/>
      <protection locked="0"/>
    </xf>
    <xf numFmtId="1" fontId="21" fillId="14" borderId="11" xfId="2" applyNumberFormat="1" applyFont="1" applyFill="1" applyBorder="1" applyAlignment="1" applyProtection="1">
      <alignment horizontal="center" vertical="center" wrapText="1"/>
      <protection locked="0"/>
    </xf>
    <xf numFmtId="1" fontId="6" fillId="14" borderId="11" xfId="2" applyNumberFormat="1" applyFont="1" applyFill="1" applyBorder="1" applyAlignment="1" applyProtection="1">
      <alignment horizontal="center" vertical="center" wrapText="1"/>
      <protection locked="0"/>
    </xf>
    <xf numFmtId="0" fontId="51" fillId="0" borderId="0" xfId="0" applyFont="1" applyBorder="1" applyProtection="1"/>
    <xf numFmtId="0" fontId="30" fillId="14" borderId="5" xfId="0" applyFont="1" applyFill="1" applyBorder="1" applyAlignment="1">
      <alignment vertical="top" wrapText="1"/>
    </xf>
    <xf numFmtId="0" fontId="6" fillId="14" borderId="4" xfId="0" applyFont="1" applyFill="1" applyBorder="1" applyAlignment="1">
      <alignment vertical="top" wrapText="1"/>
    </xf>
    <xf numFmtId="3" fontId="6" fillId="14" borderId="4" xfId="0" applyNumberFormat="1" applyFont="1" applyFill="1" applyBorder="1" applyAlignment="1">
      <alignment vertical="top" wrapText="1"/>
    </xf>
    <xf numFmtId="3" fontId="6" fillId="8" borderId="4" xfId="0" applyNumberFormat="1" applyFont="1" applyFill="1" applyBorder="1" applyAlignment="1">
      <alignment horizontal="center" vertical="top" wrapText="1"/>
    </xf>
    <xf numFmtId="3" fontId="32" fillId="0" borderId="0" xfId="0" applyNumberFormat="1" applyFont="1" applyBorder="1" applyAlignment="1" applyProtection="1">
      <alignment horizontal="center"/>
    </xf>
    <xf numFmtId="3" fontId="32" fillId="0" borderId="4" xfId="0" applyNumberFormat="1" applyFont="1" applyBorder="1" applyAlignment="1">
      <alignment horizontal="center" vertical="top" wrapText="1"/>
    </xf>
    <xf numFmtId="3" fontId="32" fillId="5" borderId="4" xfId="0" applyNumberFormat="1" applyFont="1" applyFill="1" applyBorder="1" applyAlignment="1">
      <alignment horizontal="center" vertical="center" wrapText="1"/>
    </xf>
    <xf numFmtId="3" fontId="30" fillId="14" borderId="4" xfId="0" applyNumberFormat="1" applyFont="1" applyFill="1" applyBorder="1" applyAlignment="1">
      <alignment horizontal="center" vertical="center" wrapText="1"/>
    </xf>
    <xf numFmtId="3" fontId="32" fillId="5" borderId="4" xfId="0" applyNumberFormat="1" applyFont="1" applyFill="1" applyBorder="1" applyAlignment="1">
      <alignment horizontal="center" vertical="top" wrapText="1"/>
    </xf>
    <xf numFmtId="3" fontId="30" fillId="14" borderId="4" xfId="0" applyNumberFormat="1" applyFont="1" applyFill="1" applyBorder="1" applyAlignment="1">
      <alignment horizontal="center" vertical="top" wrapText="1"/>
    </xf>
    <xf numFmtId="3" fontId="32" fillId="5" borderId="4" xfId="0" applyNumberFormat="1" applyFont="1" applyFill="1" applyBorder="1" applyAlignment="1">
      <alignment vertical="top" wrapText="1"/>
    </xf>
    <xf numFmtId="3" fontId="30" fillId="8" borderId="4" xfId="0" applyNumberFormat="1" applyFont="1" applyFill="1" applyBorder="1" applyAlignment="1">
      <alignment horizontal="center" vertical="top" wrapText="1"/>
    </xf>
    <xf numFmtId="0" fontId="6" fillId="8" borderId="4" xfId="0" applyFont="1" applyFill="1" applyBorder="1" applyAlignment="1">
      <alignment horizontal="center" vertical="top" wrapText="1"/>
    </xf>
    <xf numFmtId="3" fontId="29" fillId="8" borderId="4" xfId="1" applyNumberFormat="1" applyFont="1" applyFill="1" applyBorder="1" applyAlignment="1">
      <alignment horizontal="center" vertical="top" wrapText="1"/>
    </xf>
    <xf numFmtId="0" fontId="6" fillId="8" borderId="4" xfId="0" applyFont="1" applyFill="1" applyBorder="1" applyAlignment="1">
      <alignment vertical="top" wrapText="1"/>
    </xf>
    <xf numFmtId="3" fontId="29" fillId="0" borderId="23" xfId="0" applyNumberFormat="1" applyFont="1" applyBorder="1" applyAlignment="1">
      <alignment vertical="top" wrapText="1"/>
    </xf>
    <xf numFmtId="3" fontId="6" fillId="8" borderId="4" xfId="1" applyNumberFormat="1" applyFont="1" applyFill="1" applyBorder="1" applyAlignment="1">
      <alignment horizontal="center" vertical="top" wrapText="1"/>
    </xf>
    <xf numFmtId="0" fontId="29" fillId="8" borderId="19" xfId="0" applyFont="1" applyFill="1" applyBorder="1" applyAlignment="1">
      <alignment vertical="top" wrapText="1"/>
    </xf>
    <xf numFmtId="0" fontId="29" fillId="8" borderId="4" xfId="0" applyFont="1" applyFill="1" applyBorder="1" applyAlignment="1">
      <alignment horizontal="center" vertical="top" wrapText="1"/>
    </xf>
    <xf numFmtId="3" fontId="30" fillId="8" borderId="4" xfId="1" applyNumberFormat="1" applyFont="1" applyFill="1" applyBorder="1" applyAlignment="1">
      <alignment horizontal="center" vertical="top" wrapText="1"/>
    </xf>
    <xf numFmtId="9" fontId="30" fillId="14" borderId="4" xfId="0" applyNumberFormat="1" applyFont="1" applyFill="1" applyBorder="1" applyAlignment="1">
      <alignment horizontal="center" vertical="top" wrapText="1"/>
    </xf>
    <xf numFmtId="1" fontId="21" fillId="8" borderId="4" xfId="9" applyNumberFormat="1" applyFont="1" applyFill="1" applyBorder="1" applyAlignment="1" applyProtection="1">
      <alignment horizontal="center" vertical="center"/>
      <protection locked="0"/>
    </xf>
    <xf numFmtId="1" fontId="21" fillId="8" borderId="4" xfId="9" applyNumberFormat="1" applyFont="1" applyFill="1" applyBorder="1" applyAlignment="1" applyProtection="1">
      <alignment horizontal="center"/>
      <protection locked="0"/>
    </xf>
    <xf numFmtId="1" fontId="34" fillId="8" borderId="4" xfId="9" applyNumberFormat="1" applyFont="1" applyFill="1" applyBorder="1" applyAlignment="1" applyProtection="1">
      <alignment horizontal="center" vertical="center"/>
      <protection locked="0"/>
    </xf>
    <xf numFmtId="0" fontId="20" fillId="4" borderId="26" xfId="0" applyFont="1" applyFill="1" applyBorder="1" applyAlignment="1" applyProtection="1">
      <alignment horizontal="left" wrapText="1"/>
    </xf>
    <xf numFmtId="0" fontId="20" fillId="4" borderId="27" xfId="0" applyFont="1" applyFill="1" applyBorder="1" applyAlignment="1" applyProtection="1">
      <alignment horizontal="left" wrapText="1"/>
    </xf>
    <xf numFmtId="0" fontId="20" fillId="4" borderId="1" xfId="0" applyFont="1" applyFill="1" applyBorder="1" applyAlignment="1" applyProtection="1">
      <alignment horizontal="left" wrapText="1"/>
    </xf>
    <xf numFmtId="0" fontId="25" fillId="8" borderId="28" xfId="0" applyFont="1" applyFill="1" applyBorder="1" applyAlignment="1" applyProtection="1">
      <alignment horizontal="center" vertical="center" wrapText="1"/>
    </xf>
    <xf numFmtId="0" fontId="25" fillId="8" borderId="29" xfId="0" applyFont="1" applyFill="1" applyBorder="1" applyAlignment="1" applyProtection="1">
      <alignment horizontal="center" vertical="center" wrapText="1"/>
    </xf>
    <xf numFmtId="0" fontId="25" fillId="8" borderId="30" xfId="0" applyFont="1" applyFill="1" applyBorder="1" applyAlignment="1" applyProtection="1">
      <alignment horizontal="center" vertical="center" wrapText="1"/>
    </xf>
    <xf numFmtId="0" fontId="26" fillId="0" borderId="0" xfId="0" applyFont="1" applyBorder="1" applyAlignment="1" applyProtection="1">
      <alignment horizontal="right" vertical="center"/>
    </xf>
    <xf numFmtId="0" fontId="26" fillId="0" borderId="29" xfId="0" applyFont="1" applyBorder="1" applyAlignment="1" applyProtection="1">
      <alignment horizontal="right" vertical="center"/>
    </xf>
    <xf numFmtId="0" fontId="25" fillId="0" borderId="31" xfId="0" applyFont="1" applyFill="1" applyBorder="1" applyAlignment="1" applyProtection="1">
      <alignment horizontal="center" vertical="center"/>
    </xf>
    <xf numFmtId="0" fontId="25" fillId="8" borderId="32" xfId="0" applyFont="1" applyFill="1" applyBorder="1" applyAlignment="1" applyProtection="1">
      <alignment horizontal="center" vertical="center" wrapText="1"/>
    </xf>
    <xf numFmtId="0" fontId="25" fillId="8" borderId="33" xfId="0" applyFont="1" applyFill="1" applyBorder="1" applyAlignment="1" applyProtection="1">
      <alignment horizontal="center" vertical="center" wrapText="1"/>
    </xf>
    <xf numFmtId="0" fontId="25" fillId="8" borderId="34" xfId="0" applyFont="1" applyFill="1" applyBorder="1" applyAlignment="1" applyProtection="1">
      <alignment horizontal="center" vertical="center" wrapText="1"/>
    </xf>
    <xf numFmtId="0" fontId="19" fillId="8" borderId="15" xfId="0" applyFont="1" applyFill="1" applyBorder="1" applyAlignment="1" applyProtection="1">
      <alignment vertical="center" wrapText="1"/>
    </xf>
    <xf numFmtId="0" fontId="0" fillId="0" borderId="35" xfId="0" applyFont="1" applyBorder="1" applyAlignment="1">
      <alignment vertical="center" wrapText="1"/>
    </xf>
    <xf numFmtId="0" fontId="0" fillId="0" borderId="17" xfId="0" applyFont="1" applyBorder="1" applyAlignment="1">
      <alignment vertical="center" wrapText="1"/>
    </xf>
    <xf numFmtId="0" fontId="20" fillId="4" borderId="36" xfId="0" applyFont="1" applyFill="1" applyBorder="1" applyAlignment="1" applyProtection="1">
      <alignment horizontal="left" wrapText="1"/>
    </xf>
    <xf numFmtId="0" fontId="27" fillId="8" borderId="15" xfId="0" applyFont="1" applyFill="1" applyBorder="1" applyAlignment="1" applyProtection="1">
      <alignment horizontal="left" vertical="center" wrapText="1"/>
    </xf>
    <xf numFmtId="0" fontId="27" fillId="8" borderId="35" xfId="0" applyFont="1" applyFill="1" applyBorder="1" applyAlignment="1" applyProtection="1">
      <alignment horizontal="left" vertical="center" wrapText="1"/>
    </xf>
    <xf numFmtId="0" fontId="27" fillId="8" borderId="17" xfId="0" applyFont="1" applyFill="1" applyBorder="1" applyAlignment="1" applyProtection="1">
      <alignment horizontal="left" vertical="center" wrapText="1"/>
    </xf>
    <xf numFmtId="0" fontId="20" fillId="0" borderId="31" xfId="0" applyFont="1" applyFill="1" applyBorder="1" applyAlignment="1" applyProtection="1">
      <alignment horizontal="center" vertical="center" wrapText="1"/>
    </xf>
    <xf numFmtId="0" fontId="4" fillId="8" borderId="15" xfId="0" applyFont="1" applyFill="1" applyBorder="1" applyAlignment="1" applyProtection="1">
      <alignment horizontal="left" vertical="top" wrapText="1" indent="1"/>
    </xf>
    <xf numFmtId="0" fontId="19" fillId="8" borderId="35" xfId="0" applyFont="1" applyFill="1" applyBorder="1" applyAlignment="1" applyProtection="1">
      <alignment horizontal="left" vertical="top" wrapText="1" indent="1"/>
    </xf>
    <xf numFmtId="0" fontId="19" fillId="8" borderId="17" xfId="0" applyFont="1" applyFill="1" applyBorder="1" applyAlignment="1" applyProtection="1">
      <alignment horizontal="left" vertical="top" wrapText="1" indent="1"/>
    </xf>
    <xf numFmtId="0" fontId="46" fillId="0" borderId="26" xfId="0" applyFont="1" applyBorder="1" applyAlignment="1">
      <alignment horizontal="left" vertical="center" wrapText="1"/>
    </xf>
    <xf numFmtId="0" fontId="46" fillId="0" borderId="27" xfId="0" applyFont="1" applyBorder="1" applyAlignment="1">
      <alignment horizontal="left" vertical="center" wrapText="1"/>
    </xf>
    <xf numFmtId="0" fontId="46" fillId="0" borderId="1" xfId="0" applyFont="1" applyBorder="1" applyAlignment="1">
      <alignment horizontal="left" vertical="center" wrapText="1"/>
    </xf>
    <xf numFmtId="0" fontId="20" fillId="3" borderId="21" xfId="0" applyFont="1" applyFill="1" applyBorder="1" applyAlignment="1" applyProtection="1">
      <alignment horizontal="left" vertical="center" readingOrder="1"/>
    </xf>
    <xf numFmtId="0" fontId="20" fillId="3" borderId="37" xfId="0" applyFont="1" applyFill="1" applyBorder="1" applyAlignment="1" applyProtection="1">
      <alignment horizontal="left" vertical="center" readingOrder="1"/>
    </xf>
    <xf numFmtId="0" fontId="20" fillId="3" borderId="22" xfId="0" applyFont="1" applyFill="1" applyBorder="1" applyAlignment="1" applyProtection="1">
      <alignment horizontal="left" vertical="center" readingOrder="1"/>
    </xf>
    <xf numFmtId="0" fontId="19" fillId="0" borderId="5"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43" fillId="0" borderId="5" xfId="0" applyFont="1" applyBorder="1" applyAlignment="1">
      <alignment horizontal="left" vertical="center" wrapText="1"/>
    </xf>
    <xf numFmtId="0" fontId="43" fillId="0" borderId="4" xfId="0" applyFont="1" applyBorder="1" applyAlignment="1">
      <alignment horizontal="left" vertical="center" wrapText="1"/>
    </xf>
    <xf numFmtId="0" fontId="43" fillId="0" borderId="6" xfId="0" applyFont="1" applyBorder="1" applyAlignment="1">
      <alignment horizontal="left" vertical="center" wrapText="1"/>
    </xf>
    <xf numFmtId="0" fontId="46" fillId="0" borderId="5" xfId="0" applyFont="1" applyBorder="1" applyAlignment="1">
      <alignment horizontal="left" vertical="center" wrapText="1"/>
    </xf>
    <xf numFmtId="0" fontId="46" fillId="0" borderId="4" xfId="0" applyFont="1" applyBorder="1" applyAlignment="1">
      <alignment horizontal="left" vertical="center" wrapText="1"/>
    </xf>
    <xf numFmtId="0" fontId="46" fillId="0" borderId="6" xfId="0" applyFont="1" applyBorder="1" applyAlignment="1">
      <alignment horizontal="left" vertical="center" wrapText="1"/>
    </xf>
    <xf numFmtId="0" fontId="43" fillId="0" borderId="26"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wrapText="1"/>
    </xf>
    <xf numFmtId="0" fontId="29" fillId="2" borderId="38" xfId="2" applyNumberFormat="1" applyFont="1" applyBorder="1" applyAlignment="1" applyProtection="1">
      <alignment horizontal="left" vertical="center" wrapText="1"/>
      <protection locked="0"/>
    </xf>
    <xf numFmtId="0" fontId="29" fillId="2" borderId="24" xfId="2" applyNumberFormat="1" applyFont="1" applyBorder="1" applyAlignment="1" applyProtection="1">
      <alignment horizontal="left" vertical="center" wrapText="1"/>
      <protection locked="0"/>
    </xf>
    <xf numFmtId="0" fontId="25" fillId="3" borderId="9" xfId="0" applyFont="1" applyFill="1" applyBorder="1" applyAlignment="1" applyProtection="1">
      <alignment horizontal="left" vertical="center" readingOrder="1"/>
    </xf>
    <xf numFmtId="0" fontId="25" fillId="3" borderId="12" xfId="0" applyFont="1" applyFill="1" applyBorder="1" applyAlignment="1" applyProtection="1">
      <alignment horizontal="left" vertical="center" readingOrder="1"/>
    </xf>
    <xf numFmtId="0" fontId="25" fillId="3" borderId="10" xfId="0" applyFont="1" applyFill="1" applyBorder="1" applyAlignment="1" applyProtection="1">
      <alignment horizontal="left" vertical="center" readingOrder="1"/>
    </xf>
    <xf numFmtId="0" fontId="25" fillId="3" borderId="5" xfId="0" applyFont="1" applyFill="1" applyBorder="1" applyAlignment="1" applyProtection="1">
      <alignment horizontal="left" vertical="center" readingOrder="1"/>
    </xf>
    <xf numFmtId="0" fontId="25" fillId="3" borderId="4" xfId="0" applyFont="1" applyFill="1" applyBorder="1" applyAlignment="1" applyProtection="1">
      <alignment horizontal="left" vertical="center" readingOrder="1"/>
    </xf>
    <xf numFmtId="0" fontId="25" fillId="3" borderId="6" xfId="0" applyFont="1" applyFill="1" applyBorder="1" applyAlignment="1" applyProtection="1">
      <alignment horizontal="left" vertical="center" readingOrder="1"/>
    </xf>
    <xf numFmtId="0" fontId="46" fillId="0" borderId="26" xfId="0" applyFont="1" applyFill="1" applyBorder="1" applyAlignment="1">
      <alignment horizontal="left" vertical="center" wrapText="1"/>
    </xf>
    <xf numFmtId="0" fontId="46" fillId="0" borderId="27"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43" fillId="0" borderId="26" xfId="0" applyFont="1" applyFill="1" applyBorder="1" applyAlignment="1">
      <alignment horizontal="left" vertical="center" wrapText="1"/>
    </xf>
    <xf numFmtId="0" fontId="43" fillId="0" borderId="27"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19" fillId="13" borderId="38" xfId="8" applyFont="1" applyFill="1" applyBorder="1" applyAlignment="1" applyProtection="1">
      <alignment horizontal="left" vertical="center" wrapText="1"/>
    </xf>
    <xf numFmtId="0" fontId="19" fillId="13" borderId="1" xfId="8" applyFont="1" applyFill="1" applyBorder="1" applyAlignment="1" applyProtection="1">
      <alignment horizontal="left" vertical="center" wrapText="1"/>
    </xf>
    <xf numFmtId="165" fontId="29" fillId="13" borderId="38" xfId="9" applyNumberFormat="1" applyFont="1" applyFill="1" applyBorder="1" applyAlignment="1" applyProtection="1">
      <alignment horizontal="left" vertical="center" wrapText="1"/>
      <protection locked="0"/>
    </xf>
    <xf numFmtId="165" fontId="29" fillId="13" borderId="1" xfId="9" applyNumberFormat="1" applyFont="1" applyFill="1" applyBorder="1" applyAlignment="1" applyProtection="1">
      <alignment horizontal="left" vertical="center" wrapText="1"/>
      <protection locked="0"/>
    </xf>
    <xf numFmtId="0" fontId="48" fillId="12" borderId="0" xfId="0" applyFont="1" applyFill="1" applyBorder="1" applyAlignment="1" applyProtection="1">
      <alignment horizontal="center" wrapText="1"/>
    </xf>
    <xf numFmtId="165" fontId="29" fillId="11" borderId="38" xfId="2" applyNumberFormat="1" applyFont="1" applyFill="1" applyBorder="1" applyAlignment="1" applyProtection="1">
      <alignment horizontal="left" vertical="center" wrapText="1"/>
      <protection locked="0"/>
    </xf>
    <xf numFmtId="165" fontId="29" fillId="11" borderId="1" xfId="2" applyNumberFormat="1" applyFont="1" applyFill="1" applyBorder="1" applyAlignment="1" applyProtection="1">
      <alignment horizontal="left" vertical="center" wrapText="1"/>
      <protection locked="0"/>
    </xf>
    <xf numFmtId="0" fontId="29" fillId="11" borderId="38" xfId="2" applyNumberFormat="1" applyFont="1" applyFill="1" applyBorder="1" applyAlignment="1" applyProtection="1">
      <alignment horizontal="left" vertical="center" wrapText="1"/>
      <protection locked="0"/>
    </xf>
    <xf numFmtId="0" fontId="29" fillId="11" borderId="1" xfId="2" applyNumberFormat="1" applyFont="1" applyFill="1" applyBorder="1" applyAlignment="1" applyProtection="1">
      <alignment horizontal="left" vertical="center" wrapText="1"/>
      <protection locked="0"/>
    </xf>
    <xf numFmtId="0" fontId="19" fillId="0" borderId="43" xfId="0" applyFont="1" applyBorder="1" applyAlignment="1">
      <alignment horizontal="center"/>
    </xf>
    <xf numFmtId="0" fontId="29" fillId="0" borderId="48" xfId="0" applyFont="1" applyFill="1" applyBorder="1" applyAlignment="1" applyProtection="1">
      <alignment horizontal="left" vertical="center" wrapText="1"/>
    </xf>
    <xf numFmtId="0" fontId="20" fillId="0" borderId="3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38"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19" fillId="9" borderId="38" xfId="0" applyFont="1" applyFill="1" applyBorder="1" applyAlignment="1">
      <alignment horizontal="center" vertical="top" wrapText="1"/>
    </xf>
    <xf numFmtId="0" fontId="19" fillId="9" borderId="27" xfId="0" applyFont="1" applyFill="1" applyBorder="1" applyAlignment="1">
      <alignment horizontal="center" vertical="top" wrapText="1"/>
    </xf>
    <xf numFmtId="0" fontId="19" fillId="9" borderId="24" xfId="0" applyFont="1" applyFill="1" applyBorder="1" applyAlignment="1">
      <alignment horizontal="center" vertical="top" wrapText="1"/>
    </xf>
    <xf numFmtId="0" fontId="6" fillId="8" borderId="38" xfId="0" applyFont="1" applyFill="1" applyBorder="1" applyAlignment="1">
      <alignment horizontal="left" vertical="top" wrapText="1"/>
    </xf>
    <xf numFmtId="0" fontId="6" fillId="8" borderId="27" xfId="0" applyFont="1" applyFill="1" applyBorder="1" applyAlignment="1">
      <alignment horizontal="left" vertical="top" wrapText="1"/>
    </xf>
    <xf numFmtId="0" fontId="6" fillId="8" borderId="24" xfId="0" applyFont="1" applyFill="1" applyBorder="1" applyAlignment="1">
      <alignment horizontal="left" vertical="top" wrapText="1"/>
    </xf>
    <xf numFmtId="0" fontId="19" fillId="0" borderId="38" xfId="0" applyFont="1" applyBorder="1" applyAlignment="1">
      <alignment horizontal="left" vertical="top" wrapText="1"/>
    </xf>
    <xf numFmtId="0" fontId="19" fillId="0" borderId="27" xfId="0" applyFont="1" applyBorder="1" applyAlignment="1">
      <alignment horizontal="left" vertical="top" wrapText="1"/>
    </xf>
    <xf numFmtId="0" fontId="19" fillId="0" borderId="24" xfId="0" applyFont="1" applyBorder="1" applyAlignment="1">
      <alignment horizontal="left" vertical="top" wrapText="1"/>
    </xf>
    <xf numFmtId="0" fontId="29" fillId="5" borderId="38" xfId="0" applyFont="1" applyFill="1" applyBorder="1" applyAlignment="1">
      <alignment horizontal="left" vertical="top" wrapText="1"/>
    </xf>
    <xf numFmtId="0" fontId="29" fillId="5" borderId="27" xfId="0" applyFont="1" applyFill="1" applyBorder="1" applyAlignment="1">
      <alignment horizontal="left" vertical="top" wrapText="1"/>
    </xf>
    <xf numFmtId="0" fontId="29" fillId="5" borderId="24" xfId="0" applyFont="1" applyFill="1" applyBorder="1" applyAlignment="1">
      <alignment horizontal="left" vertical="top" wrapText="1"/>
    </xf>
    <xf numFmtId="0" fontId="29" fillId="9" borderId="38" xfId="0" applyFont="1" applyFill="1" applyBorder="1" applyAlignment="1">
      <alignment horizontal="center" vertical="top" wrapText="1"/>
    </xf>
    <xf numFmtId="0" fontId="29" fillId="9" borderId="27" xfId="0" applyFont="1" applyFill="1" applyBorder="1" applyAlignment="1">
      <alignment horizontal="center" vertical="top" wrapText="1"/>
    </xf>
    <xf numFmtId="0" fontId="29" fillId="9" borderId="24" xfId="0" applyFont="1" applyFill="1" applyBorder="1" applyAlignment="1">
      <alignment horizontal="center" vertical="top" wrapText="1"/>
    </xf>
    <xf numFmtId="0" fontId="19" fillId="5" borderId="38" xfId="0" applyFont="1" applyFill="1" applyBorder="1" applyAlignment="1">
      <alignment horizontal="left" vertical="top" wrapText="1"/>
    </xf>
    <xf numFmtId="0" fontId="19" fillId="5" borderId="27" xfId="0" applyFont="1" applyFill="1" applyBorder="1" applyAlignment="1">
      <alignment horizontal="left" vertical="top" wrapText="1"/>
    </xf>
    <xf numFmtId="0" fontId="19" fillId="5" borderId="24" xfId="0" applyFont="1" applyFill="1" applyBorder="1" applyAlignment="1">
      <alignment horizontal="left" vertical="top" wrapText="1"/>
    </xf>
    <xf numFmtId="0" fontId="19" fillId="9" borderId="32" xfId="0" applyFont="1" applyFill="1" applyBorder="1" applyAlignment="1">
      <alignment horizontal="left" vertical="top" wrapText="1"/>
    </xf>
    <xf numFmtId="0" fontId="19" fillId="9" borderId="33" xfId="0" applyFont="1" applyFill="1" applyBorder="1" applyAlignment="1">
      <alignment horizontal="left" vertical="top" wrapText="1"/>
    </xf>
    <xf numFmtId="0" fontId="19" fillId="9" borderId="34" xfId="0" applyFont="1" applyFill="1" applyBorder="1" applyAlignment="1">
      <alignment horizontal="left" vertical="top" wrapText="1"/>
    </xf>
    <xf numFmtId="0" fontId="19" fillId="9" borderId="28" xfId="0" applyFont="1" applyFill="1" applyBorder="1" applyAlignment="1">
      <alignment horizontal="left" vertical="top" wrapText="1"/>
    </xf>
    <xf numFmtId="0" fontId="19" fillId="9" borderId="29" xfId="0" applyFont="1" applyFill="1" applyBorder="1" applyAlignment="1">
      <alignment horizontal="left" vertical="top" wrapText="1"/>
    </xf>
    <xf numFmtId="0" fontId="19" fillId="9" borderId="30" xfId="0" applyFont="1" applyFill="1" applyBorder="1" applyAlignment="1">
      <alignment horizontal="left" vertical="top" wrapText="1"/>
    </xf>
    <xf numFmtId="0" fontId="20" fillId="0" borderId="38"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9" fillId="9" borderId="38" xfId="0" applyFont="1" applyFill="1" applyBorder="1" applyAlignment="1">
      <alignment horizontal="left" vertical="top" wrapText="1"/>
    </xf>
    <xf numFmtId="0" fontId="29" fillId="9" borderId="27" xfId="0" applyFont="1" applyFill="1" applyBorder="1" applyAlignment="1">
      <alignment horizontal="left" vertical="top" wrapText="1"/>
    </xf>
    <xf numFmtId="0" fontId="29" fillId="9" borderId="24" xfId="0" applyFont="1" applyFill="1" applyBorder="1" applyAlignment="1">
      <alignment horizontal="left" vertical="top" wrapText="1"/>
    </xf>
    <xf numFmtId="0" fontId="19" fillId="8" borderId="15" xfId="0" applyFont="1" applyFill="1" applyBorder="1" applyAlignment="1" applyProtection="1">
      <alignment horizontal="left" vertical="top" wrapText="1"/>
    </xf>
    <xf numFmtId="0" fontId="19" fillId="8" borderId="35" xfId="0" applyFont="1" applyFill="1" applyBorder="1" applyAlignment="1" applyProtection="1">
      <alignment horizontal="left" vertical="top" wrapText="1"/>
    </xf>
    <xf numFmtId="0" fontId="19" fillId="8" borderId="56" xfId="0" applyFont="1" applyFill="1" applyBorder="1" applyAlignment="1" applyProtection="1">
      <alignment horizontal="left" vertical="top" wrapText="1"/>
    </xf>
    <xf numFmtId="0" fontId="29" fillId="9" borderId="50" xfId="0" applyFont="1" applyFill="1" applyBorder="1" applyAlignment="1">
      <alignment horizontal="left" vertical="top" wrapText="1"/>
    </xf>
    <xf numFmtId="0" fontId="29" fillId="9" borderId="31" xfId="0" applyFont="1" applyFill="1" applyBorder="1" applyAlignment="1">
      <alignment horizontal="left" vertical="top" wrapText="1"/>
    </xf>
    <xf numFmtId="0" fontId="29" fillId="9" borderId="51" xfId="0" applyFont="1" applyFill="1" applyBorder="1" applyAlignment="1">
      <alignment horizontal="left" vertical="top" wrapText="1"/>
    </xf>
    <xf numFmtId="0" fontId="29" fillId="5" borderId="38" xfId="0" applyFont="1" applyFill="1" applyBorder="1" applyAlignment="1">
      <alignment horizontal="center" vertical="top" wrapText="1"/>
    </xf>
    <xf numFmtId="0" fontId="29" fillId="5" borderId="27" xfId="0" applyFont="1" applyFill="1" applyBorder="1" applyAlignment="1">
      <alignment horizontal="center" vertical="top" wrapText="1"/>
    </xf>
    <xf numFmtId="0" fontId="29" fillId="5" borderId="24" xfId="0" applyFont="1" applyFill="1" applyBorder="1" applyAlignment="1">
      <alignment horizontal="center" vertical="top" wrapText="1"/>
    </xf>
    <xf numFmtId="43" fontId="29" fillId="5" borderId="38" xfId="1" applyFont="1" applyFill="1" applyBorder="1" applyAlignment="1">
      <alignment horizontal="left" vertical="top" wrapText="1"/>
    </xf>
    <xf numFmtId="43" fontId="29" fillId="5" borderId="27" xfId="1" applyFont="1" applyFill="1" applyBorder="1" applyAlignment="1">
      <alignment horizontal="left" vertical="top" wrapText="1"/>
    </xf>
    <xf numFmtId="43" fontId="29" fillId="5" borderId="24" xfId="1" applyFont="1" applyFill="1" applyBorder="1" applyAlignment="1">
      <alignment horizontal="left" vertical="top" wrapText="1"/>
    </xf>
    <xf numFmtId="0" fontId="19" fillId="0" borderId="13" xfId="0" applyFont="1" applyBorder="1" applyAlignment="1">
      <alignment vertical="top" wrapText="1"/>
    </xf>
    <xf numFmtId="0" fontId="19" fillId="0" borderId="18" xfId="0" applyFont="1" applyBorder="1" applyAlignment="1">
      <alignment vertical="top" wrapText="1"/>
    </xf>
    <xf numFmtId="0" fontId="19" fillId="0" borderId="0" xfId="0" applyFont="1" applyFill="1" applyAlignment="1">
      <alignment horizontal="left" wrapText="1"/>
    </xf>
    <xf numFmtId="0" fontId="19" fillId="0" borderId="39" xfId="0" applyFont="1" applyFill="1" applyBorder="1" applyAlignment="1">
      <alignment horizontal="left" wrapText="1"/>
    </xf>
    <xf numFmtId="0" fontId="20" fillId="0" borderId="0" xfId="0" applyFont="1" applyFill="1" applyAlignment="1">
      <alignment horizontal="left"/>
    </xf>
    <xf numFmtId="0" fontId="20" fillId="0" borderId="23" xfId="0" applyFont="1" applyFill="1" applyBorder="1" applyAlignment="1">
      <alignment vertical="center" wrapText="1"/>
    </xf>
    <xf numFmtId="0" fontId="20" fillId="0" borderId="19" xfId="0" applyFont="1" applyFill="1" applyBorder="1" applyAlignment="1">
      <alignment vertical="center" wrapText="1"/>
    </xf>
    <xf numFmtId="0" fontId="19" fillId="0" borderId="23" xfId="0" applyFont="1" applyFill="1" applyBorder="1" applyAlignment="1">
      <alignment horizontal="center" vertical="center" wrapText="1"/>
    </xf>
    <xf numFmtId="0" fontId="19" fillId="0" borderId="19" xfId="0" applyFont="1" applyFill="1" applyBorder="1" applyAlignment="1">
      <alignment horizontal="center" vertical="center" wrapText="1"/>
    </xf>
    <xf numFmtId="9" fontId="19" fillId="0" borderId="23" xfId="6" applyFont="1" applyFill="1" applyBorder="1" applyAlignment="1">
      <alignment horizontal="center" vertical="center" wrapText="1"/>
    </xf>
    <xf numFmtId="9" fontId="19" fillId="0" borderId="19" xfId="6" applyFont="1" applyFill="1" applyBorder="1" applyAlignment="1">
      <alignment horizontal="center" vertical="center" wrapText="1"/>
    </xf>
    <xf numFmtId="9" fontId="19" fillId="0" borderId="23" xfId="0" applyNumberFormat="1" applyFont="1" applyFill="1" applyBorder="1" applyAlignment="1">
      <alignment horizontal="center" vertical="center" wrapText="1"/>
    </xf>
    <xf numFmtId="9" fontId="19" fillId="0" borderId="19"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38" xfId="0" applyFont="1" applyFill="1" applyBorder="1" applyAlignment="1">
      <alignment horizontal="left" vertical="top" wrapText="1"/>
    </xf>
    <xf numFmtId="0" fontId="20" fillId="0" borderId="24" xfId="0" applyFont="1" applyFill="1" applyBorder="1" applyAlignment="1">
      <alignment horizontal="left" vertical="top" wrapText="1"/>
    </xf>
    <xf numFmtId="0" fontId="29" fillId="0" borderId="38"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4" xfId="0" applyFont="1" applyFill="1" applyBorder="1" applyAlignment="1">
      <alignment horizontal="left" vertical="top" wrapText="1"/>
    </xf>
    <xf numFmtId="0" fontId="19" fillId="5" borderId="38" xfId="0" applyFont="1" applyFill="1" applyBorder="1" applyAlignment="1">
      <alignment horizontal="center" vertical="top" wrapText="1"/>
    </xf>
    <xf numFmtId="0" fontId="19" fillId="5" borderId="27" xfId="0" applyFont="1" applyFill="1" applyBorder="1" applyAlignment="1">
      <alignment horizontal="center" vertical="top" wrapText="1"/>
    </xf>
    <xf numFmtId="0" fontId="19" fillId="5" borderId="24" xfId="0" applyFont="1" applyFill="1" applyBorder="1" applyAlignment="1">
      <alignment horizontal="center" vertical="top" wrapText="1"/>
    </xf>
    <xf numFmtId="0" fontId="6" fillId="8" borderId="32" xfId="0" applyFont="1" applyFill="1" applyBorder="1" applyAlignment="1">
      <alignment horizontal="left" vertical="top" wrapText="1"/>
    </xf>
    <xf numFmtId="0" fontId="6" fillId="8" borderId="33" xfId="0" applyFont="1" applyFill="1" applyBorder="1" applyAlignment="1">
      <alignment horizontal="left" vertical="top" wrapText="1"/>
    </xf>
    <xf numFmtId="0" fontId="6" fillId="8" borderId="34" xfId="0" applyFont="1" applyFill="1" applyBorder="1" applyAlignment="1">
      <alignment horizontal="left" vertical="top" wrapText="1"/>
    </xf>
    <xf numFmtId="0" fontId="29" fillId="7" borderId="38" xfId="0" applyFont="1" applyFill="1" applyBorder="1" applyAlignment="1">
      <alignment horizontal="left" vertical="top" wrapText="1"/>
    </xf>
    <xf numFmtId="0" fontId="29" fillId="7" borderId="27" xfId="0" applyFont="1" applyFill="1" applyBorder="1" applyAlignment="1">
      <alignment horizontal="left" vertical="top" wrapText="1"/>
    </xf>
    <xf numFmtId="0" fontId="29" fillId="7" borderId="24" xfId="0" applyFont="1" applyFill="1" applyBorder="1" applyAlignment="1">
      <alignment horizontal="left" vertical="top" wrapText="1"/>
    </xf>
    <xf numFmtId="0" fontId="19" fillId="9" borderId="38" xfId="0" applyFont="1" applyFill="1" applyBorder="1" applyAlignment="1">
      <alignment horizontal="left" vertical="top" wrapText="1"/>
    </xf>
    <xf numFmtId="0" fontId="19" fillId="9" borderId="27" xfId="0" applyFont="1" applyFill="1" applyBorder="1" applyAlignment="1">
      <alignment horizontal="left" vertical="top" wrapText="1"/>
    </xf>
    <xf numFmtId="0" fontId="19" fillId="9" borderId="24" xfId="0" applyFont="1" applyFill="1" applyBorder="1" applyAlignment="1">
      <alignment horizontal="left" vertical="top" wrapText="1"/>
    </xf>
    <xf numFmtId="43" fontId="32" fillId="6" borderId="38" xfId="1" applyFont="1" applyFill="1" applyBorder="1" applyAlignment="1">
      <alignment horizontal="left" vertical="top" wrapText="1"/>
    </xf>
    <xf numFmtId="43" fontId="32" fillId="6" borderId="27" xfId="1" applyFont="1" applyFill="1" applyBorder="1" applyAlignment="1">
      <alignment horizontal="left" vertical="top" wrapText="1"/>
    </xf>
    <xf numFmtId="43" fontId="32" fillId="6" borderId="24" xfId="1" applyFont="1" applyFill="1" applyBorder="1" applyAlignment="1">
      <alignment horizontal="left" vertical="top" wrapText="1"/>
    </xf>
    <xf numFmtId="0" fontId="19" fillId="8" borderId="38" xfId="0" applyFont="1" applyFill="1" applyBorder="1" applyAlignment="1">
      <alignment horizontal="left" vertical="top" wrapText="1"/>
    </xf>
    <xf numFmtId="0" fontId="19" fillId="8" borderId="27" xfId="0" applyFont="1" applyFill="1" applyBorder="1" applyAlignment="1">
      <alignment horizontal="left" vertical="top" wrapText="1"/>
    </xf>
    <xf numFmtId="0" fontId="19" fillId="8" borderId="24" xfId="0" applyFont="1" applyFill="1" applyBorder="1" applyAlignment="1">
      <alignment horizontal="left" vertical="top" wrapText="1"/>
    </xf>
    <xf numFmtId="43" fontId="19" fillId="6" borderId="38" xfId="1" applyFont="1" applyFill="1" applyBorder="1" applyAlignment="1">
      <alignment horizontal="left" vertical="top" wrapText="1"/>
    </xf>
    <xf numFmtId="43" fontId="19" fillId="6" borderId="27" xfId="1" applyFont="1" applyFill="1" applyBorder="1" applyAlignment="1">
      <alignment horizontal="left" vertical="top" wrapText="1"/>
    </xf>
    <xf numFmtId="43" fontId="19" fillId="6" borderId="24" xfId="1" applyFont="1" applyFill="1" applyBorder="1" applyAlignment="1">
      <alignment horizontal="left" vertical="top" wrapText="1"/>
    </xf>
    <xf numFmtId="0" fontId="26" fillId="0" borderId="39" xfId="0" applyFont="1" applyBorder="1" applyAlignment="1" applyProtection="1">
      <alignment horizontal="right" vertical="center"/>
    </xf>
    <xf numFmtId="0" fontId="25" fillId="8" borderId="21" xfId="0" applyFont="1" applyFill="1" applyBorder="1" applyAlignment="1" applyProtection="1">
      <alignment horizontal="center" vertical="center" wrapText="1"/>
    </xf>
    <xf numFmtId="0" fontId="25" fillId="8" borderId="37" xfId="0" applyFont="1" applyFill="1" applyBorder="1" applyAlignment="1" applyProtection="1">
      <alignment horizontal="center" vertical="center" wrapText="1"/>
    </xf>
    <xf numFmtId="0" fontId="25" fillId="8" borderId="58" xfId="0" applyFont="1" applyFill="1" applyBorder="1" applyAlignment="1" applyProtection="1">
      <alignment horizontal="center" vertical="center" wrapText="1"/>
    </xf>
    <xf numFmtId="0" fontId="25" fillId="8" borderId="59" xfId="0" applyFont="1" applyFill="1" applyBorder="1" applyAlignment="1" applyProtection="1">
      <alignment horizontal="center" vertical="center" wrapText="1"/>
    </xf>
    <xf numFmtId="0" fontId="25" fillId="8" borderId="31" xfId="0" applyFont="1" applyFill="1" applyBorder="1" applyAlignment="1" applyProtection="1">
      <alignment horizontal="center" vertical="center" wrapText="1"/>
    </xf>
    <xf numFmtId="0" fontId="25" fillId="8" borderId="51" xfId="0" applyFont="1" applyFill="1" applyBorder="1" applyAlignment="1" applyProtection="1">
      <alignment horizontal="center" vertical="center" wrapText="1"/>
    </xf>
    <xf numFmtId="0" fontId="20" fillId="3" borderId="39" xfId="0" applyFont="1" applyFill="1" applyBorder="1" applyAlignment="1" applyProtection="1">
      <alignment horizontal="left"/>
    </xf>
    <xf numFmtId="43" fontId="20" fillId="6" borderId="38" xfId="1" applyFont="1" applyFill="1" applyBorder="1" applyAlignment="1">
      <alignment horizontal="center" vertical="top" wrapText="1"/>
    </xf>
    <xf numFmtId="43" fontId="20" fillId="6" borderId="27" xfId="1" applyFont="1" applyFill="1" applyBorder="1" applyAlignment="1">
      <alignment horizontal="center" vertical="top" wrapText="1"/>
    </xf>
    <xf numFmtId="0" fontId="20" fillId="0" borderId="35" xfId="0" applyFont="1" applyFill="1" applyBorder="1" applyAlignment="1" applyProtection="1">
      <alignment horizontal="center" vertical="center" wrapText="1"/>
    </xf>
    <xf numFmtId="43" fontId="57" fillId="15" borderId="57" xfId="1" applyFont="1" applyFill="1" applyBorder="1" applyAlignment="1">
      <alignment horizontal="left" vertical="top" wrapText="1"/>
    </xf>
    <xf numFmtId="43" fontId="57" fillId="15" borderId="37" xfId="1" applyFont="1" applyFill="1" applyBorder="1" applyAlignment="1">
      <alignment horizontal="left" vertical="top" wrapText="1"/>
    </xf>
    <xf numFmtId="43" fontId="57" fillId="15" borderId="58" xfId="1" applyFont="1" applyFill="1" applyBorder="1" applyAlignment="1">
      <alignment horizontal="left" vertical="top" wrapText="1"/>
    </xf>
    <xf numFmtId="0" fontId="20" fillId="3" borderId="39"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15" xfId="0" applyFont="1" applyFill="1" applyBorder="1" applyAlignment="1" applyProtection="1">
      <alignment horizontal="left" vertical="center"/>
    </xf>
    <xf numFmtId="0" fontId="20" fillId="3" borderId="35" xfId="0" applyFont="1" applyFill="1" applyBorder="1" applyAlignment="1" applyProtection="1">
      <alignment horizontal="left" vertical="center"/>
    </xf>
    <xf numFmtId="0" fontId="20" fillId="3" borderId="17" xfId="0" applyFont="1" applyFill="1" applyBorder="1" applyAlignment="1" applyProtection="1">
      <alignment horizontal="left" vertical="center"/>
    </xf>
    <xf numFmtId="0" fontId="26" fillId="0" borderId="29" xfId="0" applyFont="1" applyBorder="1" applyAlignment="1" applyProtection="1">
      <alignment horizontal="center" vertical="center" wrapText="1"/>
    </xf>
    <xf numFmtId="0" fontId="25" fillId="8" borderId="33" xfId="0" applyFont="1" applyFill="1" applyBorder="1" applyAlignment="1" applyProtection="1">
      <alignment horizontal="center" vertical="center"/>
    </xf>
    <xf numFmtId="0" fontId="25" fillId="8" borderId="34" xfId="0" applyFont="1" applyFill="1" applyBorder="1" applyAlignment="1" applyProtection="1">
      <alignment horizontal="center" vertical="center"/>
    </xf>
    <xf numFmtId="0" fontId="19" fillId="8" borderId="15" xfId="0" applyFont="1" applyFill="1" applyBorder="1" applyAlignment="1" applyProtection="1">
      <alignment horizontal="left" vertical="top" wrapText="1" indent="1"/>
    </xf>
    <xf numFmtId="0" fontId="0" fillId="0" borderId="35" xfId="0" applyFont="1" applyBorder="1" applyAlignment="1">
      <alignment horizontal="left" wrapText="1" indent="1"/>
    </xf>
    <xf numFmtId="0" fontId="0" fillId="0" borderId="17" xfId="0" applyFont="1" applyBorder="1" applyAlignment="1">
      <alignment horizontal="left" wrapText="1" indent="1"/>
    </xf>
    <xf numFmtId="0" fontId="20" fillId="0" borderId="2" xfId="0" applyFont="1" applyBorder="1" applyAlignment="1">
      <alignment horizontal="left" vertical="top" wrapText="1"/>
    </xf>
    <xf numFmtId="0" fontId="20" fillId="0" borderId="43" xfId="0" applyFont="1" applyBorder="1" applyAlignment="1">
      <alignment horizontal="left" vertical="top" wrapText="1"/>
    </xf>
    <xf numFmtId="0" fontId="20" fillId="0" borderId="3" xfId="0" applyFont="1" applyBorder="1" applyAlignment="1">
      <alignment horizontal="left" vertical="top" wrapText="1"/>
    </xf>
    <xf numFmtId="0" fontId="20" fillId="0" borderId="26" xfId="0" applyFont="1" applyFill="1" applyBorder="1" applyAlignment="1" applyProtection="1">
      <alignment horizontal="center" wrapText="1"/>
    </xf>
    <xf numFmtId="0" fontId="20" fillId="0" borderId="27" xfId="0" applyFont="1" applyFill="1" applyBorder="1" applyAlignment="1" applyProtection="1">
      <alignment horizontal="center" wrapText="1"/>
    </xf>
    <xf numFmtId="0" fontId="20" fillId="0" borderId="1" xfId="0" applyFont="1" applyFill="1" applyBorder="1" applyAlignment="1" applyProtection="1">
      <alignment horizontal="center" wrapText="1"/>
    </xf>
    <xf numFmtId="165" fontId="28" fillId="0" borderId="48" xfId="0" applyNumberFormat="1" applyFont="1" applyFill="1" applyBorder="1" applyAlignment="1">
      <alignment horizontal="left" vertical="top" wrapText="1"/>
    </xf>
    <xf numFmtId="0" fontId="19" fillId="0" borderId="0" xfId="0" applyFont="1" applyBorder="1" applyAlignment="1" applyProtection="1">
      <alignment horizontal="left" wrapText="1"/>
    </xf>
    <xf numFmtId="0" fontId="20" fillId="0" borderId="21" xfId="0" applyFont="1" applyFill="1" applyBorder="1" applyAlignment="1" applyProtection="1">
      <alignment horizontal="center" wrapText="1"/>
    </xf>
    <xf numFmtId="0" fontId="20" fillId="0" borderId="37" xfId="0" applyFont="1" applyFill="1" applyBorder="1" applyAlignment="1" applyProtection="1">
      <alignment horizontal="center" wrapText="1"/>
    </xf>
    <xf numFmtId="0" fontId="20" fillId="0" borderId="22" xfId="0" applyFont="1" applyFill="1" applyBorder="1" applyAlignment="1" applyProtection="1">
      <alignment horizontal="center" wrapText="1"/>
    </xf>
    <xf numFmtId="0" fontId="20" fillId="0" borderId="21" xfId="0" applyFont="1" applyBorder="1" applyAlignment="1">
      <alignment horizontal="left" vertical="top" wrapText="1"/>
    </xf>
    <xf numFmtId="0" fontId="20" fillId="0" borderId="37" xfId="0" applyFont="1" applyBorder="1" applyAlignment="1">
      <alignment horizontal="left" vertical="top" wrapText="1"/>
    </xf>
    <xf numFmtId="0" fontId="20" fillId="0" borderId="22" xfId="0" applyFont="1" applyBorder="1" applyAlignment="1">
      <alignment horizontal="left" vertical="top" wrapText="1"/>
    </xf>
    <xf numFmtId="0" fontId="24" fillId="0" borderId="13" xfId="0" applyFont="1" applyBorder="1" applyAlignment="1">
      <alignment horizontal="right" vertical="center" wrapText="1"/>
    </xf>
    <xf numFmtId="0" fontId="24" fillId="0" borderId="42" xfId="0" applyFont="1" applyBorder="1" applyAlignment="1">
      <alignment horizontal="right" vertical="center" wrapText="1"/>
    </xf>
    <xf numFmtId="0" fontId="24" fillId="0" borderId="18"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42" xfId="0" applyFont="1" applyBorder="1" applyAlignment="1">
      <alignment horizontal="right" vertical="center" wrapText="1"/>
    </xf>
    <xf numFmtId="0" fontId="20" fillId="0" borderId="18" xfId="0" applyFont="1" applyBorder="1" applyAlignment="1">
      <alignment horizontal="right" vertical="center" wrapText="1"/>
    </xf>
    <xf numFmtId="0" fontId="24" fillId="0" borderId="5" xfId="0" applyFont="1" applyBorder="1" applyAlignment="1">
      <alignment horizontal="right" vertical="center" wrapText="1"/>
    </xf>
    <xf numFmtId="0" fontId="20" fillId="0" borderId="15" xfId="0" applyFont="1" applyFill="1" applyBorder="1" applyAlignment="1" applyProtection="1">
      <alignment horizontal="center" wrapText="1"/>
    </xf>
    <xf numFmtId="0" fontId="20" fillId="0" borderId="35" xfId="0" applyFont="1" applyFill="1" applyBorder="1" applyAlignment="1" applyProtection="1">
      <alignment horizontal="center" wrapText="1"/>
    </xf>
    <xf numFmtId="0" fontId="20" fillId="0" borderId="17" xfId="0" applyFont="1" applyFill="1" applyBorder="1" applyAlignment="1" applyProtection="1">
      <alignment horizontal="center" wrapText="1"/>
    </xf>
    <xf numFmtId="0" fontId="19" fillId="0" borderId="23" xfId="0" applyFont="1" applyBorder="1" applyAlignment="1">
      <alignment horizontal="center" vertical="center" wrapText="1"/>
    </xf>
    <xf numFmtId="0" fontId="19" fillId="0" borderId="19" xfId="0" applyFont="1" applyBorder="1" applyAlignment="1">
      <alignment horizontal="center" vertical="center" wrapText="1"/>
    </xf>
    <xf numFmtId="0" fontId="20" fillId="0" borderId="0" xfId="0" applyFont="1" applyBorder="1" applyAlignment="1" applyProtection="1">
      <alignment horizontal="left" vertical="center" wrapText="1"/>
    </xf>
    <xf numFmtId="0" fontId="20" fillId="0" borderId="15"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19" fillId="0" borderId="44"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5" xfId="0" applyFont="1" applyBorder="1" applyAlignment="1">
      <alignment horizontal="center" vertical="center" wrapText="1"/>
    </xf>
    <xf numFmtId="0" fontId="20" fillId="0" borderId="15" xfId="0" applyFont="1" applyBorder="1" applyAlignment="1">
      <alignment horizontal="left" vertical="top" wrapText="1"/>
    </xf>
    <xf numFmtId="0" fontId="20" fillId="0" borderId="35" xfId="0" applyFont="1" applyBorder="1" applyAlignment="1">
      <alignment horizontal="left" vertical="top" wrapText="1"/>
    </xf>
    <xf numFmtId="0" fontId="20" fillId="0" borderId="17" xfId="0" applyFont="1" applyBorder="1" applyAlignment="1">
      <alignment horizontal="left" vertical="top" wrapText="1"/>
    </xf>
    <xf numFmtId="0" fontId="24" fillId="0" borderId="21" xfId="0" applyFont="1" applyBorder="1" applyAlignment="1">
      <alignment horizontal="left" vertical="top" wrapText="1"/>
    </xf>
    <xf numFmtId="0" fontId="24" fillId="0" borderId="37" xfId="0" applyFont="1" applyBorder="1" applyAlignment="1">
      <alignment horizontal="left" vertical="top" wrapText="1"/>
    </xf>
    <xf numFmtId="0" fontId="24" fillId="0" borderId="22" xfId="0" applyFont="1" applyBorder="1" applyAlignment="1">
      <alignment horizontal="left"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24" fillId="0" borderId="1" xfId="0" applyFont="1" applyBorder="1" applyAlignment="1">
      <alignment horizontal="left" vertical="top" wrapText="1"/>
    </xf>
    <xf numFmtId="0" fontId="24" fillId="4" borderId="5" xfId="0" applyFont="1" applyFill="1" applyBorder="1" applyAlignment="1">
      <alignment horizontal="left" vertical="top" wrapText="1"/>
    </xf>
    <xf numFmtId="0" fontId="19" fillId="0" borderId="15" xfId="0" applyFont="1" applyBorder="1" applyAlignment="1" applyProtection="1">
      <alignment horizontal="left" vertical="top" wrapText="1"/>
    </xf>
    <xf numFmtId="0" fontId="19" fillId="0" borderId="35" xfId="0" applyFont="1" applyBorder="1" applyAlignment="1" applyProtection="1">
      <alignment horizontal="left" vertical="top" wrapText="1"/>
    </xf>
    <xf numFmtId="0" fontId="19" fillId="0" borderId="17" xfId="0" applyFont="1" applyBorder="1" applyAlignment="1" applyProtection="1">
      <alignment horizontal="left" vertical="top" wrapText="1"/>
    </xf>
    <xf numFmtId="0" fontId="29" fillId="0" borderId="15" xfId="0" applyFont="1" applyBorder="1" applyAlignment="1" applyProtection="1">
      <alignment horizontal="left" vertical="top" wrapText="1"/>
    </xf>
    <xf numFmtId="0" fontId="29" fillId="0" borderId="35" xfId="0" applyFont="1" applyBorder="1" applyAlignment="1" applyProtection="1">
      <alignment horizontal="left" vertical="top" wrapText="1"/>
    </xf>
    <xf numFmtId="0" fontId="29" fillId="0" borderId="17" xfId="0" applyFont="1" applyBorder="1" applyAlignment="1" applyProtection="1">
      <alignment horizontal="left" vertical="top" wrapText="1"/>
    </xf>
    <xf numFmtId="0" fontId="20" fillId="3" borderId="2" xfId="0" applyFont="1" applyFill="1" applyBorder="1" applyAlignment="1" applyProtection="1">
      <alignment horizontal="center" vertical="center"/>
    </xf>
    <xf numFmtId="0" fontId="20" fillId="3" borderId="43" xfId="0" applyFont="1" applyFill="1" applyBorder="1" applyAlignment="1" applyProtection="1">
      <alignment horizontal="center" vertical="center"/>
    </xf>
    <xf numFmtId="0" fontId="4" fillId="8" borderId="15" xfId="0" applyFont="1" applyFill="1" applyBorder="1" applyAlignment="1" applyProtection="1">
      <alignment horizontal="left" vertical="center" wrapText="1"/>
    </xf>
    <xf numFmtId="0" fontId="4" fillId="8" borderId="35" xfId="0" applyFont="1" applyFill="1" applyBorder="1" applyAlignment="1" applyProtection="1">
      <alignment horizontal="left" vertical="center" wrapText="1"/>
    </xf>
    <xf numFmtId="0" fontId="4" fillId="8" borderId="17" xfId="0" applyFont="1" applyFill="1" applyBorder="1" applyAlignment="1" applyProtection="1">
      <alignment horizontal="left" vertical="center" wrapText="1"/>
    </xf>
  </cellXfs>
  <cellStyles count="10">
    <cellStyle name="Comma" xfId="1" builtinId="3"/>
    <cellStyle name="Hyperlink" xfId="7" builtinId="8"/>
    <cellStyle name="Input" xfId="2" builtinId="20"/>
    <cellStyle name="Input 2" xfId="9"/>
    <cellStyle name="Normal" xfId="0" builtinId="0"/>
    <cellStyle name="Normal 2" xfId="3"/>
    <cellStyle name="Normal 3" xfId="4"/>
    <cellStyle name="Normal 4" xfId="8"/>
    <cellStyle name="Percent" xfId="6" builtinId="5"/>
    <cellStyle name="Percent 2" xfId="5"/>
  </cellStyles>
  <dxfs count="0"/>
  <tableStyles count="0" defaultTableStyle="TableStyleMedium9" defaultPivotStyle="PivotStyleLight16"/>
  <colors>
    <mruColors>
      <color rgb="FFFFCC99"/>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2.jpeg"/><Relationship Id="rId3"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1</xdr:row>
      <xdr:rowOff>85725</xdr:rowOff>
    </xdr:to>
    <xdr:pic>
      <xdr:nvPicPr>
        <xdr:cNvPr id="2051" name="Picture 3" descr="GEF logo new.jpg">
          <a:extLst>
            <a:ext uri="{FF2B5EF4-FFF2-40B4-BE49-F238E27FC236}">
              <a16:creationId xmlns:a16="http://schemas.microsoft.com/office/drawing/2014/main" xmlns="" id="{00000000-0008-0000-0200-00000308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0</xdr:col>
      <xdr:colOff>9525</xdr:colOff>
      <xdr:row>0</xdr:row>
      <xdr:rowOff>9525</xdr:rowOff>
    </xdr:from>
    <xdr:to>
      <xdr:col>1</xdr:col>
      <xdr:colOff>647700</xdr:colOff>
      <xdr:row>2</xdr:row>
      <xdr:rowOff>285750</xdr:rowOff>
    </xdr:to>
    <xdr:pic>
      <xdr:nvPicPr>
        <xdr:cNvPr id="2052" name="Picture 5" descr="GEF logo new.jpg">
          <a:extLst>
            <a:ext uri="{FF2B5EF4-FFF2-40B4-BE49-F238E27FC236}">
              <a16:creationId xmlns:a16="http://schemas.microsoft.com/office/drawing/2014/main" xmlns="" id="{00000000-0008-0000-0200-00000408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9525"/>
          <a:ext cx="847725"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xdr:col>
      <xdr:colOff>619125</xdr:colOff>
      <xdr:row>4</xdr:row>
      <xdr:rowOff>190500</xdr:rowOff>
    </xdr:to>
    <xdr:pic>
      <xdr:nvPicPr>
        <xdr:cNvPr id="2" name="Picture 4" descr="GEF logo new.jp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85725"/>
          <a:ext cx="8096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2" name="Picture 1" descr="GEF logo new.jp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5248275"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3" name="Picture 2" descr="GEF logo new.jpg">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2"/>
        <a:srcRect/>
        <a:stretch>
          <a:fillRect/>
        </a:stretch>
      </xdr:blipFill>
      <xdr:spPr bwMode="auto">
        <a:xfrm>
          <a:off x="5248275" y="28575"/>
          <a:ext cx="0" cy="323850"/>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609600</xdr:colOff>
      <xdr:row>2</xdr:row>
      <xdr:rowOff>257175</xdr:rowOff>
    </xdr:to>
    <xdr:pic>
      <xdr:nvPicPr>
        <xdr:cNvPr id="4" name="Picture 4" descr="GEF logo new.jpg">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19050"/>
          <a:ext cx="809625" cy="790575"/>
        </a:xfrm>
        <a:prstGeom prst="rect">
          <a:avLst/>
        </a:prstGeom>
        <a:noFill/>
        <a:ln w="9525">
          <a:noFill/>
          <a:miter lim="800000"/>
          <a:headEnd/>
          <a:tailEnd/>
        </a:ln>
      </xdr:spPr>
    </xdr:pic>
    <xdr:clientData/>
  </xdr:twoCellAnchor>
  <xdr:twoCellAnchor editAs="oneCell">
    <xdr:from>
      <xdr:col>2</xdr:col>
      <xdr:colOff>0</xdr:colOff>
      <xdr:row>0</xdr:row>
      <xdr:rowOff>19050</xdr:rowOff>
    </xdr:from>
    <xdr:to>
      <xdr:col>2</xdr:col>
      <xdr:colOff>9525</xdr:colOff>
      <xdr:row>0</xdr:row>
      <xdr:rowOff>209550</xdr:rowOff>
    </xdr:to>
    <xdr:pic>
      <xdr:nvPicPr>
        <xdr:cNvPr id="5" name="Picture 1" descr="GEF logo new.jpg">
          <a:extLst>
            <a:ext uri="{FF2B5EF4-FFF2-40B4-BE49-F238E27FC236}">
              <a16:creationId xmlns:a16="http://schemas.microsoft.com/office/drawing/2014/main" xmlns="" id="{00000000-0008-0000-06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5248275"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6" name="Picture 2" descr="GEF logo new.jpg">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2"/>
        <a:srcRect/>
        <a:stretch>
          <a:fillRect/>
        </a:stretch>
      </xdr:blipFill>
      <xdr:spPr bwMode="auto">
        <a:xfrm>
          <a:off x="5248275" y="28575"/>
          <a:ext cx="0" cy="323850"/>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609600</xdr:colOff>
      <xdr:row>2</xdr:row>
      <xdr:rowOff>257175</xdr:rowOff>
    </xdr:to>
    <xdr:pic>
      <xdr:nvPicPr>
        <xdr:cNvPr id="7" name="Picture 4" descr="GEF logo new.jpg">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19050"/>
          <a:ext cx="809625" cy="790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19050</xdr:rowOff>
    </xdr:from>
    <xdr:to>
      <xdr:col>2</xdr:col>
      <xdr:colOff>9525</xdr:colOff>
      <xdr:row>2</xdr:row>
      <xdr:rowOff>0</xdr:rowOff>
    </xdr:to>
    <xdr:pic>
      <xdr:nvPicPr>
        <xdr:cNvPr id="2" name="Picture 1" descr="GEF logo new.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5372100" y="19050"/>
          <a:ext cx="9525" cy="142875"/>
        </a:xfrm>
        <a:prstGeom prst="rect">
          <a:avLst/>
        </a:prstGeom>
        <a:noFill/>
        <a:ln w="9525">
          <a:noFill/>
          <a:miter lim="800000"/>
          <a:headEnd/>
          <a:tailEnd/>
        </a:ln>
      </xdr:spPr>
    </xdr:pic>
    <xdr:clientData/>
  </xdr:twoCellAnchor>
  <xdr:twoCellAnchor editAs="oneCell">
    <xdr:from>
      <xdr:col>2</xdr:col>
      <xdr:colOff>0</xdr:colOff>
      <xdr:row>1</xdr:row>
      <xdr:rowOff>28575</xdr:rowOff>
    </xdr:from>
    <xdr:to>
      <xdr:col>2</xdr:col>
      <xdr:colOff>0</xdr:colOff>
      <xdr:row>2</xdr:row>
      <xdr:rowOff>95250</xdr:rowOff>
    </xdr:to>
    <xdr:pic>
      <xdr:nvPicPr>
        <xdr:cNvPr id="3" name="Picture 2" descr="GEF logo new.jpg">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rcRect/>
        <a:stretch>
          <a:fillRect/>
        </a:stretch>
      </xdr:blipFill>
      <xdr:spPr bwMode="auto">
        <a:xfrm>
          <a:off x="5372100" y="28575"/>
          <a:ext cx="0" cy="228600"/>
        </a:xfrm>
        <a:prstGeom prst="rect">
          <a:avLst/>
        </a:prstGeom>
        <a:noFill/>
        <a:ln w="9525">
          <a:noFill/>
          <a:miter lim="800000"/>
          <a:headEnd/>
          <a:tailEnd/>
        </a:ln>
      </xdr:spPr>
    </xdr:pic>
    <xdr:clientData/>
  </xdr:twoCellAnchor>
  <xdr:twoCellAnchor editAs="oneCell">
    <xdr:from>
      <xdr:col>0</xdr:col>
      <xdr:colOff>38100</xdr:colOff>
      <xdr:row>1</xdr:row>
      <xdr:rowOff>95250</xdr:rowOff>
    </xdr:from>
    <xdr:to>
      <xdr:col>1</xdr:col>
      <xdr:colOff>638175</xdr:colOff>
      <xdr:row>6</xdr:row>
      <xdr:rowOff>0</xdr:rowOff>
    </xdr:to>
    <xdr:pic>
      <xdr:nvPicPr>
        <xdr:cNvPr id="4" name="Picture 3" descr="GEF logo new.jpg">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8100" y="95250"/>
          <a:ext cx="809625" cy="790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19050</xdr:rowOff>
    </xdr:from>
    <xdr:to>
      <xdr:col>2</xdr:col>
      <xdr:colOff>9525</xdr:colOff>
      <xdr:row>2</xdr:row>
      <xdr:rowOff>0</xdr:rowOff>
    </xdr:to>
    <xdr:pic>
      <xdr:nvPicPr>
        <xdr:cNvPr id="2" name="Picture 1" descr="GEF logo new.jp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5372100" y="19050"/>
          <a:ext cx="9525" cy="142875"/>
        </a:xfrm>
        <a:prstGeom prst="rect">
          <a:avLst/>
        </a:prstGeom>
        <a:noFill/>
        <a:ln w="9525">
          <a:noFill/>
          <a:miter lim="800000"/>
          <a:headEnd/>
          <a:tailEnd/>
        </a:ln>
      </xdr:spPr>
    </xdr:pic>
    <xdr:clientData/>
  </xdr:twoCellAnchor>
  <xdr:twoCellAnchor editAs="oneCell">
    <xdr:from>
      <xdr:col>2</xdr:col>
      <xdr:colOff>0</xdr:colOff>
      <xdr:row>1</xdr:row>
      <xdr:rowOff>28575</xdr:rowOff>
    </xdr:from>
    <xdr:to>
      <xdr:col>2</xdr:col>
      <xdr:colOff>0</xdr:colOff>
      <xdr:row>2</xdr:row>
      <xdr:rowOff>95250</xdr:rowOff>
    </xdr:to>
    <xdr:pic>
      <xdr:nvPicPr>
        <xdr:cNvPr id="3" name="Picture 2" descr="GEF logo new.jpg">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rcRect/>
        <a:stretch>
          <a:fillRect/>
        </a:stretch>
      </xdr:blipFill>
      <xdr:spPr bwMode="auto">
        <a:xfrm>
          <a:off x="5372100" y="28575"/>
          <a:ext cx="0" cy="228600"/>
        </a:xfrm>
        <a:prstGeom prst="rect">
          <a:avLst/>
        </a:prstGeom>
        <a:noFill/>
        <a:ln w="9525">
          <a:noFill/>
          <a:miter lim="800000"/>
          <a:headEnd/>
          <a:tailEnd/>
        </a:ln>
      </xdr:spPr>
    </xdr:pic>
    <xdr:clientData/>
  </xdr:twoCellAnchor>
  <xdr:twoCellAnchor editAs="oneCell">
    <xdr:from>
      <xdr:col>0</xdr:col>
      <xdr:colOff>38100</xdr:colOff>
      <xdr:row>1</xdr:row>
      <xdr:rowOff>95250</xdr:rowOff>
    </xdr:from>
    <xdr:to>
      <xdr:col>1</xdr:col>
      <xdr:colOff>638175</xdr:colOff>
      <xdr:row>6</xdr:row>
      <xdr:rowOff>0</xdr:rowOff>
    </xdr:to>
    <xdr:pic>
      <xdr:nvPicPr>
        <xdr:cNvPr id="4" name="Picture 3" descr="GEF logo new.jpg">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8100" y="95250"/>
          <a:ext cx="809625" cy="7905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1029" name="Picture 4" descr="GEF logo new.jpg">
          <a:extLst>
            <a:ext uri="{FF2B5EF4-FFF2-40B4-BE49-F238E27FC236}">
              <a16:creationId xmlns:a16="http://schemas.microsoft.com/office/drawing/2014/main" xmlns="" id="{00000000-0008-0000-0700-000005040000}"/>
            </a:ext>
          </a:extLst>
        </xdr:cNvPr>
        <xdr:cNvPicPr>
          <a:picLocks noChangeAspect="1"/>
        </xdr:cNvPicPr>
      </xdr:nvPicPr>
      <xdr:blipFill>
        <a:blip xmlns:r="http://schemas.openxmlformats.org/officeDocument/2006/relationships" r:embed="rId1" cstate="print"/>
        <a:srcRect/>
        <a:stretch>
          <a:fillRect/>
        </a:stretch>
      </xdr:blipFill>
      <xdr:spPr bwMode="auto">
        <a:xfrm>
          <a:off x="3914775"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1030" name="Picture 5" descr="GEF logo new.jpg">
          <a:extLst>
            <a:ext uri="{FF2B5EF4-FFF2-40B4-BE49-F238E27FC236}">
              <a16:creationId xmlns:a16="http://schemas.microsoft.com/office/drawing/2014/main" xmlns="" id="{00000000-0008-0000-0700-000006040000}"/>
            </a:ext>
          </a:extLst>
        </xdr:cNvPr>
        <xdr:cNvPicPr>
          <a:picLocks noChangeAspect="1"/>
        </xdr:cNvPicPr>
      </xdr:nvPicPr>
      <xdr:blipFill>
        <a:blip xmlns:r="http://schemas.openxmlformats.org/officeDocument/2006/relationships" r:embed="rId2"/>
        <a:srcRect/>
        <a:stretch>
          <a:fillRect/>
        </a:stretch>
      </xdr:blipFill>
      <xdr:spPr bwMode="auto">
        <a:xfrm>
          <a:off x="3914775" y="28575"/>
          <a:ext cx="0" cy="323850"/>
        </a:xfrm>
        <a:prstGeom prst="rect">
          <a:avLst/>
        </a:prstGeom>
        <a:noFill/>
        <a:ln w="9525">
          <a:noFill/>
          <a:miter lim="800000"/>
          <a:headEnd/>
          <a:tailEnd/>
        </a:ln>
      </xdr:spPr>
    </xdr:pic>
    <xdr:clientData/>
  </xdr:twoCellAnchor>
  <xdr:twoCellAnchor editAs="oneCell">
    <xdr:from>
      <xdr:col>1</xdr:col>
      <xdr:colOff>2657475</xdr:colOff>
      <xdr:row>0</xdr:row>
      <xdr:rowOff>85725</xdr:rowOff>
    </xdr:from>
    <xdr:to>
      <xdr:col>1</xdr:col>
      <xdr:colOff>2657475</xdr:colOff>
      <xdr:row>1</xdr:row>
      <xdr:rowOff>152400</xdr:rowOff>
    </xdr:to>
    <xdr:pic>
      <xdr:nvPicPr>
        <xdr:cNvPr id="1031" name="Picture 6" descr="GEF logo new.jpg">
          <a:extLst>
            <a:ext uri="{FF2B5EF4-FFF2-40B4-BE49-F238E27FC236}">
              <a16:creationId xmlns:a16="http://schemas.microsoft.com/office/drawing/2014/main" xmlns="" id="{00000000-0008-0000-0700-000007040000}"/>
            </a:ext>
          </a:extLst>
        </xdr:cNvPr>
        <xdr:cNvPicPr>
          <a:picLocks noChangeAspect="1"/>
        </xdr:cNvPicPr>
      </xdr:nvPicPr>
      <xdr:blipFill>
        <a:blip xmlns:r="http://schemas.openxmlformats.org/officeDocument/2006/relationships" r:embed="rId2"/>
        <a:srcRect/>
        <a:stretch>
          <a:fillRect/>
        </a:stretch>
      </xdr:blipFill>
      <xdr:spPr bwMode="auto">
        <a:xfrm>
          <a:off x="2838450" y="85725"/>
          <a:ext cx="0" cy="3238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1</xdr:col>
      <xdr:colOff>628650</xdr:colOff>
      <xdr:row>2</xdr:row>
      <xdr:rowOff>276225</xdr:rowOff>
    </xdr:to>
    <xdr:pic>
      <xdr:nvPicPr>
        <xdr:cNvPr id="1032" name="Picture 7" descr="GEF logo new.jpg">
          <a:extLst>
            <a:ext uri="{FF2B5EF4-FFF2-40B4-BE49-F238E27FC236}">
              <a16:creationId xmlns:a16="http://schemas.microsoft.com/office/drawing/2014/main" xmlns="" id="{00000000-0008-0000-0700-000008040000}"/>
            </a:ext>
          </a:extLst>
        </xdr:cNvPr>
        <xdr:cNvPicPr>
          <a:picLocks noChangeAspect="1"/>
        </xdr:cNvPicPr>
      </xdr:nvPicPr>
      <xdr:blipFill>
        <a:blip xmlns:r="http://schemas.openxmlformats.org/officeDocument/2006/relationships" r:embed="rId2" cstate="print"/>
        <a:srcRect/>
        <a:stretch>
          <a:fillRect/>
        </a:stretch>
      </xdr:blipFill>
      <xdr:spPr bwMode="auto">
        <a:xfrm>
          <a:off x="0" y="9525"/>
          <a:ext cx="809625" cy="819150"/>
        </a:xfrm>
        <a:prstGeom prst="rect">
          <a:avLst/>
        </a:prstGeom>
        <a:noFill/>
        <a:ln w="9525">
          <a:noFill/>
          <a:miter lim="800000"/>
          <a:headEnd/>
          <a:tailEnd/>
        </a:ln>
      </xdr:spPr>
    </xdr:pic>
    <xdr:clientData/>
  </xdr:twoCellAnchor>
  <xdr:oneCellAnchor>
    <xdr:from>
      <xdr:col>2</xdr:col>
      <xdr:colOff>0</xdr:colOff>
      <xdr:row>0</xdr:row>
      <xdr:rowOff>19050</xdr:rowOff>
    </xdr:from>
    <xdr:ext cx="9525" cy="257002"/>
    <xdr:pic>
      <xdr:nvPicPr>
        <xdr:cNvPr id="6" name="Picture 4" descr="GEF logo new.jpg">
          <a:extLst>
            <a:ext uri="{FF2B5EF4-FFF2-40B4-BE49-F238E27FC236}">
              <a16:creationId xmlns:a16="http://schemas.microsoft.com/office/drawing/2014/main" xmlns="" id="{00000000-0008-0000-07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4038600" y="19050"/>
          <a:ext cx="9525" cy="259080"/>
        </a:xfrm>
        <a:prstGeom prst="rect">
          <a:avLst/>
        </a:prstGeom>
        <a:noFill/>
        <a:ln w="9525">
          <a:noFill/>
          <a:miter lim="800000"/>
          <a:headEnd/>
          <a:tailEnd/>
        </a:ln>
      </xdr:spPr>
    </xdr:pic>
    <xdr:clientData/>
  </xdr:oneCellAnchor>
  <xdr:oneCellAnchor>
    <xdr:from>
      <xdr:col>2</xdr:col>
      <xdr:colOff>0</xdr:colOff>
      <xdr:row>0</xdr:row>
      <xdr:rowOff>28575</xdr:rowOff>
    </xdr:from>
    <xdr:ext cx="0" cy="384637"/>
    <xdr:pic>
      <xdr:nvPicPr>
        <xdr:cNvPr id="7" name="Picture 5" descr="GEF logo new.jpg">
          <a:extLst>
            <a:ext uri="{FF2B5EF4-FFF2-40B4-BE49-F238E27FC236}">
              <a16:creationId xmlns:a16="http://schemas.microsoft.com/office/drawing/2014/main" xmlns="" id="{00000000-0008-0000-0700-000007000000}"/>
            </a:ext>
          </a:extLst>
        </xdr:cNvPr>
        <xdr:cNvPicPr>
          <a:picLocks noChangeAspect="1"/>
        </xdr:cNvPicPr>
      </xdr:nvPicPr>
      <xdr:blipFill>
        <a:blip xmlns:r="http://schemas.openxmlformats.org/officeDocument/2006/relationships" r:embed="rId2"/>
        <a:srcRect/>
        <a:stretch>
          <a:fillRect/>
        </a:stretch>
      </xdr:blipFill>
      <xdr:spPr bwMode="auto">
        <a:xfrm>
          <a:off x="4038600" y="28575"/>
          <a:ext cx="0" cy="386715"/>
        </a:xfrm>
        <a:prstGeom prst="rect">
          <a:avLst/>
        </a:prstGeom>
        <a:noFill/>
        <a:ln w="9525">
          <a:noFill/>
          <a:miter lim="800000"/>
          <a:headEnd/>
          <a:tailEnd/>
        </a:ln>
      </xdr:spPr>
    </xdr:pic>
    <xdr:clientData/>
  </xdr:oneCellAnchor>
  <xdr:oneCellAnchor>
    <xdr:from>
      <xdr:col>1</xdr:col>
      <xdr:colOff>2657475</xdr:colOff>
      <xdr:row>0</xdr:row>
      <xdr:rowOff>85725</xdr:rowOff>
    </xdr:from>
    <xdr:ext cx="7620" cy="384637"/>
    <xdr:pic>
      <xdr:nvPicPr>
        <xdr:cNvPr id="8" name="Picture 6" descr="GEF logo new.jpg">
          <a:extLst>
            <a:ext uri="{FF2B5EF4-FFF2-40B4-BE49-F238E27FC236}">
              <a16:creationId xmlns:a16="http://schemas.microsoft.com/office/drawing/2014/main" xmlns="" id="{00000000-0008-0000-0700-000008000000}"/>
            </a:ext>
          </a:extLst>
        </xdr:cNvPr>
        <xdr:cNvPicPr>
          <a:picLocks noChangeAspect="1"/>
        </xdr:cNvPicPr>
      </xdr:nvPicPr>
      <xdr:blipFill>
        <a:blip xmlns:r="http://schemas.openxmlformats.org/officeDocument/2006/relationships" r:embed="rId3" cstate="print"/>
        <a:srcRect/>
        <a:stretch>
          <a:fillRect/>
        </a:stretch>
      </xdr:blipFill>
      <xdr:spPr bwMode="auto">
        <a:xfrm>
          <a:off x="2855595" y="85725"/>
          <a:ext cx="7620" cy="386715"/>
        </a:xfrm>
        <a:prstGeom prst="rect">
          <a:avLst/>
        </a:prstGeom>
        <a:noFill/>
        <a:ln w="9525">
          <a:noFill/>
          <a:miter lim="800000"/>
          <a:headEnd/>
          <a:tailEnd/>
        </a:ln>
      </xdr:spPr>
    </xdr:pic>
    <xdr:clientData/>
  </xdr:oneCellAnchor>
  <xdr:oneCellAnchor>
    <xdr:from>
      <xdr:col>0</xdr:col>
      <xdr:colOff>0</xdr:colOff>
      <xdr:row>0</xdr:row>
      <xdr:rowOff>9525</xdr:rowOff>
    </xdr:from>
    <xdr:ext cx="837161" cy="876993"/>
    <xdr:pic>
      <xdr:nvPicPr>
        <xdr:cNvPr id="9" name="Picture 7" descr="GEF logo new.jpg">
          <a:extLst>
            <a:ext uri="{FF2B5EF4-FFF2-40B4-BE49-F238E27FC236}">
              <a16:creationId xmlns:a16="http://schemas.microsoft.com/office/drawing/2014/main" xmlns="" id="{00000000-0008-0000-0700-000009000000}"/>
            </a:ext>
          </a:extLst>
        </xdr:cNvPr>
        <xdr:cNvPicPr>
          <a:picLocks noChangeAspect="1"/>
        </xdr:cNvPicPr>
      </xdr:nvPicPr>
      <xdr:blipFill>
        <a:blip xmlns:r="http://schemas.openxmlformats.org/officeDocument/2006/relationships" r:embed="rId2" cstate="print"/>
        <a:srcRect/>
        <a:stretch>
          <a:fillRect/>
        </a:stretch>
      </xdr:blipFill>
      <xdr:spPr bwMode="auto">
        <a:xfrm>
          <a:off x="0" y="9525"/>
          <a:ext cx="834390" cy="8763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3</xdr:col>
      <xdr:colOff>1058</xdr:colOff>
      <xdr:row>1</xdr:row>
      <xdr:rowOff>72390</xdr:rowOff>
    </xdr:to>
    <xdr:pic>
      <xdr:nvPicPr>
        <xdr:cNvPr id="2" name="Picture 1" descr="GEF logo new.jpg">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446520" y="19050"/>
          <a:ext cx="9525"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569595</xdr:colOff>
      <xdr:row>1</xdr:row>
      <xdr:rowOff>643890</xdr:rowOff>
    </xdr:to>
    <xdr:pic>
      <xdr:nvPicPr>
        <xdr:cNvPr id="3" name="Picture 2" descr="GEF logo new.jpg">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0" y="0"/>
          <a:ext cx="775335"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mailto:ndzawideh@aseza.jo" TargetMode="External"/><Relationship Id="rId2" Type="http://schemas.openxmlformats.org/officeDocument/2006/relationships/printerSettings" Target="../printerSettings/printerSettings4.bin"/><Relationship Id="rId3"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baseColWidth="10" defaultColWidth="9" defaultRowHeight="14" x14ac:dyDescent="0.2"/>
  <cols>
    <col min="1" max="1" width="83.19921875" customWidth="1"/>
  </cols>
  <sheetData>
    <row r="4" spans="1:1" ht="22.5" customHeight="1" x14ac:dyDescent="0.2">
      <c r="A4" s="6" t="s">
        <v>29</v>
      </c>
    </row>
    <row r="5" spans="1:1" ht="22.5" customHeight="1" x14ac:dyDescent="0.2">
      <c r="A5" s="6" t="s">
        <v>31</v>
      </c>
    </row>
    <row r="6" spans="1:1" ht="38.25" customHeight="1" x14ac:dyDescent="0.2">
      <c r="A6" s="6"/>
    </row>
    <row r="7" spans="1:1" ht="22.5" customHeight="1" x14ac:dyDescent="0.2">
      <c r="A7" s="6" t="s">
        <v>32</v>
      </c>
    </row>
    <row r="8" spans="1:1" ht="37.5" customHeight="1" x14ac:dyDescent="0.2">
      <c r="A8" s="6" t="s">
        <v>33</v>
      </c>
    </row>
    <row r="9" spans="1:1" ht="22.5" customHeight="1" x14ac:dyDescent="0.2">
      <c r="A9" s="6"/>
    </row>
    <row r="10" spans="1:1" ht="22.5" customHeight="1" x14ac:dyDescent="0.2">
      <c r="A10" s="6" t="s">
        <v>30</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zoomScalePageLayoutView="110" workbookViewId="0">
      <selection activeCell="A55" sqref="A55"/>
    </sheetView>
  </sheetViews>
  <sheetFormatPr baseColWidth="10" defaultColWidth="9" defaultRowHeight="14" x14ac:dyDescent="0.2"/>
  <cols>
    <col min="1" max="1" width="12.796875" customWidth="1"/>
    <col min="2" max="2" width="24" customWidth="1"/>
    <col min="3" max="3" width="12.796875" customWidth="1"/>
    <col min="4" max="4" width="17.59765625" customWidth="1"/>
    <col min="5" max="5" width="12.796875" customWidth="1"/>
    <col min="6" max="6" width="14.796875" customWidth="1"/>
  </cols>
  <sheetData>
    <row r="1" spans="1:6" x14ac:dyDescent="0.2">
      <c r="A1" t="s">
        <v>19</v>
      </c>
    </row>
    <row r="2" spans="1:6" x14ac:dyDescent="0.2">
      <c r="A2" s="1"/>
      <c r="E2" t="s">
        <v>20</v>
      </c>
    </row>
    <row r="3" spans="1:6" x14ac:dyDescent="0.2">
      <c r="E3">
        <v>0</v>
      </c>
    </row>
    <row r="4" spans="1:6" x14ac:dyDescent="0.2">
      <c r="E4">
        <v>1</v>
      </c>
    </row>
    <row r="7" spans="1:6" x14ac:dyDescent="0.2">
      <c r="A7" s="1"/>
    </row>
    <row r="8" spans="1:6" x14ac:dyDescent="0.2">
      <c r="A8" s="2" t="s">
        <v>18</v>
      </c>
    </row>
    <row r="9" spans="1:6" x14ac:dyDescent="0.2">
      <c r="A9" s="2" t="s">
        <v>0</v>
      </c>
      <c r="B9" s="2" t="s">
        <v>13</v>
      </c>
      <c r="C9" s="2" t="s">
        <v>14</v>
      </c>
      <c r="D9" s="2"/>
      <c r="E9" s="2"/>
      <c r="F9" s="9"/>
    </row>
    <row r="10" spans="1:6" x14ac:dyDescent="0.2">
      <c r="A10" t="s">
        <v>24</v>
      </c>
      <c r="C10" t="s">
        <v>1</v>
      </c>
    </row>
    <row r="11" spans="1:6" x14ac:dyDescent="0.2">
      <c r="A11" t="s">
        <v>26</v>
      </c>
      <c r="C11" t="s">
        <v>3</v>
      </c>
    </row>
    <row r="12" spans="1:6" x14ac:dyDescent="0.2">
      <c r="A12" t="s">
        <v>27</v>
      </c>
      <c r="C12" t="s">
        <v>4</v>
      </c>
    </row>
    <row r="13" spans="1:6" x14ac:dyDescent="0.2">
      <c r="A13" t="s">
        <v>28</v>
      </c>
      <c r="C13" t="s">
        <v>11</v>
      </c>
    </row>
    <row r="14" spans="1:6" x14ac:dyDescent="0.2">
      <c r="A14" t="s">
        <v>15</v>
      </c>
      <c r="C14" t="s">
        <v>17</v>
      </c>
    </row>
    <row r="15" spans="1:6" x14ac:dyDescent="0.2">
      <c r="A15" t="s">
        <v>25</v>
      </c>
      <c r="C15" t="s">
        <v>15</v>
      </c>
    </row>
    <row r="16" spans="1:6" x14ac:dyDescent="0.2">
      <c r="B16" t="s">
        <v>48</v>
      </c>
      <c r="C16" t="s">
        <v>10</v>
      </c>
    </row>
    <row r="17" spans="2:3" x14ac:dyDescent="0.2">
      <c r="B17" t="s">
        <v>23</v>
      </c>
      <c r="C17" t="s">
        <v>9</v>
      </c>
    </row>
    <row r="18" spans="2:3" x14ac:dyDescent="0.2">
      <c r="B18" t="s">
        <v>45</v>
      </c>
      <c r="C18" t="s">
        <v>8</v>
      </c>
    </row>
    <row r="19" spans="2:3" x14ac:dyDescent="0.2">
      <c r="B19" t="s">
        <v>46</v>
      </c>
      <c r="C19" t="s">
        <v>16</v>
      </c>
    </row>
    <row r="20" spans="2:3" x14ac:dyDescent="0.2">
      <c r="B20" t="s">
        <v>6</v>
      </c>
      <c r="C20" t="s">
        <v>7</v>
      </c>
    </row>
    <row r="21" spans="2:3" x14ac:dyDescent="0.2">
      <c r="B21" t="s">
        <v>2</v>
      </c>
      <c r="C21" t="s">
        <v>12</v>
      </c>
    </row>
    <row r="22" spans="2:3" x14ac:dyDescent="0.2">
      <c r="B22" t="s">
        <v>47</v>
      </c>
    </row>
    <row r="23" spans="2:3" x14ac:dyDescent="0.2">
      <c r="B23" t="s">
        <v>22</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39</v>
      </c>
      <c r="B48" s="2" t="s">
        <v>40</v>
      </c>
      <c r="C48" s="2" t="s">
        <v>41</v>
      </c>
      <c r="D48" s="2" t="s">
        <v>42</v>
      </c>
      <c r="E48" s="2" t="s">
        <v>0</v>
      </c>
      <c r="F48" s="2" t="s">
        <v>12</v>
      </c>
    </row>
    <row r="49" spans="1:6" x14ac:dyDescent="0.2">
      <c r="A49" t="s">
        <v>40</v>
      </c>
      <c r="B49" t="s">
        <v>48</v>
      </c>
      <c r="C49" t="s">
        <v>1</v>
      </c>
      <c r="D49" t="s">
        <v>60</v>
      </c>
      <c r="E49" t="s">
        <v>24</v>
      </c>
      <c r="F49" t="s">
        <v>66</v>
      </c>
    </row>
    <row r="50" spans="1:6" x14ac:dyDescent="0.2">
      <c r="A50" t="s">
        <v>41</v>
      </c>
      <c r="B50" t="s">
        <v>50</v>
      </c>
      <c r="C50" t="s">
        <v>4</v>
      </c>
      <c r="D50" t="s">
        <v>59</v>
      </c>
      <c r="E50" t="s">
        <v>65</v>
      </c>
      <c r="F50" t="s">
        <v>67</v>
      </c>
    </row>
    <row r="51" spans="1:6" x14ac:dyDescent="0.2">
      <c r="A51" t="s">
        <v>42</v>
      </c>
      <c r="B51" t="s">
        <v>45</v>
      </c>
      <c r="C51" t="s">
        <v>5</v>
      </c>
      <c r="D51" t="s">
        <v>62</v>
      </c>
      <c r="E51" t="s">
        <v>64</v>
      </c>
      <c r="F51" t="s">
        <v>68</v>
      </c>
    </row>
    <row r="52" spans="1:6" x14ac:dyDescent="0.2">
      <c r="A52" t="s">
        <v>0</v>
      </c>
      <c r="B52" t="s">
        <v>53</v>
      </c>
      <c r="C52" t="s">
        <v>11</v>
      </c>
      <c r="D52" t="s">
        <v>61</v>
      </c>
      <c r="E52" t="s">
        <v>63</v>
      </c>
      <c r="F52" t="s">
        <v>69</v>
      </c>
    </row>
    <row r="53" spans="1:6" x14ac:dyDescent="0.2">
      <c r="A53" t="s">
        <v>12</v>
      </c>
      <c r="B53" t="s">
        <v>51</v>
      </c>
      <c r="C53" t="s">
        <v>44</v>
      </c>
      <c r="D53" t="s">
        <v>58</v>
      </c>
      <c r="E53" t="s">
        <v>25</v>
      </c>
      <c r="F53" t="s">
        <v>70</v>
      </c>
    </row>
    <row r="54" spans="1:6" x14ac:dyDescent="0.2">
      <c r="B54" t="s">
        <v>2</v>
      </c>
      <c r="C54" t="s">
        <v>7</v>
      </c>
      <c r="D54" t="s">
        <v>35</v>
      </c>
      <c r="E54" t="s">
        <v>15</v>
      </c>
      <c r="F54" t="s">
        <v>71</v>
      </c>
    </row>
    <row r="55" spans="1:6" x14ac:dyDescent="0.2">
      <c r="B55" t="s">
        <v>52</v>
      </c>
      <c r="C55" t="s">
        <v>10</v>
      </c>
      <c r="D55" t="s">
        <v>57</v>
      </c>
      <c r="F55" t="s">
        <v>15</v>
      </c>
    </row>
    <row r="56" spans="1:6" x14ac:dyDescent="0.2">
      <c r="B56" t="s">
        <v>54</v>
      </c>
      <c r="C56" t="s">
        <v>55</v>
      </c>
      <c r="D56" t="s">
        <v>49</v>
      </c>
      <c r="F56" t="s">
        <v>12</v>
      </c>
    </row>
    <row r="57" spans="1:6" x14ac:dyDescent="0.2">
      <c r="B57" t="s">
        <v>15</v>
      </c>
      <c r="C57" t="s">
        <v>56</v>
      </c>
      <c r="D57" t="s">
        <v>34</v>
      </c>
    </row>
    <row r="58" spans="1:6" x14ac:dyDescent="0.2">
      <c r="C58" t="s">
        <v>3</v>
      </c>
      <c r="D58" t="s">
        <v>38</v>
      </c>
    </row>
    <row r="59" spans="1:6" x14ac:dyDescent="0.2">
      <c r="C59" t="s">
        <v>15</v>
      </c>
      <c r="D59" t="s">
        <v>15</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20" zoomScaleNormal="120" zoomScaleSheetLayoutView="90" zoomScalePageLayoutView="120" workbookViewId="0">
      <selection activeCell="B7" sqref="B7:D7"/>
    </sheetView>
  </sheetViews>
  <sheetFormatPr baseColWidth="10" defaultColWidth="9" defaultRowHeight="13" x14ac:dyDescent="0.15"/>
  <cols>
    <col min="1" max="1" width="3.19921875" style="11" customWidth="1"/>
    <col min="2" max="2" width="53.796875" style="10" customWidth="1"/>
    <col min="3" max="3" width="34.19921875" style="34" customWidth="1"/>
    <col min="4" max="4" width="47.19921875" style="11" customWidth="1"/>
    <col min="5" max="5" width="31.19921875" style="11" customWidth="1"/>
    <col min="6" max="16384" width="9" style="11"/>
  </cols>
  <sheetData>
    <row r="1" spans="2:5" ht="20.25" customHeight="1" x14ac:dyDescent="0.15">
      <c r="B1" s="402" t="s">
        <v>412</v>
      </c>
      <c r="C1" s="402"/>
      <c r="D1" s="402"/>
    </row>
    <row r="2" spans="2:5" ht="23.25" customHeight="1" x14ac:dyDescent="0.15">
      <c r="B2" s="402"/>
      <c r="C2" s="402"/>
      <c r="D2" s="402"/>
    </row>
    <row r="3" spans="2:5" ht="25.5" customHeight="1" x14ac:dyDescent="0.15">
      <c r="B3" s="403"/>
      <c r="C3" s="403"/>
      <c r="D3" s="403"/>
    </row>
    <row r="4" spans="2:5" ht="16" x14ac:dyDescent="0.15">
      <c r="B4" s="405"/>
      <c r="C4" s="406"/>
      <c r="D4" s="407"/>
    </row>
    <row r="5" spans="2:5" ht="16" x14ac:dyDescent="0.15">
      <c r="B5" s="399" t="s">
        <v>127</v>
      </c>
      <c r="C5" s="400"/>
      <c r="D5" s="401"/>
    </row>
    <row r="6" spans="2:5" s="12" customFormat="1" ht="17" thickBot="1" x14ac:dyDescent="0.2">
      <c r="B6" s="404"/>
      <c r="C6" s="404"/>
      <c r="D6" s="404"/>
    </row>
    <row r="7" spans="2:5" ht="102" customHeight="1" thickBot="1" x14ac:dyDescent="0.2">
      <c r="B7" s="408" t="s">
        <v>415</v>
      </c>
      <c r="C7" s="409"/>
      <c r="D7" s="410"/>
    </row>
    <row r="8" spans="2:5" ht="24" customHeight="1" thickBot="1" x14ac:dyDescent="0.2">
      <c r="B8" s="412" t="s">
        <v>416</v>
      </c>
      <c r="C8" s="413"/>
      <c r="D8" s="414"/>
    </row>
    <row r="9" spans="2:5" ht="14" thickBot="1" x14ac:dyDescent="0.2"/>
    <row r="10" spans="2:5" ht="15" x14ac:dyDescent="0.15">
      <c r="B10" s="14" t="s">
        <v>341</v>
      </c>
      <c r="C10" s="38" t="s">
        <v>405</v>
      </c>
      <c r="D10" s="15" t="s">
        <v>74</v>
      </c>
      <c r="E10" s="155"/>
    </row>
    <row r="11" spans="2:5" ht="39" x14ac:dyDescent="0.15">
      <c r="B11" s="17" t="s">
        <v>43</v>
      </c>
      <c r="C11" s="321" t="s">
        <v>515</v>
      </c>
      <c r="D11" s="18"/>
    </row>
    <row r="12" spans="2:5" x14ac:dyDescent="0.15">
      <c r="B12" s="19" t="s">
        <v>81</v>
      </c>
      <c r="C12" s="322">
        <v>4586</v>
      </c>
      <c r="D12" s="18"/>
    </row>
    <row r="13" spans="2:5" x14ac:dyDescent="0.15">
      <c r="B13" s="19" t="s">
        <v>72</v>
      </c>
      <c r="C13" s="322">
        <v>4587</v>
      </c>
      <c r="D13" s="18"/>
    </row>
    <row r="14" spans="2:5" x14ac:dyDescent="0.15">
      <c r="B14" s="20" t="s">
        <v>82</v>
      </c>
      <c r="C14" s="323" t="s">
        <v>508</v>
      </c>
      <c r="D14" s="18"/>
    </row>
    <row r="15" spans="2:5" x14ac:dyDescent="0.15">
      <c r="B15" s="20" t="s">
        <v>83</v>
      </c>
      <c r="C15" s="323" t="s">
        <v>509</v>
      </c>
      <c r="D15" s="18" t="s">
        <v>84</v>
      </c>
    </row>
    <row r="16" spans="2:5" x14ac:dyDescent="0.15">
      <c r="B16" s="20" t="s">
        <v>37</v>
      </c>
      <c r="C16" s="323" t="s">
        <v>506</v>
      </c>
      <c r="D16" s="18"/>
    </row>
    <row r="17" spans="1:5" x14ac:dyDescent="0.15">
      <c r="B17" s="20" t="s">
        <v>73</v>
      </c>
      <c r="C17" s="323" t="s">
        <v>512</v>
      </c>
      <c r="D17" s="18"/>
    </row>
    <row r="18" spans="1:5" x14ac:dyDescent="0.15">
      <c r="B18" s="20" t="s">
        <v>77</v>
      </c>
      <c r="C18" s="324">
        <v>43076</v>
      </c>
      <c r="D18" s="18" t="s">
        <v>80</v>
      </c>
      <c r="E18" s="140"/>
    </row>
    <row r="19" spans="1:5" ht="26" x14ac:dyDescent="0.15">
      <c r="B19" s="20" t="s">
        <v>87</v>
      </c>
      <c r="C19" s="325" t="s">
        <v>947</v>
      </c>
      <c r="D19" s="18"/>
      <c r="E19" s="143"/>
    </row>
    <row r="20" spans="1:5" x14ac:dyDescent="0.15">
      <c r="B20" s="20" t="s">
        <v>409</v>
      </c>
      <c r="C20" s="326">
        <v>4</v>
      </c>
      <c r="D20" s="18" t="s">
        <v>411</v>
      </c>
    </row>
    <row r="21" spans="1:5" x14ac:dyDescent="0.15">
      <c r="B21" s="20" t="s">
        <v>410</v>
      </c>
      <c r="C21" s="327" t="s">
        <v>948</v>
      </c>
      <c r="D21" s="18" t="s">
        <v>411</v>
      </c>
      <c r="E21" s="140"/>
    </row>
    <row r="22" spans="1:5" ht="78" x14ac:dyDescent="0.15">
      <c r="B22" s="20" t="s">
        <v>86</v>
      </c>
      <c r="C22" s="328" t="s">
        <v>949</v>
      </c>
      <c r="D22" s="18"/>
    </row>
    <row r="23" spans="1:5" x14ac:dyDescent="0.15">
      <c r="B23" s="19" t="s">
        <v>75</v>
      </c>
      <c r="C23" s="329">
        <v>41422</v>
      </c>
      <c r="D23" s="18" t="s">
        <v>80</v>
      </c>
      <c r="E23" s="238"/>
    </row>
    <row r="24" spans="1:5" x14ac:dyDescent="0.15">
      <c r="B24" s="20" t="s">
        <v>76</v>
      </c>
      <c r="C24" s="330">
        <v>2700000</v>
      </c>
      <c r="D24" s="18"/>
      <c r="E24" s="109"/>
    </row>
    <row r="25" spans="1:5" s="16" customFormat="1" ht="15" thickBot="1" x14ac:dyDescent="0.25">
      <c r="A25" s="16" t="s">
        <v>128</v>
      </c>
      <c r="B25" s="21" t="s">
        <v>78</v>
      </c>
      <c r="C25" s="331">
        <v>22710343</v>
      </c>
      <c r="D25" s="22"/>
      <c r="E25" s="319"/>
    </row>
    <row r="26" spans="1:5" ht="14" thickBot="1" x14ac:dyDescent="0.2"/>
    <row r="27" spans="1:5" ht="26" x14ac:dyDescent="0.15">
      <c r="B27" s="23" t="s">
        <v>406</v>
      </c>
      <c r="C27" s="38" t="s">
        <v>405</v>
      </c>
      <c r="D27" s="24"/>
    </row>
    <row r="28" spans="1:5" ht="14" x14ac:dyDescent="0.2">
      <c r="B28" s="25"/>
      <c r="C28" s="36"/>
      <c r="D28" s="18"/>
    </row>
    <row r="29" spans="1:5" s="16" customFormat="1" ht="14" x14ac:dyDescent="0.2">
      <c r="B29" s="25" t="s">
        <v>88</v>
      </c>
      <c r="C29" s="35"/>
      <c r="D29" s="18"/>
    </row>
    <row r="30" spans="1:5" s="16" customFormat="1" ht="15" thickBot="1" x14ac:dyDescent="0.25">
      <c r="B30" s="411" t="s">
        <v>89</v>
      </c>
      <c r="C30" s="397"/>
      <c r="D30" s="398"/>
    </row>
    <row r="31" spans="1:5" ht="21" customHeight="1" thickBot="1" x14ac:dyDescent="0.2">
      <c r="B31" s="332" t="s">
        <v>424</v>
      </c>
      <c r="C31" s="336">
        <v>91229</v>
      </c>
      <c r="D31" s="333" t="s">
        <v>36</v>
      </c>
      <c r="E31" s="140"/>
    </row>
    <row r="32" spans="1:5" ht="26" x14ac:dyDescent="0.15">
      <c r="B32" s="334" t="s">
        <v>90</v>
      </c>
      <c r="C32" s="337"/>
      <c r="D32" s="333" t="s">
        <v>36</v>
      </c>
    </row>
    <row r="33" spans="2:4" ht="26" x14ac:dyDescent="0.15">
      <c r="B33" s="335" t="s">
        <v>91</v>
      </c>
      <c r="C33" s="338"/>
      <c r="D33" s="333" t="s">
        <v>36</v>
      </c>
    </row>
    <row r="34" spans="2:4" ht="26" x14ac:dyDescent="0.15">
      <c r="B34" s="335" t="s">
        <v>92</v>
      </c>
      <c r="C34" s="338"/>
      <c r="D34" s="333" t="s">
        <v>36</v>
      </c>
    </row>
    <row r="35" spans="2:4" x14ac:dyDescent="0.15">
      <c r="B35" s="335" t="s">
        <v>93</v>
      </c>
      <c r="C35" s="338"/>
      <c r="D35" s="333" t="s">
        <v>36</v>
      </c>
    </row>
    <row r="36" spans="2:4" ht="26" x14ac:dyDescent="0.15">
      <c r="B36" s="335" t="s">
        <v>94</v>
      </c>
      <c r="C36" s="338"/>
      <c r="D36" s="333" t="s">
        <v>36</v>
      </c>
    </row>
    <row r="37" spans="2:4" x14ac:dyDescent="0.15">
      <c r="B37" s="335" t="s">
        <v>95</v>
      </c>
      <c r="C37" s="338"/>
      <c r="D37" s="333" t="s">
        <v>36</v>
      </c>
    </row>
    <row r="38" spans="2:4" ht="26" x14ac:dyDescent="0.15">
      <c r="B38" s="335" t="s">
        <v>96</v>
      </c>
      <c r="C38" s="338"/>
      <c r="D38" s="333" t="s">
        <v>36</v>
      </c>
    </row>
    <row r="39" spans="2:4" ht="26" x14ac:dyDescent="0.15">
      <c r="B39" s="335" t="s">
        <v>97</v>
      </c>
      <c r="C39" s="338"/>
      <c r="D39" s="333" t="s">
        <v>36</v>
      </c>
    </row>
    <row r="40" spans="2:4" ht="26" x14ac:dyDescent="0.15">
      <c r="B40" s="335" t="s">
        <v>98</v>
      </c>
      <c r="C40" s="338"/>
      <c r="D40" s="333" t="s">
        <v>36</v>
      </c>
    </row>
    <row r="41" spans="2:4" x14ac:dyDescent="0.15">
      <c r="B41" s="335" t="s">
        <v>99</v>
      </c>
      <c r="C41" s="338"/>
      <c r="D41" s="333" t="s">
        <v>36</v>
      </c>
    </row>
    <row r="42" spans="2:4" ht="26" x14ac:dyDescent="0.15">
      <c r="B42" s="335" t="s">
        <v>100</v>
      </c>
      <c r="C42" s="338"/>
      <c r="D42" s="333" t="s">
        <v>36</v>
      </c>
    </row>
    <row r="43" spans="2:4" x14ac:dyDescent="0.15">
      <c r="B43" s="335" t="s">
        <v>101</v>
      </c>
      <c r="C43" s="338"/>
      <c r="D43" s="333" t="s">
        <v>36</v>
      </c>
    </row>
    <row r="44" spans="2:4" ht="39" x14ac:dyDescent="0.15">
      <c r="B44" s="335" t="s">
        <v>102</v>
      </c>
      <c r="C44" s="339">
        <v>17049</v>
      </c>
      <c r="D44" s="333" t="s">
        <v>36</v>
      </c>
    </row>
    <row r="45" spans="2:4" x14ac:dyDescent="0.15">
      <c r="B45" s="335" t="s">
        <v>103</v>
      </c>
      <c r="C45" s="339">
        <v>74180</v>
      </c>
      <c r="D45" s="333" t="s">
        <v>36</v>
      </c>
    </row>
    <row r="46" spans="2:4" x14ac:dyDescent="0.15">
      <c r="B46" s="335" t="s">
        <v>104</v>
      </c>
      <c r="C46" s="338"/>
      <c r="D46" s="333" t="s">
        <v>36</v>
      </c>
    </row>
    <row r="47" spans="2:4" ht="25.5" customHeight="1" thickBot="1" x14ac:dyDescent="0.2">
      <c r="B47" s="396" t="s">
        <v>105</v>
      </c>
      <c r="C47" s="397"/>
      <c r="D47" s="398"/>
    </row>
    <row r="48" spans="2:4" ht="21" customHeight="1" thickBot="1" x14ac:dyDescent="0.2">
      <c r="B48" s="93" t="s">
        <v>424</v>
      </c>
      <c r="C48" s="340"/>
      <c r="D48" s="11" t="s">
        <v>36</v>
      </c>
    </row>
    <row r="49" spans="2:4" x14ac:dyDescent="0.15">
      <c r="B49" s="20" t="s">
        <v>106</v>
      </c>
      <c r="C49" s="322"/>
      <c r="D49" s="18" t="s">
        <v>36</v>
      </c>
    </row>
    <row r="50" spans="2:4" x14ac:dyDescent="0.15">
      <c r="B50" s="20" t="s">
        <v>107</v>
      </c>
      <c r="C50" s="322"/>
      <c r="D50" s="18" t="s">
        <v>36</v>
      </c>
    </row>
    <row r="51" spans="2:4" x14ac:dyDescent="0.15">
      <c r="B51" s="20" t="s">
        <v>108</v>
      </c>
      <c r="C51" s="322"/>
      <c r="D51" s="18" t="s">
        <v>36</v>
      </c>
    </row>
    <row r="52" spans="2:4" x14ac:dyDescent="0.15">
      <c r="B52" s="20" t="s">
        <v>109</v>
      </c>
      <c r="C52" s="322"/>
      <c r="D52" s="18" t="s">
        <v>36</v>
      </c>
    </row>
    <row r="53" spans="2:4" x14ac:dyDescent="0.15">
      <c r="B53" s="20" t="s">
        <v>110</v>
      </c>
      <c r="C53" s="322"/>
      <c r="D53" s="18" t="s">
        <v>36</v>
      </c>
    </row>
    <row r="54" spans="2:4" x14ac:dyDescent="0.15">
      <c r="B54" s="20" t="s">
        <v>111</v>
      </c>
      <c r="C54" s="322"/>
      <c r="D54" s="18" t="s">
        <v>36</v>
      </c>
    </row>
    <row r="55" spans="2:4" x14ac:dyDescent="0.15">
      <c r="B55" s="20" t="s">
        <v>112</v>
      </c>
      <c r="C55" s="322"/>
      <c r="D55" s="18" t="s">
        <v>36</v>
      </c>
    </row>
    <row r="56" spans="2:4" x14ac:dyDescent="0.15">
      <c r="B56" s="20" t="s">
        <v>113</v>
      </c>
      <c r="C56" s="322"/>
      <c r="D56" s="18" t="s">
        <v>36</v>
      </c>
    </row>
    <row r="57" spans="2:4" x14ac:dyDescent="0.15">
      <c r="B57" s="20" t="s">
        <v>114</v>
      </c>
      <c r="C57" s="322"/>
      <c r="D57" s="18" t="s">
        <v>36</v>
      </c>
    </row>
    <row r="58" spans="2:4" x14ac:dyDescent="0.15">
      <c r="B58" s="20" t="s">
        <v>115</v>
      </c>
      <c r="C58" s="322"/>
      <c r="D58" s="18" t="s">
        <v>36</v>
      </c>
    </row>
    <row r="59" spans="2:4" x14ac:dyDescent="0.15">
      <c r="B59" s="20" t="s">
        <v>116</v>
      </c>
      <c r="C59" s="322"/>
      <c r="D59" s="18" t="s">
        <v>36</v>
      </c>
    </row>
    <row r="60" spans="2:4" x14ac:dyDescent="0.15">
      <c r="B60" s="20" t="s">
        <v>117</v>
      </c>
      <c r="C60" s="322"/>
      <c r="D60" s="18" t="s">
        <v>36</v>
      </c>
    </row>
    <row r="61" spans="2:4" ht="25.5" customHeight="1" thickBot="1" x14ac:dyDescent="0.2">
      <c r="B61" s="396" t="s">
        <v>118</v>
      </c>
      <c r="C61" s="397"/>
      <c r="D61" s="398"/>
    </row>
    <row r="62" spans="2:4" ht="21" customHeight="1" thickBot="1" x14ac:dyDescent="0.2">
      <c r="B62" s="100" t="s">
        <v>424</v>
      </c>
      <c r="C62" s="340"/>
      <c r="D62" s="11" t="s">
        <v>36</v>
      </c>
    </row>
    <row r="63" spans="2:4" x14ac:dyDescent="0.15">
      <c r="B63" s="20" t="s">
        <v>119</v>
      </c>
      <c r="C63" s="322"/>
      <c r="D63" s="18" t="s">
        <v>36</v>
      </c>
    </row>
    <row r="64" spans="2:4" x14ac:dyDescent="0.15">
      <c r="B64" s="20" t="s">
        <v>120</v>
      </c>
      <c r="C64" s="322"/>
      <c r="D64" s="18" t="s">
        <v>36</v>
      </c>
    </row>
    <row r="65" spans="2:5" ht="14" thickBot="1" x14ac:dyDescent="0.2">
      <c r="B65" s="21" t="s">
        <v>425</v>
      </c>
      <c r="C65" s="341"/>
      <c r="D65" s="26" t="s">
        <v>36</v>
      </c>
    </row>
    <row r="66" spans="2:5" ht="14" thickBot="1" x14ac:dyDescent="0.2">
      <c r="C66" s="37"/>
    </row>
    <row r="67" spans="2:5" ht="52" x14ac:dyDescent="0.15">
      <c r="B67" s="23" t="s">
        <v>497</v>
      </c>
      <c r="C67" s="82" t="s">
        <v>405</v>
      </c>
      <c r="D67" s="27"/>
    </row>
    <row r="68" spans="2:5" x14ac:dyDescent="0.15">
      <c r="B68" s="25" t="s">
        <v>124</v>
      </c>
      <c r="C68" s="39"/>
      <c r="D68" s="18"/>
    </row>
    <row r="69" spans="2:5" x14ac:dyDescent="0.15">
      <c r="B69" s="28" t="s">
        <v>123</v>
      </c>
      <c r="C69" s="322" t="s">
        <v>510</v>
      </c>
      <c r="D69" s="18"/>
    </row>
    <row r="70" spans="2:5" x14ac:dyDescent="0.15">
      <c r="B70" s="28" t="s">
        <v>121</v>
      </c>
      <c r="C70" s="342">
        <v>0</v>
      </c>
      <c r="D70" s="29" t="s">
        <v>21</v>
      </c>
    </row>
    <row r="71" spans="2:5" ht="26" x14ac:dyDescent="0.15">
      <c r="B71" s="28" t="s">
        <v>951</v>
      </c>
      <c r="C71" s="322" t="s">
        <v>517</v>
      </c>
      <c r="D71" s="29"/>
    </row>
    <row r="72" spans="2:5" ht="96" customHeight="1" x14ac:dyDescent="0.15">
      <c r="B72" s="28" t="s">
        <v>954</v>
      </c>
      <c r="C72" s="343" t="s">
        <v>514</v>
      </c>
      <c r="D72" s="349" t="s">
        <v>555</v>
      </c>
      <c r="E72" s="141"/>
    </row>
    <row r="73" spans="2:5" ht="26" x14ac:dyDescent="0.15">
      <c r="B73" s="28" t="s">
        <v>952</v>
      </c>
      <c r="C73" s="322" t="s">
        <v>511</v>
      </c>
      <c r="D73" s="29"/>
    </row>
    <row r="74" spans="2:5" ht="196" thickBot="1" x14ac:dyDescent="0.2">
      <c r="B74" s="30" t="s">
        <v>122</v>
      </c>
      <c r="C74" s="344">
        <v>4</v>
      </c>
      <c r="D74" s="31" t="s">
        <v>407</v>
      </c>
    </row>
    <row r="75" spans="2:5" ht="14" thickBot="1" x14ac:dyDescent="0.2"/>
    <row r="76" spans="2:5" x14ac:dyDescent="0.15">
      <c r="B76" s="32" t="s">
        <v>125</v>
      </c>
      <c r="C76" s="40"/>
      <c r="D76" s="33"/>
    </row>
    <row r="77" spans="2:5" x14ac:dyDescent="0.15">
      <c r="B77" s="28" t="s">
        <v>123</v>
      </c>
      <c r="C77" s="322" t="s">
        <v>568</v>
      </c>
      <c r="D77" s="18"/>
    </row>
    <row r="78" spans="2:5" ht="78" x14ac:dyDescent="0.15">
      <c r="B78" s="28" t="s">
        <v>121</v>
      </c>
      <c r="C78" s="342">
        <v>1</v>
      </c>
      <c r="D78" s="346" t="s">
        <v>950</v>
      </c>
      <c r="E78" s="141"/>
    </row>
    <row r="79" spans="2:5" ht="39" x14ac:dyDescent="0.15">
      <c r="B79" s="28" t="s">
        <v>951</v>
      </c>
      <c r="C79" s="345" t="s">
        <v>569</v>
      </c>
      <c r="D79" s="29"/>
    </row>
    <row r="80" spans="2:5" ht="43.5" customHeight="1" x14ac:dyDescent="0.15">
      <c r="B80" s="28" t="s">
        <v>954</v>
      </c>
      <c r="C80" s="345" t="s">
        <v>955</v>
      </c>
      <c r="D80" s="156"/>
      <c r="E80" s="141"/>
    </row>
    <row r="81" spans="2:5" ht="39" x14ac:dyDescent="0.15">
      <c r="B81" s="28" t="s">
        <v>952</v>
      </c>
      <c r="C81" s="345" t="s">
        <v>953</v>
      </c>
      <c r="D81" s="29"/>
    </row>
    <row r="82" spans="2:5" ht="67.5" customHeight="1" thickBot="1" x14ac:dyDescent="0.2">
      <c r="B82" s="30" t="s">
        <v>122</v>
      </c>
      <c r="C82" s="344">
        <v>2</v>
      </c>
      <c r="D82" s="347" t="s">
        <v>557</v>
      </c>
      <c r="E82" s="142"/>
    </row>
    <row r="83" spans="2:5" ht="14" thickBot="1" x14ac:dyDescent="0.2"/>
    <row r="84" spans="2:5" x14ac:dyDescent="0.15">
      <c r="B84" s="32" t="s">
        <v>126</v>
      </c>
      <c r="C84" s="40"/>
      <c r="D84" s="33"/>
    </row>
    <row r="85" spans="2:5" x14ac:dyDescent="0.15">
      <c r="B85" s="28" t="s">
        <v>123</v>
      </c>
      <c r="C85" s="322" t="s">
        <v>507</v>
      </c>
      <c r="D85" s="18"/>
    </row>
    <row r="86" spans="2:5" x14ac:dyDescent="0.15">
      <c r="B86" s="28" t="s">
        <v>121</v>
      </c>
      <c r="C86" s="342">
        <v>0</v>
      </c>
      <c r="D86" s="29" t="s">
        <v>21</v>
      </c>
    </row>
    <row r="87" spans="2:5" ht="26" x14ac:dyDescent="0.15">
      <c r="B87" s="28" t="s">
        <v>951</v>
      </c>
      <c r="C87" s="322" t="s">
        <v>516</v>
      </c>
      <c r="D87" s="29"/>
    </row>
    <row r="88" spans="2:5" ht="39" x14ac:dyDescent="0.15">
      <c r="B88" s="28" t="s">
        <v>954</v>
      </c>
      <c r="C88" s="322" t="s">
        <v>551</v>
      </c>
      <c r="D88" s="29"/>
      <c r="E88" s="143"/>
    </row>
    <row r="89" spans="2:5" ht="26" x14ac:dyDescent="0.15">
      <c r="B89" s="28" t="s">
        <v>952</v>
      </c>
      <c r="C89" s="348" t="s">
        <v>527</v>
      </c>
      <c r="D89" s="29"/>
      <c r="E89" s="109"/>
    </row>
    <row r="90" spans="2:5" ht="196" thickBot="1" x14ac:dyDescent="0.2">
      <c r="B90" s="30" t="s">
        <v>122</v>
      </c>
      <c r="C90" s="344">
        <v>2</v>
      </c>
      <c r="D90" s="31" t="s">
        <v>407</v>
      </c>
    </row>
  </sheetData>
  <mergeCells count="9">
    <mergeCell ref="B47:D47"/>
    <mergeCell ref="B61:D61"/>
    <mergeCell ref="B5:D5"/>
    <mergeCell ref="B1:D3"/>
    <mergeCell ref="B6:D6"/>
    <mergeCell ref="B4:D4"/>
    <mergeCell ref="B7:D7"/>
    <mergeCell ref="B30:D30"/>
    <mergeCell ref="B8:D8"/>
  </mergeCells>
  <conditionalFormatting sqref="C70 C86 C78">
    <cfRule type="colorScale" priority="7">
      <colorScale>
        <cfvo type="num" val="0"/>
        <cfvo type="num" val="1"/>
        <color theme="9" tint="0.79998168889431442"/>
        <color theme="0" tint="-9.9978637043366805E-2"/>
      </colorScale>
    </cfRule>
  </conditionalFormatting>
  <conditionalFormatting sqref="C79">
    <cfRule type="colorScale" priority="3">
      <colorScale>
        <cfvo type="num" val="0"/>
        <cfvo type="num" val="1"/>
        <color theme="9" tint="0.79998168889431442"/>
        <color theme="0" tint="-9.9978637043366805E-2"/>
      </colorScale>
    </cfRule>
  </conditionalFormatting>
  <conditionalFormatting sqref="C80">
    <cfRule type="colorScale" priority="2">
      <colorScale>
        <cfvo type="num" val="0"/>
        <cfvo type="num" val="1"/>
        <color theme="9" tint="0.79998168889431442"/>
        <color theme="0" tint="-9.9978637043366805E-2"/>
      </colorScale>
    </cfRule>
  </conditionalFormatting>
  <conditionalFormatting sqref="C81">
    <cfRule type="colorScale" priority="1">
      <colorScale>
        <cfvo type="num" val="0"/>
        <cfvo type="num" val="1"/>
        <color theme="9" tint="0.79998168889431442"/>
        <color theme="0" tint="-9.9978637043366805E-2"/>
      </colorScale>
    </cfRule>
  </conditionalFormatting>
  <dataValidations count="11">
    <dataValidation type="list" showInputMessage="1" showErrorMessage="1" sqref="HQ29:HQ30 C28">
      <formula1>"0,1,2,3,4,5"</formula1>
    </dataValidation>
    <dataValidation type="list" allowBlank="1" showInputMessage="1" showErrorMessage="1" sqref="C70 C86 C78">
      <formula1>"1,0"</formula1>
    </dataValidation>
    <dataValidation type="list" showInputMessage="1" showErrorMessage="1" sqref="C90">
      <formula1>"0,1,2,3,4,5,6"</formula1>
    </dataValidation>
    <dataValidation type="list" showInputMessage="1" showErrorMessage="1" sqref="C74 C82">
      <formula1>"1,2,3,4,5,6"</formula1>
    </dataValidation>
    <dataValidation type="date" operator="greaterThan" allowBlank="1" showInputMessage="1" showErrorMessage="1" sqref="C25">
      <formula1>32874</formula1>
    </dataValidation>
    <dataValidation type="decimal" operator="greaterThanOrEqual" allowBlank="1" showInputMessage="1" showErrorMessage="1" sqref="C24">
      <formula1>0</formula1>
    </dataValidation>
    <dataValidation operator="greaterThan" allowBlank="1" showInputMessage="1" showErrorMessage="1" sqref="C23"/>
    <dataValidation type="decimal" operator="greaterThanOrEqual" allowBlank="1" showDropDown="1" showInputMessage="1" showErrorMessage="1" sqref="C18 C20">
      <formula1>0</formula1>
    </dataValidation>
    <dataValidation type="list" allowBlank="1" showInputMessage="1" showErrorMessage="1" sqref="HQ18:HQ22">
      <formula1>"0,1"</formula1>
    </dataValidation>
    <dataValidation type="list" allowBlank="1" showInputMessage="1" showErrorMessage="1" sqref="C17">
      <formula1>"AFR, EAP, ECA, LCR, MENA, SAR"</formula1>
    </dataValidation>
    <dataValidation operator="greaterThanOrEqual" allowBlank="1" showDropDown="1" showInputMessage="1" showErrorMessage="1" sqref="C21"/>
  </dataValidations>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3"/>
  <sheetViews>
    <sheetView zoomScalePageLayoutView="120" workbookViewId="0">
      <selection activeCell="B16" sqref="B16"/>
    </sheetView>
  </sheetViews>
  <sheetFormatPr baseColWidth="10" defaultColWidth="9" defaultRowHeight="14" x14ac:dyDescent="0.2"/>
  <cols>
    <col min="1" max="1" width="3.19921875" style="11" customWidth="1"/>
    <col min="2" max="2" width="56" style="10" customWidth="1"/>
    <col min="3" max="3" width="26.796875" style="34" customWidth="1"/>
    <col min="4" max="4" width="51.796875" style="11" customWidth="1"/>
    <col min="5" max="5" width="32.19921875" customWidth="1"/>
  </cols>
  <sheetData>
    <row r="1" spans="1:5" x14ac:dyDescent="0.2">
      <c r="B1" s="402" t="s">
        <v>571</v>
      </c>
      <c r="C1" s="402"/>
      <c r="D1" s="402"/>
    </row>
    <row r="2" spans="1:5" x14ac:dyDescent="0.2">
      <c r="B2" s="402"/>
      <c r="C2" s="402"/>
      <c r="D2" s="402"/>
    </row>
    <row r="3" spans="1:5" x14ac:dyDescent="0.2">
      <c r="B3" s="403"/>
      <c r="C3" s="403"/>
      <c r="D3" s="403"/>
    </row>
    <row r="4" spans="1:5" ht="16" x14ac:dyDescent="0.2">
      <c r="B4" s="405" t="s">
        <v>129</v>
      </c>
      <c r="C4" s="406"/>
      <c r="D4" s="407"/>
    </row>
    <row r="5" spans="1:5" ht="16" x14ac:dyDescent="0.2">
      <c r="B5" s="399" t="s">
        <v>572</v>
      </c>
      <c r="C5" s="400"/>
      <c r="D5" s="401"/>
    </row>
    <row r="6" spans="1:5" ht="15" thickBot="1" x14ac:dyDescent="0.25">
      <c r="A6" s="12"/>
      <c r="B6" s="415"/>
      <c r="C6" s="415"/>
      <c r="D6" s="415"/>
    </row>
    <row r="7" spans="1:5" ht="105.75" customHeight="1" thickBot="1" x14ac:dyDescent="0.25">
      <c r="B7" s="416" t="s">
        <v>573</v>
      </c>
      <c r="C7" s="417"/>
      <c r="D7" s="418"/>
    </row>
    <row r="8" spans="1:5" ht="15" thickBot="1" x14ac:dyDescent="0.25">
      <c r="B8" s="412" t="s">
        <v>416</v>
      </c>
      <c r="C8" s="413"/>
      <c r="D8" s="414"/>
    </row>
    <row r="9" spans="1:5" ht="15" thickBot="1" x14ac:dyDescent="0.25"/>
    <row r="10" spans="1:5" ht="27" x14ac:dyDescent="0.2">
      <c r="B10" s="162" t="s">
        <v>574</v>
      </c>
      <c r="C10" s="38" t="s">
        <v>405</v>
      </c>
      <c r="D10" s="163" t="s">
        <v>74</v>
      </c>
      <c r="E10" s="155"/>
    </row>
    <row r="11" spans="1:5" x14ac:dyDescent="0.2">
      <c r="B11" s="164"/>
      <c r="C11" s="35"/>
      <c r="D11" s="18"/>
      <c r="E11" s="190"/>
    </row>
    <row r="12" spans="1:5" ht="27" x14ac:dyDescent="0.2">
      <c r="B12" s="28" t="s">
        <v>575</v>
      </c>
      <c r="C12" s="159" t="s">
        <v>820</v>
      </c>
      <c r="D12" s="18"/>
      <c r="E12" s="320"/>
    </row>
    <row r="13" spans="1:5" x14ac:dyDescent="0.2">
      <c r="B13" s="28" t="s">
        <v>576</v>
      </c>
      <c r="C13" s="159" t="s">
        <v>821</v>
      </c>
      <c r="D13" s="18" t="s">
        <v>80</v>
      </c>
      <c r="E13" s="190"/>
    </row>
    <row r="14" spans="1:5" ht="26" x14ac:dyDescent="0.2">
      <c r="B14" s="28" t="s">
        <v>577</v>
      </c>
      <c r="C14" s="159" t="s">
        <v>795</v>
      </c>
      <c r="D14" s="18"/>
      <c r="E14" s="190"/>
    </row>
    <row r="15" spans="1:5" ht="27" x14ac:dyDescent="0.2">
      <c r="B15" s="28" t="s">
        <v>579</v>
      </c>
      <c r="C15" s="159"/>
      <c r="D15" s="18"/>
      <c r="E15" s="190"/>
    </row>
    <row r="16" spans="1:5" ht="53" x14ac:dyDescent="0.2">
      <c r="B16" s="166" t="s">
        <v>580</v>
      </c>
      <c r="C16" s="159">
        <v>1</v>
      </c>
      <c r="D16" s="167" t="s">
        <v>581</v>
      </c>
      <c r="E16" s="191"/>
    </row>
    <row r="17" spans="2:5" x14ac:dyDescent="0.2">
      <c r="B17" s="28" t="s">
        <v>37</v>
      </c>
      <c r="C17" s="159" t="s">
        <v>804</v>
      </c>
      <c r="D17" s="18"/>
      <c r="E17" s="190"/>
    </row>
    <row r="18" spans="2:5" ht="27" customHeight="1" x14ac:dyDescent="0.2">
      <c r="B18" s="28" t="s">
        <v>582</v>
      </c>
      <c r="C18" s="159" t="s">
        <v>822</v>
      </c>
      <c r="D18" s="18"/>
      <c r="E18" s="190"/>
    </row>
    <row r="19" spans="2:5" x14ac:dyDescent="0.2">
      <c r="B19" s="28" t="s">
        <v>584</v>
      </c>
      <c r="C19" s="159">
        <v>2004</v>
      </c>
      <c r="D19" s="18"/>
      <c r="E19" s="190"/>
    </row>
    <row r="20" spans="2:5" ht="66" x14ac:dyDescent="0.2">
      <c r="B20" s="166" t="s">
        <v>585</v>
      </c>
      <c r="C20" s="159">
        <v>1</v>
      </c>
      <c r="D20" s="167" t="s">
        <v>586</v>
      </c>
      <c r="E20" s="192"/>
    </row>
    <row r="21" spans="2:5" ht="26" x14ac:dyDescent="0.2">
      <c r="B21" s="28" t="s">
        <v>587</v>
      </c>
      <c r="C21" s="159" t="s">
        <v>823</v>
      </c>
      <c r="D21" s="18"/>
    </row>
    <row r="22" spans="2:5" x14ac:dyDescent="0.2">
      <c r="B22" s="28" t="s">
        <v>589</v>
      </c>
      <c r="C22" s="159" t="s">
        <v>824</v>
      </c>
      <c r="D22" s="18"/>
    </row>
    <row r="23" spans="2:5" x14ac:dyDescent="0.2">
      <c r="B23" s="28" t="s">
        <v>590</v>
      </c>
      <c r="C23" s="159">
        <v>16</v>
      </c>
      <c r="D23" s="18"/>
    </row>
    <row r="24" spans="2:5" x14ac:dyDescent="0.2">
      <c r="B24" s="28" t="s">
        <v>591</v>
      </c>
      <c r="C24" s="159">
        <v>1</v>
      </c>
      <c r="D24" s="18"/>
    </row>
    <row r="25" spans="2:5" ht="27" x14ac:dyDescent="0.2">
      <c r="B25" s="28" t="s">
        <v>592</v>
      </c>
      <c r="C25" s="159">
        <v>30000</v>
      </c>
      <c r="D25" s="18"/>
      <c r="E25" s="2"/>
    </row>
    <row r="26" spans="2:5" ht="27" x14ac:dyDescent="0.2">
      <c r="B26" s="28" t="s">
        <v>593</v>
      </c>
      <c r="C26" s="159">
        <v>25000</v>
      </c>
      <c r="D26" s="18" t="s">
        <v>796</v>
      </c>
      <c r="E26" s="2"/>
    </row>
    <row r="27" spans="2:5" ht="26" x14ac:dyDescent="0.2">
      <c r="B27" s="28" t="s">
        <v>594</v>
      </c>
      <c r="C27" s="159" t="s">
        <v>797</v>
      </c>
      <c r="D27" s="18"/>
    </row>
    <row r="28" spans="2:5" ht="27" x14ac:dyDescent="0.2">
      <c r="B28" s="28" t="s">
        <v>596</v>
      </c>
      <c r="C28" s="159"/>
      <c r="D28" s="18"/>
    </row>
    <row r="29" spans="2:5" ht="52" x14ac:dyDescent="0.2">
      <c r="B29" s="28" t="s">
        <v>597</v>
      </c>
      <c r="C29" s="159" t="s">
        <v>825</v>
      </c>
      <c r="D29" s="18"/>
    </row>
    <row r="30" spans="2:5" ht="55.5" customHeight="1" x14ac:dyDescent="0.2">
      <c r="B30" s="28" t="s">
        <v>599</v>
      </c>
      <c r="C30" s="159" t="s">
        <v>826</v>
      </c>
      <c r="D30" s="18"/>
      <c r="E30" s="2"/>
    </row>
    <row r="31" spans="2:5" ht="22.5" customHeight="1" x14ac:dyDescent="0.2">
      <c r="B31" s="28" t="s">
        <v>601</v>
      </c>
      <c r="C31" s="159">
        <v>5</v>
      </c>
      <c r="D31" s="18"/>
    </row>
    <row r="32" spans="2:5" ht="117" x14ac:dyDescent="0.2">
      <c r="B32" s="166" t="s">
        <v>602</v>
      </c>
      <c r="C32" s="159">
        <v>2</v>
      </c>
      <c r="D32" s="169" t="s">
        <v>603</v>
      </c>
    </row>
    <row r="33" spans="2:4" ht="15" thickBot="1" x14ac:dyDescent="0.25">
      <c r="C33" s="260"/>
      <c r="D33" s="11" t="s">
        <v>128</v>
      </c>
    </row>
    <row r="34" spans="2:4" ht="26" x14ac:dyDescent="0.2">
      <c r="B34" s="170" t="s">
        <v>604</v>
      </c>
      <c r="C34" s="159" t="s">
        <v>405</v>
      </c>
      <c r="D34" s="171"/>
    </row>
    <row r="35" spans="2:4" x14ac:dyDescent="0.2">
      <c r="B35" s="28"/>
      <c r="C35" s="159"/>
      <c r="D35" s="29"/>
    </row>
    <row r="36" spans="2:4" ht="27" x14ac:dyDescent="0.2">
      <c r="B36" s="172" t="s">
        <v>605</v>
      </c>
      <c r="C36" s="159" t="s">
        <v>513</v>
      </c>
      <c r="D36" s="173"/>
    </row>
    <row r="37" spans="2:4" x14ac:dyDescent="0.2">
      <c r="B37" s="28" t="s">
        <v>606</v>
      </c>
      <c r="C37" s="159"/>
      <c r="D37" s="173"/>
    </row>
    <row r="38" spans="2:4" x14ac:dyDescent="0.2">
      <c r="B38" s="28" t="s">
        <v>607</v>
      </c>
      <c r="C38" s="159"/>
      <c r="D38" s="173"/>
    </row>
    <row r="39" spans="2:4" x14ac:dyDescent="0.2">
      <c r="B39" s="28" t="s">
        <v>608</v>
      </c>
      <c r="C39" s="159"/>
      <c r="D39" s="173"/>
    </row>
    <row r="40" spans="2:4" x14ac:dyDescent="0.2">
      <c r="B40" s="28" t="s">
        <v>610</v>
      </c>
      <c r="C40" s="159"/>
      <c r="D40" s="173"/>
    </row>
    <row r="41" spans="2:4" x14ac:dyDescent="0.2">
      <c r="B41" s="28"/>
      <c r="C41" s="159"/>
      <c r="D41" s="173"/>
    </row>
    <row r="42" spans="2:4" x14ac:dyDescent="0.2">
      <c r="B42" s="28" t="s">
        <v>612</v>
      </c>
      <c r="C42" s="159"/>
      <c r="D42" s="173" t="s">
        <v>613</v>
      </c>
    </row>
    <row r="43" spans="2:4" x14ac:dyDescent="0.2">
      <c r="B43" s="28" t="s">
        <v>614</v>
      </c>
      <c r="C43" s="159"/>
      <c r="D43" s="173"/>
    </row>
    <row r="44" spans="2:4" x14ac:dyDescent="0.2">
      <c r="B44" s="28"/>
      <c r="C44" s="159"/>
      <c r="D44" s="173"/>
    </row>
    <row r="45" spans="2:4" x14ac:dyDescent="0.2">
      <c r="B45" s="172" t="s">
        <v>615</v>
      </c>
      <c r="C45" s="159" t="s">
        <v>513</v>
      </c>
      <c r="D45" s="173"/>
    </row>
    <row r="46" spans="2:4" x14ac:dyDescent="0.2">
      <c r="B46" s="28" t="s">
        <v>606</v>
      </c>
      <c r="C46" s="159"/>
      <c r="D46" s="173"/>
    </row>
    <row r="47" spans="2:4" x14ac:dyDescent="0.2">
      <c r="B47" s="28" t="s">
        <v>607</v>
      </c>
      <c r="C47" s="159"/>
      <c r="D47" s="173"/>
    </row>
    <row r="48" spans="2:4" x14ac:dyDescent="0.2">
      <c r="B48" s="28" t="s">
        <v>608</v>
      </c>
      <c r="C48" s="159"/>
      <c r="D48" s="173"/>
    </row>
    <row r="49" spans="2:4" x14ac:dyDescent="0.2">
      <c r="B49" s="28" t="s">
        <v>617</v>
      </c>
      <c r="C49" s="159"/>
      <c r="D49" s="173"/>
    </row>
    <row r="50" spans="2:4" x14ac:dyDescent="0.2">
      <c r="B50" s="28" t="s">
        <v>618</v>
      </c>
      <c r="C50" s="159"/>
      <c r="D50" s="173"/>
    </row>
    <row r="51" spans="2:4" x14ac:dyDescent="0.2">
      <c r="B51" s="28"/>
      <c r="C51" s="159"/>
      <c r="D51" s="173"/>
    </row>
    <row r="52" spans="2:4" ht="53" x14ac:dyDescent="0.2">
      <c r="B52" s="172" t="s">
        <v>619</v>
      </c>
      <c r="C52" s="159" t="s">
        <v>513</v>
      </c>
      <c r="D52" s="173"/>
    </row>
    <row r="53" spans="2:4" x14ac:dyDescent="0.2">
      <c r="B53" s="28" t="s">
        <v>606</v>
      </c>
      <c r="C53" s="159"/>
      <c r="D53" s="173"/>
    </row>
    <row r="54" spans="2:4" x14ac:dyDescent="0.2">
      <c r="B54" s="28" t="s">
        <v>607</v>
      </c>
      <c r="C54" s="159"/>
      <c r="D54" s="173"/>
    </row>
    <row r="55" spans="2:4" x14ac:dyDescent="0.2">
      <c r="B55" s="28" t="s">
        <v>608</v>
      </c>
      <c r="C55" s="159"/>
      <c r="D55" s="173" t="s">
        <v>620</v>
      </c>
    </row>
    <row r="56" spans="2:4" x14ac:dyDescent="0.2">
      <c r="B56" s="28" t="s">
        <v>610</v>
      </c>
      <c r="C56" s="159"/>
      <c r="D56" s="173"/>
    </row>
    <row r="57" spans="2:4" x14ac:dyDescent="0.2">
      <c r="B57" s="28" t="s">
        <v>612</v>
      </c>
      <c r="C57" s="159"/>
      <c r="D57" s="173"/>
    </row>
    <row r="58" spans="2:4" x14ac:dyDescent="0.2">
      <c r="B58" s="28" t="s">
        <v>621</v>
      </c>
      <c r="C58" s="159"/>
      <c r="D58" s="173" t="s">
        <v>622</v>
      </c>
    </row>
    <row r="59" spans="2:4" x14ac:dyDescent="0.2">
      <c r="B59" s="164"/>
      <c r="C59" s="159"/>
      <c r="D59" s="173"/>
    </row>
    <row r="60" spans="2:4" ht="54" customHeight="1" x14ac:dyDescent="0.2">
      <c r="B60" s="172" t="s">
        <v>623</v>
      </c>
      <c r="C60" s="159" t="s">
        <v>798</v>
      </c>
      <c r="D60" s="173"/>
    </row>
    <row r="61" spans="2:4" x14ac:dyDescent="0.2">
      <c r="B61" s="164"/>
      <c r="C61" s="159" t="s">
        <v>799</v>
      </c>
      <c r="D61" s="18" t="s">
        <v>624</v>
      </c>
    </row>
    <row r="62" spans="2:4" ht="161.25" customHeight="1" x14ac:dyDescent="0.2">
      <c r="B62" s="164"/>
      <c r="C62" s="159" t="s">
        <v>555</v>
      </c>
      <c r="D62" s="18" t="s">
        <v>625</v>
      </c>
    </row>
    <row r="63" spans="2:4" ht="113.25" customHeight="1" x14ac:dyDescent="0.2">
      <c r="B63" s="164"/>
      <c r="C63" s="159" t="s">
        <v>800</v>
      </c>
      <c r="D63" s="18"/>
    </row>
    <row r="64" spans="2:4" x14ac:dyDescent="0.2">
      <c r="B64" s="164"/>
      <c r="C64" s="159"/>
      <c r="D64" s="18" t="s">
        <v>624</v>
      </c>
    </row>
    <row r="65" spans="2:4" x14ac:dyDescent="0.2">
      <c r="B65" s="164"/>
      <c r="C65" s="159"/>
      <c r="D65" s="18" t="s">
        <v>625</v>
      </c>
    </row>
    <row r="66" spans="2:4" x14ac:dyDescent="0.2">
      <c r="B66" s="164"/>
      <c r="C66" s="159"/>
      <c r="D66" s="18"/>
    </row>
    <row r="67" spans="2:4" x14ac:dyDescent="0.2">
      <c r="B67" s="164"/>
      <c r="C67" s="159"/>
      <c r="D67" s="18" t="s">
        <v>624</v>
      </c>
    </row>
    <row r="68" spans="2:4" ht="15" thickBot="1" x14ac:dyDescent="0.25">
      <c r="B68" s="174"/>
      <c r="C68" s="159"/>
      <c r="D68" s="26" t="s">
        <v>625</v>
      </c>
    </row>
    <row r="69" spans="2:4" ht="15" thickBot="1" x14ac:dyDescent="0.25"/>
    <row r="70" spans="2:4" x14ac:dyDescent="0.2">
      <c r="B70" s="422" t="s">
        <v>626</v>
      </c>
      <c r="C70" s="423"/>
      <c r="D70" s="424"/>
    </row>
    <row r="71" spans="2:4" ht="34.5" customHeight="1" x14ac:dyDescent="0.2">
      <c r="B71" s="425" t="s">
        <v>627</v>
      </c>
      <c r="C71" s="426"/>
      <c r="D71" s="427"/>
    </row>
    <row r="72" spans="2:4" x14ac:dyDescent="0.2">
      <c r="B72" s="428" t="s">
        <v>628</v>
      </c>
      <c r="C72" s="429"/>
      <c r="D72" s="430"/>
    </row>
    <row r="73" spans="2:4" x14ac:dyDescent="0.2">
      <c r="B73" s="431" t="s">
        <v>629</v>
      </c>
      <c r="C73" s="432"/>
      <c r="D73" s="433"/>
    </row>
    <row r="74" spans="2:4" ht="53" x14ac:dyDescent="0.2">
      <c r="B74" s="166" t="s">
        <v>630</v>
      </c>
      <c r="C74" s="159">
        <v>2</v>
      </c>
      <c r="D74" s="175" t="s">
        <v>631</v>
      </c>
    </row>
    <row r="75" spans="2:4" ht="53" x14ac:dyDescent="0.2">
      <c r="B75" s="166" t="s">
        <v>632</v>
      </c>
      <c r="C75" s="159">
        <v>2</v>
      </c>
      <c r="D75" s="175" t="s">
        <v>631</v>
      </c>
    </row>
    <row r="76" spans="2:4" ht="53" x14ac:dyDescent="0.2">
      <c r="B76" s="166" t="s">
        <v>633</v>
      </c>
      <c r="C76" s="159">
        <v>2</v>
      </c>
      <c r="D76" s="175" t="s">
        <v>631</v>
      </c>
    </row>
    <row r="77" spans="2:4" x14ac:dyDescent="0.2">
      <c r="B77" s="434" t="s">
        <v>634</v>
      </c>
      <c r="C77" s="435"/>
      <c r="D77" s="436"/>
    </row>
    <row r="78" spans="2:4" x14ac:dyDescent="0.2">
      <c r="B78" s="419" t="s">
        <v>635</v>
      </c>
      <c r="C78" s="420"/>
      <c r="D78" s="421"/>
    </row>
    <row r="79" spans="2:4" ht="53" x14ac:dyDescent="0.2">
      <c r="B79" s="166" t="s">
        <v>636</v>
      </c>
      <c r="C79" s="159">
        <v>2</v>
      </c>
      <c r="D79" s="175" t="s">
        <v>631</v>
      </c>
    </row>
    <row r="80" spans="2:4" ht="53" x14ac:dyDescent="0.2">
      <c r="B80" s="166" t="s">
        <v>637</v>
      </c>
      <c r="C80" s="159">
        <v>0</v>
      </c>
      <c r="D80" s="175" t="s">
        <v>631</v>
      </c>
    </row>
    <row r="81" spans="2:4" ht="53" x14ac:dyDescent="0.2">
      <c r="B81" s="166" t="s">
        <v>638</v>
      </c>
      <c r="C81" s="159">
        <v>0</v>
      </c>
      <c r="D81" s="175" t="s">
        <v>631</v>
      </c>
    </row>
    <row r="82" spans="2:4" ht="53" x14ac:dyDescent="0.2">
      <c r="B82" s="166" t="s">
        <v>639</v>
      </c>
      <c r="C82" s="159">
        <v>2</v>
      </c>
      <c r="D82" s="175" t="s">
        <v>631</v>
      </c>
    </row>
    <row r="83" spans="2:4" ht="53" x14ac:dyDescent="0.2">
      <c r="B83" s="166" t="s">
        <v>640</v>
      </c>
      <c r="C83" s="159">
        <v>0</v>
      </c>
      <c r="D83" s="175" t="s">
        <v>631</v>
      </c>
    </row>
    <row r="84" spans="2:4" x14ac:dyDescent="0.2">
      <c r="B84" s="434" t="s">
        <v>641</v>
      </c>
      <c r="C84" s="435"/>
      <c r="D84" s="436"/>
    </row>
    <row r="85" spans="2:4" x14ac:dyDescent="0.2">
      <c r="B85" s="419" t="s">
        <v>642</v>
      </c>
      <c r="C85" s="420"/>
      <c r="D85" s="421"/>
    </row>
    <row r="86" spans="2:4" ht="53" x14ac:dyDescent="0.2">
      <c r="B86" s="166" t="s">
        <v>643</v>
      </c>
      <c r="C86" s="159">
        <v>0</v>
      </c>
      <c r="D86" s="175" t="s">
        <v>631</v>
      </c>
    </row>
    <row r="87" spans="2:4" ht="53" x14ac:dyDescent="0.2">
      <c r="B87" s="166" t="s">
        <v>644</v>
      </c>
      <c r="C87" s="159">
        <v>0</v>
      </c>
      <c r="D87" s="175" t="s">
        <v>631</v>
      </c>
    </row>
    <row r="88" spans="2:4" ht="53" x14ac:dyDescent="0.2">
      <c r="B88" s="166" t="s">
        <v>645</v>
      </c>
      <c r="C88" s="159">
        <v>1</v>
      </c>
      <c r="D88" s="175" t="s">
        <v>631</v>
      </c>
    </row>
    <row r="89" spans="2:4" x14ac:dyDescent="0.2">
      <c r="B89" s="434" t="s">
        <v>646</v>
      </c>
      <c r="C89" s="435"/>
      <c r="D89" s="436"/>
    </row>
    <row r="90" spans="2:4" x14ac:dyDescent="0.2">
      <c r="B90" s="419" t="s">
        <v>647</v>
      </c>
      <c r="C90" s="420"/>
      <c r="D90" s="421"/>
    </row>
    <row r="91" spans="2:4" ht="53" x14ac:dyDescent="0.2">
      <c r="B91" s="176" t="s">
        <v>648</v>
      </c>
      <c r="C91" s="159">
        <v>2</v>
      </c>
      <c r="D91" s="175" t="s">
        <v>631</v>
      </c>
    </row>
    <row r="92" spans="2:4" ht="53" x14ac:dyDescent="0.2">
      <c r="B92" s="176" t="s">
        <v>649</v>
      </c>
      <c r="C92" s="159">
        <v>3</v>
      </c>
      <c r="D92" s="175" t="s">
        <v>631</v>
      </c>
    </row>
    <row r="93" spans="2:4" ht="53" x14ac:dyDescent="0.2">
      <c r="B93" s="176" t="s">
        <v>650</v>
      </c>
      <c r="C93" s="159">
        <v>0</v>
      </c>
      <c r="D93" s="175" t="s">
        <v>631</v>
      </c>
    </row>
    <row r="94" spans="2:4" ht="53" x14ac:dyDescent="0.2">
      <c r="B94" s="176" t="s">
        <v>651</v>
      </c>
      <c r="C94" s="159">
        <v>0</v>
      </c>
      <c r="D94" s="175" t="s">
        <v>631</v>
      </c>
    </row>
    <row r="95" spans="2:4" x14ac:dyDescent="0.2">
      <c r="B95" s="434" t="s">
        <v>652</v>
      </c>
      <c r="C95" s="435"/>
      <c r="D95" s="436"/>
    </row>
    <row r="96" spans="2:4" ht="37.5" customHeight="1" x14ac:dyDescent="0.2">
      <c r="B96" s="419" t="s">
        <v>653</v>
      </c>
      <c r="C96" s="420"/>
      <c r="D96" s="421"/>
    </row>
    <row r="97" spans="2:4" ht="53" x14ac:dyDescent="0.2">
      <c r="B97" s="166" t="s">
        <v>654</v>
      </c>
      <c r="C97" s="159">
        <v>1</v>
      </c>
      <c r="D97" s="175" t="s">
        <v>631</v>
      </c>
    </row>
    <row r="98" spans="2:4" ht="53" x14ac:dyDescent="0.2">
      <c r="B98" s="166" t="s">
        <v>655</v>
      </c>
      <c r="C98" s="159">
        <v>1</v>
      </c>
      <c r="D98" s="175" t="s">
        <v>631</v>
      </c>
    </row>
    <row r="99" spans="2:4" ht="53" x14ac:dyDescent="0.2">
      <c r="B99" s="166" t="s">
        <v>656</v>
      </c>
      <c r="C99" s="159">
        <v>2</v>
      </c>
      <c r="D99" s="175" t="s">
        <v>631</v>
      </c>
    </row>
    <row r="100" spans="2:4" ht="53" x14ac:dyDescent="0.2">
      <c r="B100" s="166" t="s">
        <v>657</v>
      </c>
      <c r="C100" s="159">
        <v>0</v>
      </c>
      <c r="D100" s="175" t="s">
        <v>631</v>
      </c>
    </row>
    <row r="101" spans="2:4" x14ac:dyDescent="0.2">
      <c r="B101" s="434" t="s">
        <v>658</v>
      </c>
      <c r="C101" s="435"/>
      <c r="D101" s="436"/>
    </row>
    <row r="102" spans="2:4" x14ac:dyDescent="0.2">
      <c r="B102" s="419" t="s">
        <v>659</v>
      </c>
      <c r="C102" s="420"/>
      <c r="D102" s="421"/>
    </row>
    <row r="103" spans="2:4" ht="53" x14ac:dyDescent="0.2">
      <c r="B103" s="166" t="s">
        <v>660</v>
      </c>
      <c r="C103" s="159">
        <v>3</v>
      </c>
      <c r="D103" s="175" t="s">
        <v>631</v>
      </c>
    </row>
    <row r="104" spans="2:4" ht="53" x14ac:dyDescent="0.2">
      <c r="B104" s="166" t="s">
        <v>661</v>
      </c>
      <c r="C104" s="159">
        <v>1</v>
      </c>
      <c r="D104" s="175" t="s">
        <v>631</v>
      </c>
    </row>
    <row r="105" spans="2:4" ht="53" x14ac:dyDescent="0.2">
      <c r="B105" s="166" t="s">
        <v>662</v>
      </c>
      <c r="C105" s="159">
        <v>2</v>
      </c>
      <c r="D105" s="175" t="s">
        <v>631</v>
      </c>
    </row>
    <row r="106" spans="2:4" ht="53" x14ac:dyDescent="0.2">
      <c r="B106" s="166" t="s">
        <v>663</v>
      </c>
      <c r="C106" s="159">
        <v>2</v>
      </c>
      <c r="D106" s="175" t="s">
        <v>631</v>
      </c>
    </row>
    <row r="107" spans="2:4" ht="53" x14ac:dyDescent="0.2">
      <c r="B107" s="166" t="s">
        <v>664</v>
      </c>
      <c r="C107" s="159">
        <v>1</v>
      </c>
      <c r="D107" s="175" t="s">
        <v>631</v>
      </c>
    </row>
    <row r="108" spans="2:4" x14ac:dyDescent="0.2">
      <c r="B108" s="434" t="s">
        <v>665</v>
      </c>
      <c r="C108" s="435"/>
      <c r="D108" s="436"/>
    </row>
    <row r="109" spans="2:4" x14ac:dyDescent="0.2">
      <c r="B109" s="419" t="s">
        <v>666</v>
      </c>
      <c r="C109" s="420"/>
      <c r="D109" s="421"/>
    </row>
    <row r="110" spans="2:4" ht="53" x14ac:dyDescent="0.2">
      <c r="B110" s="166" t="s">
        <v>667</v>
      </c>
      <c r="C110" s="159">
        <v>3</v>
      </c>
      <c r="D110" s="175" t="s">
        <v>631</v>
      </c>
    </row>
    <row r="111" spans="2:4" ht="53" x14ac:dyDescent="0.2">
      <c r="B111" s="166" t="s">
        <v>668</v>
      </c>
      <c r="C111" s="159">
        <v>1</v>
      </c>
      <c r="D111" s="175" t="s">
        <v>631</v>
      </c>
    </row>
    <row r="112" spans="2:4" ht="53" x14ac:dyDescent="0.2">
      <c r="B112" s="166" t="s">
        <v>669</v>
      </c>
      <c r="C112" s="159">
        <v>3</v>
      </c>
      <c r="D112" s="175" t="s">
        <v>631</v>
      </c>
    </row>
    <row r="113" spans="2:4" ht="53" x14ac:dyDescent="0.2">
      <c r="B113" s="166" t="s">
        <v>670</v>
      </c>
      <c r="C113" s="159">
        <v>1</v>
      </c>
      <c r="D113" s="175" t="s">
        <v>631</v>
      </c>
    </row>
    <row r="114" spans="2:4" ht="66" x14ac:dyDescent="0.2">
      <c r="B114" s="166" t="s">
        <v>671</v>
      </c>
      <c r="C114" s="159">
        <v>1</v>
      </c>
      <c r="D114" s="175" t="s">
        <v>672</v>
      </c>
    </row>
    <row r="115" spans="2:4" ht="53" x14ac:dyDescent="0.2">
      <c r="B115" s="166" t="s">
        <v>673</v>
      </c>
      <c r="C115" s="159">
        <v>2</v>
      </c>
      <c r="D115" s="175" t="s">
        <v>631</v>
      </c>
    </row>
    <row r="116" spans="2:4" x14ac:dyDescent="0.2">
      <c r="B116" s="434" t="s">
        <v>674</v>
      </c>
      <c r="C116" s="435"/>
      <c r="D116" s="436"/>
    </row>
    <row r="117" spans="2:4" ht="14" customHeight="1" x14ac:dyDescent="0.2">
      <c r="B117" s="419" t="s">
        <v>675</v>
      </c>
      <c r="C117" s="420"/>
      <c r="D117" s="421"/>
    </row>
    <row r="118" spans="2:4" ht="53" x14ac:dyDescent="0.2">
      <c r="B118" s="166" t="s">
        <v>676</v>
      </c>
      <c r="C118" s="159">
        <v>0</v>
      </c>
      <c r="D118" s="175" t="s">
        <v>631</v>
      </c>
    </row>
    <row r="119" spans="2:4" ht="53" x14ac:dyDescent="0.2">
      <c r="B119" s="166" t="s">
        <v>677</v>
      </c>
      <c r="C119" s="159">
        <v>1</v>
      </c>
      <c r="D119" s="175" t="s">
        <v>631</v>
      </c>
    </row>
    <row r="120" spans="2:4" ht="53" x14ac:dyDescent="0.2">
      <c r="B120" s="166" t="s">
        <v>678</v>
      </c>
      <c r="C120" s="159">
        <v>0</v>
      </c>
      <c r="D120" s="175" t="s">
        <v>631</v>
      </c>
    </row>
    <row r="121" spans="2:4" ht="53" x14ac:dyDescent="0.2">
      <c r="B121" s="166" t="s">
        <v>679</v>
      </c>
      <c r="C121" s="159">
        <v>0</v>
      </c>
      <c r="D121" s="175" t="s">
        <v>631</v>
      </c>
    </row>
    <row r="122" spans="2:4" x14ac:dyDescent="0.2">
      <c r="B122" s="434" t="s">
        <v>680</v>
      </c>
      <c r="C122" s="435"/>
      <c r="D122" s="436"/>
    </row>
    <row r="123" spans="2:4" x14ac:dyDescent="0.2">
      <c r="B123" s="419" t="s">
        <v>681</v>
      </c>
      <c r="C123" s="420"/>
      <c r="D123" s="421"/>
    </row>
    <row r="124" spans="2:4" ht="53" x14ac:dyDescent="0.2">
      <c r="B124" s="166" t="s">
        <v>682</v>
      </c>
      <c r="C124" s="159">
        <v>1</v>
      </c>
      <c r="D124" s="175" t="s">
        <v>631</v>
      </c>
    </row>
    <row r="125" spans="2:4" ht="53" x14ac:dyDescent="0.2">
      <c r="B125" s="166" t="s">
        <v>683</v>
      </c>
      <c r="C125" s="159">
        <v>2</v>
      </c>
      <c r="D125" s="175" t="s">
        <v>631</v>
      </c>
    </row>
    <row r="126" spans="2:4" ht="53" x14ac:dyDescent="0.2">
      <c r="B126" s="166" t="s">
        <v>684</v>
      </c>
      <c r="C126" s="159">
        <v>0</v>
      </c>
      <c r="D126" s="175" t="s">
        <v>631</v>
      </c>
    </row>
    <row r="127" spans="2:4" ht="53" x14ac:dyDescent="0.2">
      <c r="B127" s="166" t="s">
        <v>685</v>
      </c>
      <c r="C127" s="159">
        <v>2</v>
      </c>
      <c r="D127" s="175" t="s">
        <v>631</v>
      </c>
    </row>
    <row r="128" spans="2:4" ht="53" x14ac:dyDescent="0.2">
      <c r="B128" s="166" t="s">
        <v>686</v>
      </c>
      <c r="C128" s="159">
        <v>2</v>
      </c>
      <c r="D128" s="175" t="s">
        <v>631</v>
      </c>
    </row>
    <row r="129" spans="2:4" ht="53" x14ac:dyDescent="0.2">
      <c r="B129" s="166" t="s">
        <v>687</v>
      </c>
      <c r="C129" s="159">
        <v>0</v>
      </c>
      <c r="D129" s="175" t="s">
        <v>631</v>
      </c>
    </row>
    <row r="130" spans="2:4" ht="53" x14ac:dyDescent="0.2">
      <c r="B130" s="166" t="s">
        <v>688</v>
      </c>
      <c r="C130" s="159">
        <v>1</v>
      </c>
      <c r="D130" s="175" t="s">
        <v>631</v>
      </c>
    </row>
    <row r="131" spans="2:4" x14ac:dyDescent="0.2">
      <c r="B131" s="434" t="s">
        <v>689</v>
      </c>
      <c r="C131" s="435"/>
      <c r="D131" s="436"/>
    </row>
    <row r="132" spans="2:4" x14ac:dyDescent="0.2">
      <c r="B132" s="419" t="s">
        <v>690</v>
      </c>
      <c r="C132" s="420"/>
      <c r="D132" s="421"/>
    </row>
    <row r="133" spans="2:4" ht="66" x14ac:dyDescent="0.2">
      <c r="B133" s="166" t="s">
        <v>691</v>
      </c>
      <c r="C133" s="159">
        <v>0</v>
      </c>
      <c r="D133" s="175" t="s">
        <v>672</v>
      </c>
    </row>
    <row r="134" spans="2:4" ht="66" x14ac:dyDescent="0.2">
      <c r="B134" s="166" t="s">
        <v>692</v>
      </c>
      <c r="C134" s="159">
        <v>0</v>
      </c>
      <c r="D134" s="175" t="s">
        <v>672</v>
      </c>
    </row>
    <row r="135" spans="2:4" ht="66" x14ac:dyDescent="0.2">
      <c r="B135" s="166" t="s">
        <v>693</v>
      </c>
      <c r="C135" s="159">
        <v>0</v>
      </c>
      <c r="D135" s="175" t="s">
        <v>672</v>
      </c>
    </row>
    <row r="136" spans="2:4" ht="66" x14ac:dyDescent="0.2">
      <c r="B136" s="166" t="s">
        <v>694</v>
      </c>
      <c r="C136" s="159">
        <v>2</v>
      </c>
      <c r="D136" s="175" t="s">
        <v>672</v>
      </c>
    </row>
    <row r="137" spans="2:4" x14ac:dyDescent="0.2">
      <c r="B137" s="434" t="s">
        <v>695</v>
      </c>
      <c r="C137" s="435"/>
      <c r="D137" s="436"/>
    </row>
    <row r="138" spans="2:4" x14ac:dyDescent="0.2">
      <c r="B138" s="419" t="s">
        <v>696</v>
      </c>
      <c r="C138" s="420"/>
      <c r="D138" s="421"/>
    </row>
    <row r="139" spans="2:4" ht="53" x14ac:dyDescent="0.2">
      <c r="B139" s="166" t="s">
        <v>697</v>
      </c>
      <c r="C139" s="159">
        <v>1</v>
      </c>
      <c r="D139" s="175" t="s">
        <v>631</v>
      </c>
    </row>
    <row r="140" spans="2:4" ht="53" x14ac:dyDescent="0.2">
      <c r="B140" s="166" t="s">
        <v>698</v>
      </c>
      <c r="C140" s="159">
        <v>1</v>
      </c>
      <c r="D140" s="175" t="s">
        <v>631</v>
      </c>
    </row>
    <row r="141" spans="2:4" ht="53" x14ac:dyDescent="0.2">
      <c r="B141" s="166" t="s">
        <v>699</v>
      </c>
      <c r="C141" s="159">
        <v>1</v>
      </c>
      <c r="D141" s="175" t="s">
        <v>631</v>
      </c>
    </row>
    <row r="142" spans="2:4" ht="53" x14ac:dyDescent="0.2">
      <c r="B142" s="166" t="s">
        <v>700</v>
      </c>
      <c r="C142" s="159">
        <v>0</v>
      </c>
      <c r="D142" s="175" t="s">
        <v>631</v>
      </c>
    </row>
    <row r="143" spans="2:4" x14ac:dyDescent="0.2">
      <c r="B143" s="434" t="s">
        <v>701</v>
      </c>
      <c r="C143" s="435"/>
      <c r="D143" s="436"/>
    </row>
    <row r="144" spans="2:4" ht="53" x14ac:dyDescent="0.2">
      <c r="B144" s="166" t="s">
        <v>702</v>
      </c>
      <c r="C144" s="159">
        <v>1</v>
      </c>
      <c r="D144" s="175" t="s">
        <v>631</v>
      </c>
    </row>
    <row r="145" spans="2:5" ht="53" x14ac:dyDescent="0.2">
      <c r="B145" s="166" t="s">
        <v>703</v>
      </c>
      <c r="C145" s="159">
        <v>2</v>
      </c>
      <c r="D145" s="175" t="s">
        <v>631</v>
      </c>
    </row>
    <row r="146" spans="2:5" ht="54" thickBot="1" x14ac:dyDescent="0.25">
      <c r="B146" s="30" t="s">
        <v>704</v>
      </c>
      <c r="C146" s="159">
        <v>0</v>
      </c>
      <c r="D146" s="177" t="s">
        <v>631</v>
      </c>
    </row>
    <row r="147" spans="2:5" ht="15" thickBot="1" x14ac:dyDescent="0.25"/>
    <row r="148" spans="2:5" x14ac:dyDescent="0.2">
      <c r="B148" s="439" t="s">
        <v>705</v>
      </c>
      <c r="C148" s="440"/>
      <c r="D148" s="441"/>
    </row>
    <row r="149" spans="2:5" x14ac:dyDescent="0.2">
      <c r="B149" s="442"/>
      <c r="C149" s="443"/>
      <c r="D149" s="444"/>
    </row>
    <row r="150" spans="2:5" ht="144" x14ac:dyDescent="0.2">
      <c r="B150" s="166" t="s">
        <v>706</v>
      </c>
      <c r="C150" s="159">
        <v>3</v>
      </c>
      <c r="D150" s="261" t="s">
        <v>944</v>
      </c>
    </row>
    <row r="151" spans="2:5" ht="35" customHeight="1" x14ac:dyDescent="0.2">
      <c r="B151" s="166" t="s">
        <v>708</v>
      </c>
      <c r="C151" s="437" t="s">
        <v>827</v>
      </c>
      <c r="D151" s="438"/>
      <c r="E151" s="2"/>
    </row>
    <row r="152" spans="2:5" ht="144" x14ac:dyDescent="0.2">
      <c r="B152" s="166" t="s">
        <v>709</v>
      </c>
      <c r="C152" s="159">
        <v>2</v>
      </c>
      <c r="D152" s="261" t="s">
        <v>710</v>
      </c>
    </row>
    <row r="153" spans="2:5" ht="46.5" customHeight="1" x14ac:dyDescent="0.2">
      <c r="B153" s="166" t="s">
        <v>708</v>
      </c>
      <c r="C153" s="437" t="s">
        <v>828</v>
      </c>
      <c r="D153" s="438"/>
    </row>
    <row r="154" spans="2:5" ht="144" x14ac:dyDescent="0.2">
      <c r="B154" s="166" t="s">
        <v>711</v>
      </c>
      <c r="C154" s="159">
        <v>3</v>
      </c>
      <c r="D154" s="261" t="s">
        <v>712</v>
      </c>
    </row>
    <row r="155" spans="2:5" ht="30.75" customHeight="1" x14ac:dyDescent="0.2">
      <c r="B155" s="166" t="s">
        <v>708</v>
      </c>
      <c r="C155" s="437" t="s">
        <v>829</v>
      </c>
      <c r="D155" s="438"/>
    </row>
    <row r="156" spans="2:5" ht="105" x14ac:dyDescent="0.2">
      <c r="B156" s="166" t="s">
        <v>713</v>
      </c>
      <c r="C156" s="159">
        <v>3</v>
      </c>
      <c r="D156" s="261" t="s">
        <v>714</v>
      </c>
    </row>
    <row r="157" spans="2:5" ht="14" customHeight="1" x14ac:dyDescent="0.2">
      <c r="B157" s="166" t="s">
        <v>708</v>
      </c>
      <c r="C157" s="437" t="s">
        <v>906</v>
      </c>
      <c r="D157" s="438"/>
    </row>
    <row r="158" spans="2:5" ht="196" x14ac:dyDescent="0.2">
      <c r="B158" s="166" t="s">
        <v>715</v>
      </c>
      <c r="C158" s="159">
        <v>2</v>
      </c>
      <c r="D158" s="261" t="s">
        <v>716</v>
      </c>
    </row>
    <row r="159" spans="2:5" ht="45" customHeight="1" x14ac:dyDescent="0.2">
      <c r="B159" s="166" t="s">
        <v>708</v>
      </c>
      <c r="C159" s="437" t="s">
        <v>830</v>
      </c>
      <c r="D159" s="438"/>
    </row>
    <row r="160" spans="2:5" ht="170" x14ac:dyDescent="0.2">
      <c r="B160" s="166" t="s">
        <v>717</v>
      </c>
      <c r="C160" s="159">
        <v>3</v>
      </c>
      <c r="D160" s="261" t="s">
        <v>718</v>
      </c>
    </row>
    <row r="161" spans="2:23" ht="14" customHeight="1" x14ac:dyDescent="0.2">
      <c r="B161" s="166" t="s">
        <v>708</v>
      </c>
      <c r="C161" s="437" t="s">
        <v>831</v>
      </c>
      <c r="D161" s="438"/>
      <c r="E161" s="2"/>
    </row>
    <row r="162" spans="2:23" ht="92" x14ac:dyDescent="0.2">
      <c r="B162" s="166" t="s">
        <v>719</v>
      </c>
      <c r="C162" s="159">
        <v>3</v>
      </c>
      <c r="D162" s="261" t="s">
        <v>720</v>
      </c>
    </row>
    <row r="163" spans="2:23" ht="30.75" customHeight="1" x14ac:dyDescent="0.2">
      <c r="B163" s="166" t="s">
        <v>708</v>
      </c>
      <c r="C163" s="437" t="s">
        <v>907</v>
      </c>
      <c r="D163" s="438"/>
      <c r="E163" s="2"/>
    </row>
    <row r="164" spans="2:23" ht="39" x14ac:dyDescent="0.2">
      <c r="B164" s="166" t="s">
        <v>721</v>
      </c>
      <c r="C164" s="159">
        <v>1</v>
      </c>
      <c r="D164" s="261" t="s">
        <v>722</v>
      </c>
    </row>
    <row r="165" spans="2:23" ht="45" customHeight="1" x14ac:dyDescent="0.2">
      <c r="B165" s="166" t="s">
        <v>708</v>
      </c>
      <c r="C165" s="437" t="s">
        <v>832</v>
      </c>
      <c r="D165" s="438"/>
      <c r="E165" s="2"/>
      <c r="W165" s="160"/>
    </row>
    <row r="166" spans="2:23" ht="39" x14ac:dyDescent="0.2">
      <c r="B166" s="166" t="s">
        <v>723</v>
      </c>
      <c r="C166" s="159">
        <v>1</v>
      </c>
      <c r="D166" s="261" t="s">
        <v>722</v>
      </c>
    </row>
    <row r="167" spans="2:23" ht="27.75" customHeight="1" x14ac:dyDescent="0.2">
      <c r="B167" s="166" t="s">
        <v>708</v>
      </c>
      <c r="C167" s="437" t="s">
        <v>833</v>
      </c>
      <c r="D167" s="438"/>
      <c r="E167" s="2"/>
    </row>
    <row r="168" spans="2:23" ht="27" x14ac:dyDescent="0.2">
      <c r="B168" s="166" t="s">
        <v>724</v>
      </c>
      <c r="C168" s="159">
        <v>1</v>
      </c>
      <c r="D168" s="261" t="s">
        <v>722</v>
      </c>
    </row>
    <row r="169" spans="2:23" ht="21" customHeight="1" x14ac:dyDescent="0.2">
      <c r="B169" s="166" t="s">
        <v>708</v>
      </c>
      <c r="C169" s="437" t="s">
        <v>834</v>
      </c>
      <c r="D169" s="438"/>
    </row>
    <row r="170" spans="2:23" ht="92" x14ac:dyDescent="0.2">
      <c r="B170" s="166" t="s">
        <v>725</v>
      </c>
      <c r="C170" s="159">
        <v>2</v>
      </c>
      <c r="D170" s="261" t="s">
        <v>726</v>
      </c>
    </row>
    <row r="171" spans="2:23" ht="23.5" customHeight="1" x14ac:dyDescent="0.2">
      <c r="B171" s="166" t="s">
        <v>708</v>
      </c>
      <c r="C171" s="437" t="s">
        <v>835</v>
      </c>
      <c r="D171" s="438"/>
    </row>
    <row r="172" spans="2:23" ht="183" x14ac:dyDescent="0.2">
      <c r="B172" s="166" t="s">
        <v>727</v>
      </c>
      <c r="C172" s="159">
        <v>3</v>
      </c>
      <c r="D172" s="261" t="s">
        <v>728</v>
      </c>
    </row>
    <row r="173" spans="2:23" ht="33" customHeight="1" x14ac:dyDescent="0.2">
      <c r="B173" s="166" t="s">
        <v>708</v>
      </c>
      <c r="C173" s="437" t="s">
        <v>836</v>
      </c>
      <c r="D173" s="438"/>
      <c r="E173" s="2"/>
    </row>
    <row r="174" spans="2:23" ht="118" x14ac:dyDescent="0.2">
      <c r="B174" s="166" t="s">
        <v>729</v>
      </c>
      <c r="C174" s="159">
        <v>2</v>
      </c>
      <c r="D174" s="261" t="s">
        <v>794</v>
      </c>
    </row>
    <row r="175" spans="2:23" ht="34" customHeight="1" x14ac:dyDescent="0.2">
      <c r="B175" s="166" t="s">
        <v>708</v>
      </c>
      <c r="C175" s="437" t="s">
        <v>837</v>
      </c>
      <c r="D175" s="438"/>
    </row>
    <row r="176" spans="2:23" ht="144" x14ac:dyDescent="0.2">
      <c r="B176" s="166" t="s">
        <v>731</v>
      </c>
      <c r="C176" s="159">
        <v>3</v>
      </c>
      <c r="D176" s="261" t="s">
        <v>732</v>
      </c>
    </row>
    <row r="177" spans="2:17" ht="43.5" customHeight="1" x14ac:dyDescent="0.2">
      <c r="B177" s="166" t="s">
        <v>708</v>
      </c>
      <c r="C177" s="437" t="s">
        <v>908</v>
      </c>
      <c r="D177" s="438"/>
      <c r="E177" s="2"/>
      <c r="Q177" s="160"/>
    </row>
    <row r="178" spans="2:17" ht="144" x14ac:dyDescent="0.2">
      <c r="B178" s="166" t="s">
        <v>733</v>
      </c>
      <c r="C178" s="159">
        <v>2</v>
      </c>
      <c r="D178" s="261" t="s">
        <v>734</v>
      </c>
    </row>
    <row r="179" spans="2:17" ht="25.25" customHeight="1" x14ac:dyDescent="0.2">
      <c r="B179" s="166" t="s">
        <v>708</v>
      </c>
      <c r="C179" s="437" t="s">
        <v>838</v>
      </c>
      <c r="D179" s="438"/>
    </row>
    <row r="180" spans="2:17" ht="92" x14ac:dyDescent="0.2">
      <c r="B180" s="166" t="s">
        <v>735</v>
      </c>
      <c r="C180" s="159">
        <v>3</v>
      </c>
      <c r="D180" s="261" t="s">
        <v>736</v>
      </c>
    </row>
    <row r="181" spans="2:17" ht="37" customHeight="1" x14ac:dyDescent="0.2">
      <c r="B181" s="166" t="s">
        <v>708</v>
      </c>
      <c r="C181" s="437" t="s">
        <v>839</v>
      </c>
      <c r="D181" s="438"/>
      <c r="E181" s="2"/>
    </row>
    <row r="182" spans="2:17" ht="118" x14ac:dyDescent="0.2">
      <c r="B182" s="166" t="s">
        <v>737</v>
      </c>
      <c r="C182" s="159">
        <v>2</v>
      </c>
      <c r="D182" s="261" t="s">
        <v>738</v>
      </c>
    </row>
    <row r="183" spans="2:17" ht="24" customHeight="1" x14ac:dyDescent="0.2">
      <c r="B183" s="166" t="s">
        <v>708</v>
      </c>
      <c r="C183" s="437" t="s">
        <v>840</v>
      </c>
      <c r="D183" s="438"/>
    </row>
    <row r="184" spans="2:17" ht="118" x14ac:dyDescent="0.2">
      <c r="B184" s="166" t="s">
        <v>739</v>
      </c>
      <c r="C184" s="159">
        <v>2</v>
      </c>
      <c r="D184" s="261" t="s">
        <v>740</v>
      </c>
    </row>
    <row r="185" spans="2:17" ht="21" customHeight="1" x14ac:dyDescent="0.2">
      <c r="B185" s="166" t="s">
        <v>708</v>
      </c>
      <c r="C185" s="437" t="s">
        <v>841</v>
      </c>
      <c r="D185" s="438"/>
    </row>
    <row r="186" spans="2:17" ht="157" x14ac:dyDescent="0.2">
      <c r="B186" s="166" t="s">
        <v>741</v>
      </c>
      <c r="C186" s="159">
        <v>1</v>
      </c>
      <c r="D186" s="261" t="s">
        <v>742</v>
      </c>
    </row>
    <row r="187" spans="2:17" ht="14" customHeight="1" x14ac:dyDescent="0.2">
      <c r="B187" s="166" t="s">
        <v>708</v>
      </c>
      <c r="C187" s="437" t="s">
        <v>842</v>
      </c>
      <c r="D187" s="438"/>
    </row>
    <row r="188" spans="2:17" ht="118" x14ac:dyDescent="0.2">
      <c r="B188" s="166" t="s">
        <v>743</v>
      </c>
      <c r="C188" s="159">
        <v>2</v>
      </c>
      <c r="D188" s="261" t="s">
        <v>744</v>
      </c>
    </row>
    <row r="189" spans="2:17" ht="14" customHeight="1" x14ac:dyDescent="0.2">
      <c r="B189" s="166" t="s">
        <v>708</v>
      </c>
      <c r="C189" s="437" t="s">
        <v>909</v>
      </c>
      <c r="D189" s="438"/>
    </row>
    <row r="190" spans="2:17" ht="92" x14ac:dyDescent="0.2">
      <c r="B190" s="166" t="s">
        <v>745</v>
      </c>
      <c r="C190" s="159">
        <v>2</v>
      </c>
      <c r="D190" s="261" t="s">
        <v>746</v>
      </c>
    </row>
    <row r="191" spans="2:17" ht="27" customHeight="1" x14ac:dyDescent="0.2">
      <c r="B191" s="166" t="s">
        <v>708</v>
      </c>
      <c r="C191" s="437" t="s">
        <v>910</v>
      </c>
      <c r="D191" s="438"/>
    </row>
    <row r="192" spans="2:17" ht="79" x14ac:dyDescent="0.2">
      <c r="B192" s="166" t="s">
        <v>747</v>
      </c>
      <c r="C192" s="159">
        <v>2</v>
      </c>
      <c r="D192" s="261" t="s">
        <v>748</v>
      </c>
    </row>
    <row r="193" spans="1:5" ht="14" customHeight="1" x14ac:dyDescent="0.2">
      <c r="B193" s="166" t="s">
        <v>708</v>
      </c>
      <c r="C193" s="437" t="s">
        <v>843</v>
      </c>
      <c r="D193" s="438"/>
    </row>
    <row r="194" spans="1:5" ht="92" x14ac:dyDescent="0.2">
      <c r="B194" s="166" t="s">
        <v>749</v>
      </c>
      <c r="C194" s="159">
        <v>3</v>
      </c>
      <c r="D194" s="261" t="s">
        <v>750</v>
      </c>
    </row>
    <row r="195" spans="1:5" ht="29" customHeight="1" x14ac:dyDescent="0.2">
      <c r="B195" s="166" t="s">
        <v>708</v>
      </c>
      <c r="C195" s="437" t="s">
        <v>844</v>
      </c>
      <c r="D195" s="438"/>
    </row>
    <row r="196" spans="1:5" ht="144" x14ac:dyDescent="0.2">
      <c r="B196" s="166" t="s">
        <v>751</v>
      </c>
      <c r="C196" s="159">
        <v>2</v>
      </c>
      <c r="D196" s="261" t="s">
        <v>752</v>
      </c>
    </row>
    <row r="197" spans="1:5" ht="29" customHeight="1" x14ac:dyDescent="0.2">
      <c r="B197" s="166" t="s">
        <v>708</v>
      </c>
      <c r="C197" s="437" t="s">
        <v>911</v>
      </c>
      <c r="D197" s="438"/>
    </row>
    <row r="198" spans="1:5" ht="78" x14ac:dyDescent="0.2">
      <c r="B198" s="166" t="s">
        <v>753</v>
      </c>
      <c r="C198" s="159">
        <v>1</v>
      </c>
      <c r="D198" s="261" t="s">
        <v>722</v>
      </c>
      <c r="E198" s="187"/>
    </row>
    <row r="199" spans="1:5" s="204" customFormat="1" ht="44" customHeight="1" x14ac:dyDescent="0.2">
      <c r="A199" s="10"/>
      <c r="B199" s="166" t="s">
        <v>708</v>
      </c>
      <c r="C199" s="437" t="s">
        <v>845</v>
      </c>
      <c r="D199" s="438"/>
    </row>
    <row r="200" spans="1:5" ht="65" x14ac:dyDescent="0.2">
      <c r="B200" s="166" t="s">
        <v>754</v>
      </c>
      <c r="C200" s="159">
        <v>0</v>
      </c>
      <c r="D200" s="261" t="s">
        <v>722</v>
      </c>
    </row>
    <row r="201" spans="1:5" x14ac:dyDescent="0.2">
      <c r="B201" s="166" t="s">
        <v>708</v>
      </c>
      <c r="C201" s="159"/>
      <c r="D201" s="159"/>
    </row>
    <row r="202" spans="1:5" ht="78" x14ac:dyDescent="0.2">
      <c r="B202" s="166" t="s">
        <v>755</v>
      </c>
      <c r="C202" s="159">
        <v>0</v>
      </c>
      <c r="D202" s="261" t="s">
        <v>722</v>
      </c>
    </row>
    <row r="203" spans="1:5" x14ac:dyDescent="0.2">
      <c r="B203" s="166" t="s">
        <v>708</v>
      </c>
      <c r="C203" s="159"/>
      <c r="D203" s="159"/>
    </row>
    <row r="204" spans="1:5" ht="144" x14ac:dyDescent="0.2">
      <c r="B204" s="166" t="s">
        <v>756</v>
      </c>
      <c r="C204" s="159">
        <v>2</v>
      </c>
      <c r="D204" s="261" t="s">
        <v>757</v>
      </c>
    </row>
    <row r="205" spans="1:5" ht="51" customHeight="1" x14ac:dyDescent="0.2">
      <c r="B205" s="166" t="s">
        <v>708</v>
      </c>
      <c r="C205" s="437" t="s">
        <v>912</v>
      </c>
      <c r="D205" s="438"/>
    </row>
    <row r="206" spans="1:5" ht="157" x14ac:dyDescent="0.2">
      <c r="B206" s="166" t="s">
        <v>758</v>
      </c>
      <c r="C206" s="159">
        <v>0</v>
      </c>
      <c r="D206" s="261" t="s">
        <v>759</v>
      </c>
    </row>
    <row r="207" spans="1:5" ht="55" customHeight="1" x14ac:dyDescent="0.2">
      <c r="B207" s="166" t="s">
        <v>708</v>
      </c>
      <c r="C207" s="437" t="s">
        <v>878</v>
      </c>
      <c r="D207" s="438"/>
    </row>
    <row r="208" spans="1:5" ht="131" x14ac:dyDescent="0.2">
      <c r="B208" s="166" t="s">
        <v>760</v>
      </c>
      <c r="C208" s="159">
        <v>2</v>
      </c>
      <c r="D208" s="261" t="s">
        <v>761</v>
      </c>
    </row>
    <row r="209" spans="2:9" ht="44.25" customHeight="1" x14ac:dyDescent="0.2">
      <c r="B209" s="166" t="s">
        <v>708</v>
      </c>
      <c r="C209" s="437" t="s">
        <v>846</v>
      </c>
      <c r="D209" s="438"/>
      <c r="E209" s="2"/>
    </row>
    <row r="210" spans="2:9" ht="39" x14ac:dyDescent="0.2">
      <c r="B210" s="166" t="s">
        <v>762</v>
      </c>
      <c r="C210" s="159">
        <v>1</v>
      </c>
      <c r="D210" s="261" t="s">
        <v>945</v>
      </c>
    </row>
    <row r="211" spans="2:9" ht="39" customHeight="1" x14ac:dyDescent="0.2">
      <c r="B211" s="166" t="s">
        <v>708</v>
      </c>
      <c r="C211" s="437" t="s">
        <v>847</v>
      </c>
      <c r="D211" s="438"/>
      <c r="E211" s="2"/>
    </row>
    <row r="212" spans="2:9" ht="32.25" customHeight="1" x14ac:dyDescent="0.2">
      <c r="B212" s="166" t="s">
        <v>763</v>
      </c>
      <c r="C212" s="159">
        <v>0</v>
      </c>
      <c r="D212" s="261" t="s">
        <v>945</v>
      </c>
    </row>
    <row r="213" spans="2:9" ht="59.25" customHeight="1" x14ac:dyDescent="0.2">
      <c r="B213" s="166" t="s">
        <v>708</v>
      </c>
      <c r="C213" s="437" t="s">
        <v>848</v>
      </c>
      <c r="D213" s="438"/>
      <c r="E213" s="2"/>
      <c r="I213" s="160"/>
    </row>
    <row r="214" spans="2:9" ht="27" x14ac:dyDescent="0.2">
      <c r="B214" s="166" t="s">
        <v>764</v>
      </c>
      <c r="C214" s="159">
        <v>1</v>
      </c>
      <c r="D214" s="261" t="s">
        <v>945</v>
      </c>
    </row>
    <row r="215" spans="2:9" ht="39" customHeight="1" x14ac:dyDescent="0.2">
      <c r="B215" s="166" t="s">
        <v>708</v>
      </c>
      <c r="C215" s="437" t="s">
        <v>849</v>
      </c>
      <c r="D215" s="438"/>
      <c r="E215" s="2"/>
    </row>
    <row r="216" spans="2:9" ht="118" x14ac:dyDescent="0.2">
      <c r="B216" s="166" t="s">
        <v>765</v>
      </c>
      <c r="C216" s="159">
        <v>1</v>
      </c>
      <c r="D216" s="261" t="s">
        <v>766</v>
      </c>
    </row>
    <row r="217" spans="2:9" ht="51" customHeight="1" x14ac:dyDescent="0.2">
      <c r="B217" s="166" t="s">
        <v>708</v>
      </c>
      <c r="C217" s="437" t="s">
        <v>850</v>
      </c>
      <c r="D217" s="438"/>
      <c r="E217" s="2"/>
    </row>
    <row r="218" spans="2:9" ht="118" x14ac:dyDescent="0.2">
      <c r="B218" s="166" t="s">
        <v>767</v>
      </c>
      <c r="C218" s="159">
        <v>3</v>
      </c>
      <c r="D218" s="261" t="s">
        <v>768</v>
      </c>
    </row>
    <row r="219" spans="2:9" ht="14" customHeight="1" x14ac:dyDescent="0.2">
      <c r="B219" s="166" t="s">
        <v>708</v>
      </c>
      <c r="C219" s="437" t="s">
        <v>913</v>
      </c>
      <c r="D219" s="438"/>
    </row>
    <row r="220" spans="2:9" ht="105" x14ac:dyDescent="0.2">
      <c r="B220" s="166" t="s">
        <v>769</v>
      </c>
      <c r="C220" s="159">
        <v>1</v>
      </c>
      <c r="D220" s="261" t="s">
        <v>770</v>
      </c>
    </row>
    <row r="221" spans="2:9" ht="14" customHeight="1" x14ac:dyDescent="0.2">
      <c r="B221" s="166" t="s">
        <v>708</v>
      </c>
      <c r="C221" s="437" t="s">
        <v>914</v>
      </c>
      <c r="D221" s="438"/>
    </row>
    <row r="222" spans="2:9" ht="144" x14ac:dyDescent="0.2">
      <c r="B222" s="166" t="s">
        <v>771</v>
      </c>
      <c r="C222" s="159">
        <v>0</v>
      </c>
      <c r="D222" s="261" t="s">
        <v>772</v>
      </c>
    </row>
    <row r="223" spans="2:9" ht="14" customHeight="1" x14ac:dyDescent="0.2">
      <c r="B223" s="166" t="s">
        <v>708</v>
      </c>
      <c r="C223" s="437" t="s">
        <v>851</v>
      </c>
      <c r="D223" s="438"/>
    </row>
    <row r="224" spans="2:9" ht="105" x14ac:dyDescent="0.2">
      <c r="B224" s="166" t="s">
        <v>773</v>
      </c>
      <c r="C224" s="159">
        <v>2</v>
      </c>
      <c r="D224" s="261" t="s">
        <v>774</v>
      </c>
    </row>
    <row r="225" spans="2:5" ht="14" customHeight="1" x14ac:dyDescent="0.2">
      <c r="B225" s="166" t="s">
        <v>708</v>
      </c>
      <c r="C225" s="437" t="s">
        <v>915</v>
      </c>
      <c r="D225" s="438"/>
    </row>
    <row r="226" spans="2:5" ht="118" x14ac:dyDescent="0.2">
      <c r="B226" s="166" t="s">
        <v>775</v>
      </c>
      <c r="C226" s="159">
        <v>3</v>
      </c>
      <c r="D226" s="261" t="s">
        <v>776</v>
      </c>
    </row>
    <row r="227" spans="2:5" ht="26.5" customHeight="1" x14ac:dyDescent="0.2">
      <c r="B227" s="166" t="s">
        <v>708</v>
      </c>
      <c r="C227" s="437" t="s">
        <v>916</v>
      </c>
      <c r="D227" s="438"/>
    </row>
    <row r="228" spans="2:5" ht="27" x14ac:dyDescent="0.2">
      <c r="B228" s="166" t="s">
        <v>777</v>
      </c>
      <c r="C228" s="159">
        <v>1</v>
      </c>
      <c r="D228" s="261" t="s">
        <v>945</v>
      </c>
    </row>
    <row r="229" spans="2:5" x14ac:dyDescent="0.2">
      <c r="B229" s="166" t="s">
        <v>708</v>
      </c>
      <c r="C229" s="437"/>
      <c r="D229" s="438"/>
    </row>
    <row r="230" spans="2:5" ht="39" x14ac:dyDescent="0.2">
      <c r="B230" s="179" t="s">
        <v>778</v>
      </c>
      <c r="C230" s="159">
        <v>1</v>
      </c>
      <c r="D230" s="261" t="s">
        <v>945</v>
      </c>
    </row>
    <row r="231" spans="2:5" x14ac:dyDescent="0.2">
      <c r="B231" s="166" t="s">
        <v>708</v>
      </c>
      <c r="C231" s="437"/>
      <c r="D231" s="438"/>
    </row>
    <row r="232" spans="2:5" ht="39" x14ac:dyDescent="0.2">
      <c r="B232" s="166" t="s">
        <v>779</v>
      </c>
      <c r="C232" s="159">
        <v>1</v>
      </c>
      <c r="D232" s="261" t="s">
        <v>945</v>
      </c>
    </row>
    <row r="233" spans="2:5" ht="15" thickBot="1" x14ac:dyDescent="0.25">
      <c r="B233" s="30" t="s">
        <v>708</v>
      </c>
      <c r="C233" s="437"/>
      <c r="D233" s="438"/>
    </row>
    <row r="234" spans="2:5" ht="15" thickBot="1" x14ac:dyDescent="0.25">
      <c r="B234" s="181"/>
      <c r="C234" s="182"/>
      <c r="D234" s="183"/>
    </row>
    <row r="235" spans="2:5" ht="16" thickBot="1" x14ac:dyDescent="0.25">
      <c r="B235" s="184" t="s">
        <v>131</v>
      </c>
      <c r="C235" s="159">
        <f>SUM(C150:C232)</f>
        <v>73</v>
      </c>
      <c r="D235" s="185" t="s">
        <v>780</v>
      </c>
      <c r="E235" s="189"/>
    </row>
    <row r="236" spans="2:5" x14ac:dyDescent="0.2">
      <c r="B236" s="13"/>
      <c r="C236" s="186"/>
      <c r="D236" s="41"/>
    </row>
    <row r="237" spans="2:5" x14ac:dyDescent="0.2">
      <c r="B237" s="13"/>
      <c r="C237" s="186"/>
      <c r="D237" s="41"/>
    </row>
    <row r="238" spans="2:5" x14ac:dyDescent="0.2">
      <c r="B238" s="13"/>
      <c r="D238" s="41"/>
    </row>
    <row r="239" spans="2:5" x14ac:dyDescent="0.2">
      <c r="B239" s="13"/>
      <c r="D239" s="41"/>
    </row>
    <row r="240" spans="2:5" x14ac:dyDescent="0.2">
      <c r="B240" s="13"/>
      <c r="D240" s="41"/>
    </row>
    <row r="241" spans="2:4" x14ac:dyDescent="0.2">
      <c r="B241" s="13"/>
      <c r="D241" s="41"/>
    </row>
    <row r="242" spans="2:4" x14ac:dyDescent="0.2">
      <c r="B242" s="13"/>
      <c r="D242" s="41"/>
    </row>
    <row r="243" spans="2:4" x14ac:dyDescent="0.2">
      <c r="B243" s="13"/>
      <c r="D243" s="41"/>
    </row>
    <row r="244" spans="2:4" x14ac:dyDescent="0.2">
      <c r="B244" s="13"/>
      <c r="D244" s="41"/>
    </row>
    <row r="245" spans="2:4" x14ac:dyDescent="0.2">
      <c r="B245" s="13"/>
      <c r="D245" s="41"/>
    </row>
    <row r="246" spans="2:4" x14ac:dyDescent="0.2">
      <c r="B246" s="13"/>
      <c r="D246" s="41"/>
    </row>
    <row r="247" spans="2:4" x14ac:dyDescent="0.2">
      <c r="B247" s="13"/>
      <c r="D247" s="41"/>
    </row>
    <row r="248" spans="2:4" x14ac:dyDescent="0.2">
      <c r="B248" s="13"/>
      <c r="D248" s="41"/>
    </row>
    <row r="249" spans="2:4" x14ac:dyDescent="0.2">
      <c r="B249" s="13"/>
      <c r="D249" s="41"/>
    </row>
    <row r="250" spans="2:4" x14ac:dyDescent="0.2">
      <c r="B250" s="13"/>
      <c r="D250" s="41"/>
    </row>
    <row r="251" spans="2:4" x14ac:dyDescent="0.2">
      <c r="B251" s="13"/>
      <c r="D251" s="41"/>
    </row>
    <row r="252" spans="2:4" x14ac:dyDescent="0.2">
      <c r="B252" s="13"/>
      <c r="D252" s="41"/>
    </row>
    <row r="253" spans="2:4" x14ac:dyDescent="0.2">
      <c r="B253" s="13"/>
      <c r="D253" s="41"/>
    </row>
    <row r="254" spans="2:4" x14ac:dyDescent="0.2">
      <c r="B254" s="13"/>
      <c r="D254" s="41"/>
    </row>
    <row r="255" spans="2:4" x14ac:dyDescent="0.2">
      <c r="B255" s="13"/>
      <c r="D255" s="41"/>
    </row>
    <row r="256" spans="2:4" x14ac:dyDescent="0.2">
      <c r="B256" s="13"/>
      <c r="D256" s="41"/>
    </row>
    <row r="257" spans="2:4" x14ac:dyDescent="0.2">
      <c r="B257" s="13"/>
      <c r="D257" s="41"/>
    </row>
    <row r="258" spans="2:4" x14ac:dyDescent="0.2">
      <c r="B258" s="13"/>
      <c r="D258" s="41"/>
    </row>
    <row r="259" spans="2:4" x14ac:dyDescent="0.2">
      <c r="B259" s="13"/>
      <c r="D259" s="41"/>
    </row>
    <row r="260" spans="2:4" x14ac:dyDescent="0.2">
      <c r="B260" s="13"/>
      <c r="D260" s="41"/>
    </row>
    <row r="261" spans="2:4" x14ac:dyDescent="0.2">
      <c r="B261" s="13"/>
      <c r="D261" s="41"/>
    </row>
    <row r="262" spans="2:4" x14ac:dyDescent="0.2">
      <c r="B262" s="13"/>
      <c r="D262" s="41"/>
    </row>
    <row r="263" spans="2:4" x14ac:dyDescent="0.2">
      <c r="B263" s="13"/>
      <c r="D263" s="41"/>
    </row>
    <row r="264" spans="2:4" x14ac:dyDescent="0.2">
      <c r="B264" s="13"/>
      <c r="D264" s="41"/>
    </row>
    <row r="265" spans="2:4" x14ac:dyDescent="0.2">
      <c r="B265" s="13"/>
      <c r="D265" s="41"/>
    </row>
    <row r="266" spans="2:4" x14ac:dyDescent="0.2">
      <c r="B266" s="13"/>
      <c r="D266" s="41"/>
    </row>
    <row r="267" spans="2:4" x14ac:dyDescent="0.2">
      <c r="B267" s="13"/>
      <c r="D267" s="41"/>
    </row>
    <row r="268" spans="2:4" x14ac:dyDescent="0.2">
      <c r="B268" s="13"/>
      <c r="D268" s="41"/>
    </row>
    <row r="269" spans="2:4" x14ac:dyDescent="0.2">
      <c r="B269" s="13"/>
      <c r="D269" s="41"/>
    </row>
    <row r="270" spans="2:4" x14ac:dyDescent="0.2">
      <c r="B270" s="13"/>
      <c r="D270" s="41"/>
    </row>
    <row r="271" spans="2:4" x14ac:dyDescent="0.2">
      <c r="B271" s="13"/>
      <c r="D271" s="41"/>
    </row>
    <row r="272" spans="2:4" x14ac:dyDescent="0.2">
      <c r="B272" s="13"/>
      <c r="D272" s="41"/>
    </row>
    <row r="273" spans="2:4" x14ac:dyDescent="0.2">
      <c r="B273" s="13"/>
      <c r="D273" s="41"/>
    </row>
    <row r="274" spans="2:4" x14ac:dyDescent="0.2">
      <c r="B274" s="13"/>
      <c r="D274" s="41"/>
    </row>
    <row r="275" spans="2:4" x14ac:dyDescent="0.2">
      <c r="B275" s="13"/>
      <c r="D275" s="41"/>
    </row>
    <row r="276" spans="2:4" x14ac:dyDescent="0.2">
      <c r="B276" s="13"/>
      <c r="D276" s="41"/>
    </row>
    <row r="277" spans="2:4" x14ac:dyDescent="0.2">
      <c r="B277" s="13"/>
      <c r="D277" s="41"/>
    </row>
    <row r="278" spans="2:4" x14ac:dyDescent="0.2">
      <c r="B278" s="13"/>
      <c r="D278" s="41"/>
    </row>
    <row r="279" spans="2:4" x14ac:dyDescent="0.2">
      <c r="B279" s="13"/>
      <c r="D279" s="41"/>
    </row>
    <row r="280" spans="2:4" x14ac:dyDescent="0.2">
      <c r="B280" s="13"/>
      <c r="D280" s="41"/>
    </row>
    <row r="281" spans="2:4" x14ac:dyDescent="0.2">
      <c r="B281" s="13"/>
      <c r="D281" s="41"/>
    </row>
    <row r="282" spans="2:4" x14ac:dyDescent="0.2">
      <c r="B282" s="13"/>
      <c r="D282" s="41"/>
    </row>
    <row r="283" spans="2:4" x14ac:dyDescent="0.2">
      <c r="B283" s="13"/>
      <c r="D283" s="41"/>
    </row>
    <row r="284" spans="2:4" x14ac:dyDescent="0.2">
      <c r="B284" s="13"/>
      <c r="D284" s="41"/>
    </row>
    <row r="285" spans="2:4" x14ac:dyDescent="0.2">
      <c r="B285" s="13"/>
      <c r="D285" s="41"/>
    </row>
    <row r="286" spans="2:4" x14ac:dyDescent="0.2">
      <c r="B286" s="13"/>
      <c r="D286" s="41"/>
    </row>
    <row r="287" spans="2:4" x14ac:dyDescent="0.2">
      <c r="B287" s="13"/>
      <c r="D287" s="41"/>
    </row>
    <row r="288" spans="2:4" x14ac:dyDescent="0.2">
      <c r="B288" s="13"/>
      <c r="D288" s="41"/>
    </row>
    <row r="289" spans="2:4" x14ac:dyDescent="0.2">
      <c r="B289" s="13"/>
      <c r="D289" s="41"/>
    </row>
    <row r="290" spans="2:4" x14ac:dyDescent="0.2">
      <c r="B290" s="13"/>
      <c r="D290" s="41"/>
    </row>
    <row r="291" spans="2:4" x14ac:dyDescent="0.2">
      <c r="B291" s="13"/>
      <c r="D291" s="41"/>
    </row>
    <row r="292" spans="2:4" x14ac:dyDescent="0.2">
      <c r="B292" s="13"/>
      <c r="D292" s="41"/>
    </row>
    <row r="293" spans="2:4" x14ac:dyDescent="0.2">
      <c r="B293" s="13"/>
      <c r="D293" s="41"/>
    </row>
    <row r="294" spans="2:4" x14ac:dyDescent="0.2">
      <c r="B294" s="13"/>
      <c r="D294" s="41"/>
    </row>
    <row r="295" spans="2:4" x14ac:dyDescent="0.2">
      <c r="B295" s="13"/>
      <c r="D295" s="41"/>
    </row>
    <row r="296" spans="2:4" x14ac:dyDescent="0.2">
      <c r="B296" s="13"/>
      <c r="D296" s="41"/>
    </row>
    <row r="297" spans="2:4" x14ac:dyDescent="0.2">
      <c r="B297" s="13"/>
      <c r="D297" s="41"/>
    </row>
    <row r="298" spans="2:4" x14ac:dyDescent="0.2">
      <c r="B298" s="13"/>
      <c r="D298" s="41"/>
    </row>
    <row r="299" spans="2:4" x14ac:dyDescent="0.2">
      <c r="B299" s="13"/>
      <c r="D299" s="41"/>
    </row>
    <row r="300" spans="2:4" x14ac:dyDescent="0.2">
      <c r="B300" s="13"/>
      <c r="D300" s="41"/>
    </row>
    <row r="301" spans="2:4" x14ac:dyDescent="0.2">
      <c r="B301" s="13"/>
      <c r="D301" s="41"/>
    </row>
    <row r="302" spans="2:4" x14ac:dyDescent="0.2">
      <c r="B302" s="13"/>
      <c r="D302" s="41"/>
    </row>
    <row r="303" spans="2:4" x14ac:dyDescent="0.2">
      <c r="B303" s="13"/>
      <c r="D303" s="41"/>
    </row>
    <row r="304" spans="2:4" x14ac:dyDescent="0.2">
      <c r="B304" s="13"/>
      <c r="D304" s="41"/>
    </row>
    <row r="305" spans="2:4" x14ac:dyDescent="0.2">
      <c r="B305" s="13"/>
      <c r="D305" s="41"/>
    </row>
    <row r="306" spans="2:4" x14ac:dyDescent="0.2">
      <c r="B306" s="13"/>
      <c r="D306" s="41"/>
    </row>
    <row r="307" spans="2:4" x14ac:dyDescent="0.2">
      <c r="B307" s="13"/>
      <c r="D307" s="41"/>
    </row>
    <row r="308" spans="2:4" x14ac:dyDescent="0.2">
      <c r="B308" s="13"/>
      <c r="D308" s="41"/>
    </row>
    <row r="309" spans="2:4" x14ac:dyDescent="0.2">
      <c r="B309" s="13"/>
      <c r="D309" s="41"/>
    </row>
    <row r="310" spans="2:4" x14ac:dyDescent="0.2">
      <c r="B310" s="13"/>
      <c r="D310" s="41"/>
    </row>
    <row r="311" spans="2:4" x14ac:dyDescent="0.2">
      <c r="B311" s="13"/>
      <c r="D311" s="41"/>
    </row>
    <row r="312" spans="2:4" x14ac:dyDescent="0.2">
      <c r="B312" s="13"/>
      <c r="D312" s="41"/>
    </row>
    <row r="313" spans="2:4" x14ac:dyDescent="0.2">
      <c r="B313" s="13"/>
      <c r="D313" s="41"/>
    </row>
    <row r="314" spans="2:4" x14ac:dyDescent="0.2">
      <c r="B314" s="13"/>
      <c r="D314" s="41"/>
    </row>
    <row r="315" spans="2:4" x14ac:dyDescent="0.2">
      <c r="B315" s="13"/>
      <c r="D315" s="41"/>
    </row>
    <row r="316" spans="2:4" x14ac:dyDescent="0.2">
      <c r="B316" s="13"/>
      <c r="D316" s="41"/>
    </row>
    <row r="317" spans="2:4" x14ac:dyDescent="0.2">
      <c r="B317" s="13"/>
      <c r="D317" s="41"/>
    </row>
    <row r="318" spans="2:4" x14ac:dyDescent="0.2">
      <c r="B318" s="13"/>
      <c r="D318" s="41"/>
    </row>
    <row r="319" spans="2:4" x14ac:dyDescent="0.2">
      <c r="B319" s="13"/>
      <c r="D319" s="41"/>
    </row>
    <row r="320" spans="2:4" x14ac:dyDescent="0.2">
      <c r="B320" s="13"/>
      <c r="D320" s="41"/>
    </row>
    <row r="321" spans="2:4" x14ac:dyDescent="0.2">
      <c r="B321" s="13"/>
      <c r="D321" s="41"/>
    </row>
    <row r="322" spans="2:4" x14ac:dyDescent="0.2">
      <c r="B322" s="13"/>
      <c r="D322" s="41"/>
    </row>
    <row r="323" spans="2:4" x14ac:dyDescent="0.2">
      <c r="B323" s="13"/>
      <c r="D323" s="41"/>
    </row>
    <row r="324" spans="2:4" x14ac:dyDescent="0.2">
      <c r="B324" s="13"/>
      <c r="D324" s="41"/>
    </row>
    <row r="325" spans="2:4" x14ac:dyDescent="0.2">
      <c r="B325" s="13"/>
      <c r="D325" s="41"/>
    </row>
    <row r="326" spans="2:4" x14ac:dyDescent="0.2">
      <c r="B326" s="13"/>
      <c r="D326" s="41"/>
    </row>
    <row r="327" spans="2:4" x14ac:dyDescent="0.2">
      <c r="B327" s="13"/>
      <c r="D327" s="41"/>
    </row>
    <row r="328" spans="2:4" x14ac:dyDescent="0.2">
      <c r="B328" s="13"/>
      <c r="D328" s="41"/>
    </row>
    <row r="329" spans="2:4" x14ac:dyDescent="0.2">
      <c r="B329" s="13"/>
      <c r="D329" s="41"/>
    </row>
    <row r="330" spans="2:4" x14ac:dyDescent="0.2">
      <c r="B330" s="13"/>
      <c r="D330" s="41"/>
    </row>
    <row r="331" spans="2:4" x14ac:dyDescent="0.2">
      <c r="B331" s="13"/>
      <c r="D331" s="41"/>
    </row>
    <row r="332" spans="2:4" x14ac:dyDescent="0.2">
      <c r="B332" s="13"/>
      <c r="D332" s="41"/>
    </row>
    <row r="333" spans="2:4" x14ac:dyDescent="0.2">
      <c r="B333" s="13"/>
      <c r="D333" s="41"/>
    </row>
    <row r="334" spans="2:4" x14ac:dyDescent="0.2">
      <c r="B334" s="13"/>
      <c r="D334" s="41"/>
    </row>
    <row r="335" spans="2:4" x14ac:dyDescent="0.2">
      <c r="B335" s="13"/>
      <c r="D335" s="41"/>
    </row>
    <row r="336" spans="2:4" x14ac:dyDescent="0.2">
      <c r="B336" s="13"/>
      <c r="D336" s="41"/>
    </row>
    <row r="337" spans="2:4" x14ac:dyDescent="0.2">
      <c r="B337" s="13"/>
      <c r="D337" s="41"/>
    </row>
    <row r="338" spans="2:4" x14ac:dyDescent="0.2">
      <c r="B338" s="13"/>
      <c r="D338" s="41"/>
    </row>
    <row r="339" spans="2:4" x14ac:dyDescent="0.2">
      <c r="B339" s="13"/>
      <c r="D339" s="41"/>
    </row>
    <row r="340" spans="2:4" x14ac:dyDescent="0.2">
      <c r="B340" s="13"/>
      <c r="D340" s="41"/>
    </row>
    <row r="341" spans="2:4" x14ac:dyDescent="0.2">
      <c r="B341" s="13"/>
      <c r="D341" s="41"/>
    </row>
    <row r="342" spans="2:4" x14ac:dyDescent="0.2">
      <c r="B342" s="13"/>
      <c r="D342" s="41"/>
    </row>
    <row r="343" spans="2:4" x14ac:dyDescent="0.2">
      <c r="B343" s="13"/>
      <c r="D343" s="41"/>
    </row>
    <row r="344" spans="2:4" x14ac:dyDescent="0.2">
      <c r="B344" s="13"/>
      <c r="D344" s="41"/>
    </row>
    <row r="345" spans="2:4" x14ac:dyDescent="0.2">
      <c r="B345" s="13"/>
      <c r="D345" s="41"/>
    </row>
    <row r="346" spans="2:4" x14ac:dyDescent="0.2">
      <c r="B346" s="13"/>
      <c r="D346" s="41"/>
    </row>
    <row r="347" spans="2:4" x14ac:dyDescent="0.2">
      <c r="B347" s="13"/>
      <c r="D347" s="41"/>
    </row>
    <row r="348" spans="2:4" x14ac:dyDescent="0.2">
      <c r="B348" s="13"/>
      <c r="D348" s="41"/>
    </row>
    <row r="349" spans="2:4" x14ac:dyDescent="0.2">
      <c r="B349" s="13"/>
      <c r="D349" s="41"/>
    </row>
    <row r="350" spans="2:4" x14ac:dyDescent="0.2">
      <c r="B350" s="13"/>
      <c r="D350" s="41"/>
    </row>
    <row r="351" spans="2:4" x14ac:dyDescent="0.2">
      <c r="B351" s="13"/>
      <c r="D351" s="41"/>
    </row>
    <row r="352" spans="2:4" x14ac:dyDescent="0.2">
      <c r="B352" s="13"/>
      <c r="D352" s="41"/>
    </row>
    <row r="353" spans="2:4" x14ac:dyDescent="0.2">
      <c r="B353" s="13"/>
      <c r="D353" s="41"/>
    </row>
    <row r="354" spans="2:4" x14ac:dyDescent="0.2">
      <c r="B354" s="13"/>
      <c r="D354" s="41"/>
    </row>
    <row r="355" spans="2:4" x14ac:dyDescent="0.2">
      <c r="B355" s="13"/>
      <c r="D355" s="41"/>
    </row>
    <row r="356" spans="2:4" x14ac:dyDescent="0.2">
      <c r="B356" s="13"/>
      <c r="D356" s="41"/>
    </row>
    <row r="357" spans="2:4" x14ac:dyDescent="0.2">
      <c r="B357" s="13"/>
      <c r="D357" s="41"/>
    </row>
    <row r="358" spans="2:4" x14ac:dyDescent="0.2">
      <c r="B358" s="13"/>
      <c r="D358" s="41"/>
    </row>
    <row r="359" spans="2:4" x14ac:dyDescent="0.2">
      <c r="B359" s="13"/>
      <c r="D359" s="41"/>
    </row>
    <row r="360" spans="2:4" x14ac:dyDescent="0.2">
      <c r="B360" s="13"/>
      <c r="D360" s="41"/>
    </row>
    <row r="361" spans="2:4" x14ac:dyDescent="0.2">
      <c r="B361" s="13"/>
      <c r="D361" s="41"/>
    </row>
    <row r="362" spans="2:4" x14ac:dyDescent="0.2">
      <c r="B362" s="13"/>
      <c r="D362" s="41"/>
    </row>
    <row r="363" spans="2:4" x14ac:dyDescent="0.2">
      <c r="B363" s="13"/>
      <c r="D363" s="41"/>
    </row>
    <row r="364" spans="2:4" x14ac:dyDescent="0.2">
      <c r="B364" s="13"/>
      <c r="D364" s="41"/>
    </row>
    <row r="365" spans="2:4" x14ac:dyDescent="0.2">
      <c r="B365" s="13"/>
      <c r="D365" s="41"/>
    </row>
    <row r="366" spans="2:4" x14ac:dyDescent="0.2">
      <c r="B366" s="13"/>
      <c r="D366" s="41"/>
    </row>
    <row r="367" spans="2:4" x14ac:dyDescent="0.2">
      <c r="B367" s="13"/>
      <c r="D367" s="41"/>
    </row>
    <row r="368" spans="2:4" x14ac:dyDescent="0.2">
      <c r="B368" s="13"/>
      <c r="D368" s="41"/>
    </row>
    <row r="369" spans="2:4" x14ac:dyDescent="0.2">
      <c r="B369" s="13"/>
      <c r="D369" s="41"/>
    </row>
    <row r="370" spans="2:4" x14ac:dyDescent="0.2">
      <c r="B370" s="13"/>
      <c r="D370" s="41"/>
    </row>
    <row r="371" spans="2:4" x14ac:dyDescent="0.2">
      <c r="B371" s="13"/>
      <c r="D371" s="41"/>
    </row>
    <row r="372" spans="2:4" x14ac:dyDescent="0.2">
      <c r="B372" s="13"/>
      <c r="D372" s="41"/>
    </row>
    <row r="373" spans="2:4" x14ac:dyDescent="0.2">
      <c r="B373" s="13"/>
      <c r="D373" s="41"/>
    </row>
    <row r="374" spans="2:4" x14ac:dyDescent="0.2">
      <c r="B374" s="13"/>
      <c r="D374" s="41"/>
    </row>
    <row r="375" spans="2:4" x14ac:dyDescent="0.2">
      <c r="B375" s="13"/>
      <c r="D375" s="41"/>
    </row>
    <row r="376" spans="2:4" x14ac:dyDescent="0.2">
      <c r="B376" s="13"/>
      <c r="D376" s="41"/>
    </row>
    <row r="377" spans="2:4" x14ac:dyDescent="0.2">
      <c r="B377" s="13"/>
      <c r="D377" s="41"/>
    </row>
    <row r="378" spans="2:4" x14ac:dyDescent="0.2">
      <c r="B378" s="13"/>
      <c r="D378" s="41"/>
    </row>
    <row r="379" spans="2:4" x14ac:dyDescent="0.2">
      <c r="B379" s="13"/>
      <c r="D379" s="41"/>
    </row>
    <row r="380" spans="2:4" x14ac:dyDescent="0.2">
      <c r="B380" s="13"/>
      <c r="D380" s="41"/>
    </row>
    <row r="381" spans="2:4" x14ac:dyDescent="0.2">
      <c r="B381" s="13"/>
      <c r="D381" s="41"/>
    </row>
    <row r="382" spans="2:4" x14ac:dyDescent="0.2">
      <c r="B382" s="13"/>
      <c r="D382" s="41"/>
    </row>
    <row r="383" spans="2:4" x14ac:dyDescent="0.2">
      <c r="B383" s="13"/>
      <c r="D383" s="41"/>
    </row>
    <row r="384" spans="2:4" x14ac:dyDescent="0.2">
      <c r="B384" s="13"/>
      <c r="D384" s="41"/>
    </row>
    <row r="385" spans="2:4" x14ac:dyDescent="0.2">
      <c r="B385" s="13"/>
      <c r="D385" s="41"/>
    </row>
    <row r="386" spans="2:4" x14ac:dyDescent="0.2">
      <c r="B386" s="13"/>
      <c r="D386" s="41"/>
    </row>
    <row r="387" spans="2:4" x14ac:dyDescent="0.2">
      <c r="B387" s="13"/>
      <c r="D387" s="41"/>
    </row>
    <row r="388" spans="2:4" x14ac:dyDescent="0.2">
      <c r="B388" s="13"/>
      <c r="D388" s="41"/>
    </row>
    <row r="389" spans="2:4" x14ac:dyDescent="0.2">
      <c r="B389" s="13"/>
      <c r="D389" s="41"/>
    </row>
    <row r="390" spans="2:4" x14ac:dyDescent="0.2">
      <c r="B390" s="13"/>
      <c r="D390" s="41"/>
    </row>
    <row r="391" spans="2:4" x14ac:dyDescent="0.2">
      <c r="B391" s="13"/>
      <c r="D391" s="41"/>
    </row>
    <row r="392" spans="2:4" x14ac:dyDescent="0.2">
      <c r="D392" s="41"/>
    </row>
    <row r="393" spans="2:4" x14ac:dyDescent="0.2">
      <c r="D393" s="41"/>
    </row>
    <row r="394" spans="2:4" x14ac:dyDescent="0.2">
      <c r="D394" s="41"/>
    </row>
    <row r="395" spans="2:4" x14ac:dyDescent="0.2">
      <c r="D395" s="41"/>
    </row>
    <row r="396" spans="2:4" x14ac:dyDescent="0.2">
      <c r="D396" s="41"/>
    </row>
    <row r="397" spans="2:4" x14ac:dyDescent="0.2">
      <c r="D397" s="41"/>
    </row>
    <row r="398" spans="2:4" x14ac:dyDescent="0.2">
      <c r="D398" s="41"/>
    </row>
    <row r="399" spans="2:4" x14ac:dyDescent="0.2">
      <c r="D399" s="41"/>
    </row>
    <row r="400" spans="2:4" x14ac:dyDescent="0.2">
      <c r="D400" s="41"/>
    </row>
    <row r="401" spans="4:4" x14ac:dyDescent="0.2">
      <c r="D401" s="41"/>
    </row>
    <row r="402" spans="4:4" x14ac:dyDescent="0.2">
      <c r="D402" s="41"/>
    </row>
    <row r="403" spans="4:4" x14ac:dyDescent="0.2">
      <c r="D403" s="41"/>
    </row>
    <row r="404" spans="4:4" x14ac:dyDescent="0.2">
      <c r="D404" s="41"/>
    </row>
    <row r="405" spans="4:4" x14ac:dyDescent="0.2">
      <c r="D405" s="41"/>
    </row>
    <row r="406" spans="4:4" x14ac:dyDescent="0.2">
      <c r="D406" s="41"/>
    </row>
    <row r="407" spans="4:4" x14ac:dyDescent="0.2">
      <c r="D407" s="41"/>
    </row>
    <row r="408" spans="4:4" x14ac:dyDescent="0.2">
      <c r="D408" s="41"/>
    </row>
    <row r="409" spans="4:4" x14ac:dyDescent="0.2">
      <c r="D409" s="41"/>
    </row>
    <row r="410" spans="4:4" x14ac:dyDescent="0.2">
      <c r="D410" s="41"/>
    </row>
    <row r="411" spans="4:4" x14ac:dyDescent="0.2">
      <c r="D411" s="41"/>
    </row>
    <row r="412" spans="4:4" x14ac:dyDescent="0.2">
      <c r="D412" s="41"/>
    </row>
    <row r="413" spans="4:4" x14ac:dyDescent="0.2">
      <c r="D413" s="41"/>
    </row>
    <row r="414" spans="4:4" x14ac:dyDescent="0.2">
      <c r="D414" s="41"/>
    </row>
    <row r="415" spans="4:4" x14ac:dyDescent="0.2">
      <c r="D415" s="41"/>
    </row>
    <row r="416" spans="4:4" x14ac:dyDescent="0.2">
      <c r="D416" s="41"/>
    </row>
    <row r="417" spans="4:4" x14ac:dyDescent="0.2">
      <c r="D417" s="41"/>
    </row>
    <row r="418" spans="4:4" x14ac:dyDescent="0.2">
      <c r="D418" s="41"/>
    </row>
    <row r="419" spans="4:4" x14ac:dyDescent="0.2">
      <c r="D419" s="41"/>
    </row>
    <row r="420" spans="4:4" x14ac:dyDescent="0.2">
      <c r="D420" s="41"/>
    </row>
    <row r="421" spans="4:4" x14ac:dyDescent="0.2">
      <c r="D421" s="41"/>
    </row>
    <row r="422" spans="4:4" x14ac:dyDescent="0.2">
      <c r="D422" s="41"/>
    </row>
    <row r="423" spans="4:4" x14ac:dyDescent="0.2">
      <c r="D423" s="41"/>
    </row>
    <row r="424" spans="4:4" x14ac:dyDescent="0.2">
      <c r="D424" s="41"/>
    </row>
    <row r="425" spans="4:4" x14ac:dyDescent="0.2">
      <c r="D425" s="41"/>
    </row>
    <row r="426" spans="4:4" x14ac:dyDescent="0.2">
      <c r="D426" s="41"/>
    </row>
    <row r="427" spans="4:4" x14ac:dyDescent="0.2">
      <c r="D427" s="41"/>
    </row>
    <row r="428" spans="4:4" x14ac:dyDescent="0.2">
      <c r="D428" s="41"/>
    </row>
    <row r="429" spans="4:4" x14ac:dyDescent="0.2">
      <c r="D429" s="41"/>
    </row>
    <row r="430" spans="4:4" x14ac:dyDescent="0.2">
      <c r="D430" s="41"/>
    </row>
    <row r="431" spans="4:4" x14ac:dyDescent="0.2">
      <c r="D431" s="41"/>
    </row>
    <row r="432" spans="4:4" x14ac:dyDescent="0.2">
      <c r="D432" s="41"/>
    </row>
    <row r="433" spans="4:4" x14ac:dyDescent="0.2">
      <c r="D433" s="41"/>
    </row>
  </sheetData>
  <mergeCells count="72">
    <mergeCell ref="C231:D231"/>
    <mergeCell ref="C233:D233"/>
    <mergeCell ref="C219:D219"/>
    <mergeCell ref="C221:D221"/>
    <mergeCell ref="C223:D223"/>
    <mergeCell ref="C225:D225"/>
    <mergeCell ref="C227:D227"/>
    <mergeCell ref="C229:D229"/>
    <mergeCell ref="C217:D217"/>
    <mergeCell ref="C195:D195"/>
    <mergeCell ref="C197:D197"/>
    <mergeCell ref="C199:D199"/>
    <mergeCell ref="C205:D205"/>
    <mergeCell ref="C207:D207"/>
    <mergeCell ref="C209:D209"/>
    <mergeCell ref="C211:D211"/>
    <mergeCell ref="C213:D213"/>
    <mergeCell ref="C215:D215"/>
    <mergeCell ref="C193:D193"/>
    <mergeCell ref="C171:D171"/>
    <mergeCell ref="C173:D173"/>
    <mergeCell ref="C175:D175"/>
    <mergeCell ref="C177:D177"/>
    <mergeCell ref="C179:D179"/>
    <mergeCell ref="C181:D181"/>
    <mergeCell ref="C183:D183"/>
    <mergeCell ref="C185:D185"/>
    <mergeCell ref="C187:D187"/>
    <mergeCell ref="C189:D189"/>
    <mergeCell ref="C191:D191"/>
    <mergeCell ref="C169:D169"/>
    <mergeCell ref="B143:D143"/>
    <mergeCell ref="B148:D149"/>
    <mergeCell ref="C151:D151"/>
    <mergeCell ref="C153:D153"/>
    <mergeCell ref="C155:D155"/>
    <mergeCell ref="C157:D157"/>
    <mergeCell ref="C159:D159"/>
    <mergeCell ref="C161:D161"/>
    <mergeCell ref="C163:D163"/>
    <mergeCell ref="C165:D165"/>
    <mergeCell ref="C167:D167"/>
    <mergeCell ref="B138:D138"/>
    <mergeCell ref="B101:D101"/>
    <mergeCell ref="B102:D102"/>
    <mergeCell ref="B108:D108"/>
    <mergeCell ref="B109:D109"/>
    <mergeCell ref="B116:D116"/>
    <mergeCell ref="B117:D117"/>
    <mergeCell ref="B122:D122"/>
    <mergeCell ref="B123:D123"/>
    <mergeCell ref="B131:D131"/>
    <mergeCell ref="B132:D132"/>
    <mergeCell ref="B137:D137"/>
    <mergeCell ref="B96:D96"/>
    <mergeCell ref="B70:D70"/>
    <mergeCell ref="B71:D71"/>
    <mergeCell ref="B72:D72"/>
    <mergeCell ref="B73:D73"/>
    <mergeCell ref="B77:D77"/>
    <mergeCell ref="B78:D78"/>
    <mergeCell ref="B84:D84"/>
    <mergeCell ref="B85:D85"/>
    <mergeCell ref="B89:D89"/>
    <mergeCell ref="B90:D90"/>
    <mergeCell ref="B95:D95"/>
    <mergeCell ref="B8:D8"/>
    <mergeCell ref="B1:D3"/>
    <mergeCell ref="B4:D4"/>
    <mergeCell ref="B5:D5"/>
    <mergeCell ref="B6:D6"/>
    <mergeCell ref="B7:D7"/>
  </mergeCells>
  <dataValidations count="4">
    <dataValidation type="list" allowBlank="1" showInputMessage="1" showErrorMessage="1" sqref="C32">
      <formula1>"1,2,3,4,5,6,7,8"</formula1>
    </dataValidation>
    <dataValidation type="list" allowBlank="1" showInputMessage="1" showErrorMessage="1" sqref="C16">
      <formula1>"1,2,3"</formula1>
    </dataValidation>
    <dataValidation type="list" allowBlank="1" showInputMessage="1" showErrorMessage="1" sqref="C228 C230 C232 C214 C212 C210 C198 C200 C202 C164 C166 C168">
      <formula1>"0,1"</formula1>
    </dataValidation>
    <dataValidation type="list" allowBlank="1" showInputMessage="1" showErrorMessage="1" sqref="C74:C76 C226 C79:C83 C86:C88 C91:C94 C97:C100 C103:C107 C110:C115 C118:C121 C124:C130 C133:C136 C139:C142 C150 C152 C154 C156 C158 C160 C162 C172 C174 C176 C178 C180 C182 C184 C186 C188 C190 C192 C194 C196 C204 C206 C208 C216 C218 C220 C222 C224 C144:C146">
      <formula1>"0,1,2,3"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33"/>
  <sheetViews>
    <sheetView zoomScaleSheetLayoutView="100" zoomScalePageLayoutView="120" workbookViewId="0">
      <selection activeCell="C235" sqref="C235"/>
    </sheetView>
  </sheetViews>
  <sheetFormatPr baseColWidth="10" defaultColWidth="9" defaultRowHeight="13" x14ac:dyDescent="0.15"/>
  <cols>
    <col min="1" max="1" width="3.19921875" style="11" customWidth="1"/>
    <col min="2" max="2" width="75.59765625" style="10" customWidth="1"/>
    <col min="3" max="3" width="27.796875" style="34" customWidth="1"/>
    <col min="4" max="4" width="61.19921875" style="11" customWidth="1"/>
    <col min="5" max="5" width="40.796875" style="11" customWidth="1"/>
    <col min="6" max="16384" width="9" style="11"/>
  </cols>
  <sheetData>
    <row r="1" spans="2:5" ht="20.25" customHeight="1" x14ac:dyDescent="0.15">
      <c r="B1" s="402" t="s">
        <v>571</v>
      </c>
      <c r="C1" s="402"/>
      <c r="D1" s="402"/>
    </row>
    <row r="2" spans="2:5" ht="23.25" customHeight="1" x14ac:dyDescent="0.15">
      <c r="B2" s="402"/>
      <c r="C2" s="402"/>
      <c r="D2" s="402"/>
    </row>
    <row r="3" spans="2:5" ht="23.25" customHeight="1" x14ac:dyDescent="0.15">
      <c r="B3" s="403"/>
      <c r="C3" s="403"/>
      <c r="D3" s="403"/>
    </row>
    <row r="4" spans="2:5" ht="16" x14ac:dyDescent="0.15">
      <c r="B4" s="405" t="s">
        <v>129</v>
      </c>
      <c r="C4" s="406"/>
      <c r="D4" s="407"/>
    </row>
    <row r="5" spans="2:5" ht="16.5" customHeight="1" x14ac:dyDescent="0.15">
      <c r="B5" s="399" t="s">
        <v>572</v>
      </c>
      <c r="C5" s="400"/>
      <c r="D5" s="401"/>
    </row>
    <row r="6" spans="2:5" s="12" customFormat="1" ht="14" thickBot="1" x14ac:dyDescent="0.2">
      <c r="B6" s="415"/>
      <c r="C6" s="415"/>
      <c r="D6" s="415"/>
    </row>
    <row r="7" spans="2:5" ht="104.25" customHeight="1" thickBot="1" x14ac:dyDescent="0.2">
      <c r="B7" s="416" t="s">
        <v>573</v>
      </c>
      <c r="C7" s="417"/>
      <c r="D7" s="418"/>
    </row>
    <row r="8" spans="2:5" ht="16.5" customHeight="1" thickBot="1" x14ac:dyDescent="0.2">
      <c r="B8" s="412" t="s">
        <v>416</v>
      </c>
      <c r="C8" s="413"/>
      <c r="D8" s="414"/>
    </row>
    <row r="9" spans="2:5" ht="14" thickBot="1" x14ac:dyDescent="0.2"/>
    <row r="10" spans="2:5" ht="27" x14ac:dyDescent="0.2">
      <c r="B10" s="162" t="s">
        <v>574</v>
      </c>
      <c r="C10" s="38" t="s">
        <v>405</v>
      </c>
      <c r="D10" s="163" t="s">
        <v>74</v>
      </c>
      <c r="E10" s="320" t="s">
        <v>946</v>
      </c>
    </row>
    <row r="11" spans="2:5" x14ac:dyDescent="0.15">
      <c r="B11" s="164"/>
      <c r="C11" s="262"/>
      <c r="D11" s="18"/>
    </row>
    <row r="12" spans="2:5" ht="27" x14ac:dyDescent="0.2">
      <c r="B12" s="28" t="s">
        <v>575</v>
      </c>
      <c r="C12" s="159" t="s">
        <v>852</v>
      </c>
      <c r="D12" s="205" t="s">
        <v>857</v>
      </c>
    </row>
    <row r="13" spans="2:5" x14ac:dyDescent="0.15">
      <c r="B13" s="28" t="s">
        <v>576</v>
      </c>
      <c r="C13" s="159" t="s">
        <v>853</v>
      </c>
      <c r="D13" s="18" t="s">
        <v>80</v>
      </c>
    </row>
    <row r="14" spans="2:5" x14ac:dyDescent="0.15">
      <c r="B14" s="28" t="s">
        <v>577</v>
      </c>
      <c r="C14" s="159" t="s">
        <v>578</v>
      </c>
      <c r="D14" s="18"/>
    </row>
    <row r="15" spans="2:5" x14ac:dyDescent="0.15">
      <c r="B15" s="28" t="s">
        <v>579</v>
      </c>
      <c r="C15" s="159">
        <v>0</v>
      </c>
      <c r="D15" s="18"/>
    </row>
    <row r="16" spans="2:5" ht="39" x14ac:dyDescent="0.15">
      <c r="B16" s="166" t="s">
        <v>580</v>
      </c>
      <c r="C16" s="159">
        <v>1</v>
      </c>
      <c r="D16" s="167" t="s">
        <v>581</v>
      </c>
      <c r="E16" s="168"/>
    </row>
    <row r="17" spans="2:5" x14ac:dyDescent="0.15">
      <c r="B17" s="28" t="s">
        <v>37</v>
      </c>
      <c r="C17" s="159" t="s">
        <v>506</v>
      </c>
      <c r="D17" s="18"/>
    </row>
    <row r="18" spans="2:5" x14ac:dyDescent="0.15">
      <c r="B18" s="28" t="s">
        <v>582</v>
      </c>
      <c r="C18" s="159" t="s">
        <v>583</v>
      </c>
      <c r="D18" s="18"/>
    </row>
    <row r="19" spans="2:5" x14ac:dyDescent="0.15">
      <c r="B19" s="28" t="s">
        <v>584</v>
      </c>
      <c r="C19" s="159">
        <v>2000</v>
      </c>
      <c r="D19" s="18"/>
    </row>
    <row r="20" spans="2:5" ht="63" customHeight="1" x14ac:dyDescent="0.15">
      <c r="B20" s="166" t="s">
        <v>585</v>
      </c>
      <c r="C20" s="159">
        <v>1</v>
      </c>
      <c r="D20" s="167" t="s">
        <v>586</v>
      </c>
      <c r="E20" s="144"/>
    </row>
    <row r="21" spans="2:5" ht="26" x14ac:dyDescent="0.15">
      <c r="B21" s="28" t="s">
        <v>587</v>
      </c>
      <c r="C21" s="159" t="s">
        <v>588</v>
      </c>
      <c r="D21" s="18"/>
    </row>
    <row r="22" spans="2:5" x14ac:dyDescent="0.15">
      <c r="B22" s="28" t="s">
        <v>589</v>
      </c>
      <c r="C22" s="159" t="s">
        <v>854</v>
      </c>
      <c r="D22" s="18"/>
    </row>
    <row r="23" spans="2:5" x14ac:dyDescent="0.15">
      <c r="B23" s="28" t="s">
        <v>590</v>
      </c>
      <c r="C23" s="159">
        <v>78</v>
      </c>
      <c r="D23" s="18"/>
      <c r="E23" s="109"/>
    </row>
    <row r="24" spans="2:5" x14ac:dyDescent="0.15">
      <c r="B24" s="28" t="s">
        <v>591</v>
      </c>
      <c r="C24" s="159">
        <v>0</v>
      </c>
      <c r="D24" s="18"/>
      <c r="E24" s="109"/>
    </row>
    <row r="25" spans="2:5" ht="12.75" customHeight="1" x14ac:dyDescent="0.15">
      <c r="B25" s="28" t="s">
        <v>592</v>
      </c>
      <c r="C25" s="159">
        <v>835000</v>
      </c>
      <c r="D25" s="18"/>
      <c r="E25" s="109"/>
    </row>
    <row r="26" spans="2:5" ht="12.75" customHeight="1" x14ac:dyDescent="0.15">
      <c r="B26" s="28" t="s">
        <v>593</v>
      </c>
      <c r="C26" s="159">
        <v>1589000</v>
      </c>
      <c r="D26" s="18"/>
      <c r="E26" s="109"/>
    </row>
    <row r="27" spans="2:5" ht="39" x14ac:dyDescent="0.15">
      <c r="B27" s="28" t="s">
        <v>594</v>
      </c>
      <c r="C27" s="159" t="s">
        <v>595</v>
      </c>
      <c r="D27" s="18"/>
    </row>
    <row r="28" spans="2:5" x14ac:dyDescent="0.15">
      <c r="B28" s="28" t="s">
        <v>596</v>
      </c>
      <c r="C28" s="159">
        <v>0</v>
      </c>
      <c r="D28" s="18"/>
    </row>
    <row r="29" spans="2:5" ht="78" x14ac:dyDescent="0.15">
      <c r="B29" s="28" t="s">
        <v>597</v>
      </c>
      <c r="C29" s="159" t="s">
        <v>598</v>
      </c>
      <c r="D29" s="18"/>
    </row>
    <row r="30" spans="2:5" ht="72" customHeight="1" x14ac:dyDescent="0.15">
      <c r="B30" s="28" t="s">
        <v>599</v>
      </c>
      <c r="C30" s="159" t="s">
        <v>600</v>
      </c>
      <c r="D30" s="18"/>
    </row>
    <row r="31" spans="2:5" ht="23.25" customHeight="1" x14ac:dyDescent="0.15">
      <c r="B31" s="28" t="s">
        <v>601</v>
      </c>
      <c r="C31" s="159">
        <v>3</v>
      </c>
      <c r="D31" s="18"/>
      <c r="E31" s="109"/>
    </row>
    <row r="32" spans="2:5" ht="117" x14ac:dyDescent="0.15">
      <c r="B32" s="166" t="s">
        <v>602</v>
      </c>
      <c r="C32" s="159">
        <v>2</v>
      </c>
      <c r="D32" s="169" t="s">
        <v>603</v>
      </c>
    </row>
    <row r="33" spans="2:4" ht="14.25" customHeight="1" thickBot="1" x14ac:dyDescent="0.2">
      <c r="C33" s="159">
        <v>0</v>
      </c>
      <c r="D33" s="11" t="s">
        <v>128</v>
      </c>
    </row>
    <row r="34" spans="2:4" ht="32.25" customHeight="1" x14ac:dyDescent="0.15">
      <c r="B34" s="170" t="s">
        <v>604</v>
      </c>
      <c r="C34" s="159">
        <v>0</v>
      </c>
      <c r="D34" s="171"/>
    </row>
    <row r="35" spans="2:4" ht="38.25" customHeight="1" x14ac:dyDescent="0.15">
      <c r="B35" s="28"/>
      <c r="C35" s="159">
        <v>0</v>
      </c>
      <c r="D35" s="29"/>
    </row>
    <row r="36" spans="2:4" ht="12.75" customHeight="1" x14ac:dyDescent="0.15">
      <c r="B36" s="172" t="s">
        <v>605</v>
      </c>
      <c r="C36" s="159">
        <v>0</v>
      </c>
      <c r="D36" s="173"/>
    </row>
    <row r="37" spans="2:4" x14ac:dyDescent="0.15">
      <c r="B37" s="28" t="s">
        <v>606</v>
      </c>
      <c r="C37" s="159" t="s">
        <v>855</v>
      </c>
      <c r="D37" s="173"/>
    </row>
    <row r="38" spans="2:4" x14ac:dyDescent="0.15">
      <c r="B38" s="28" t="s">
        <v>607</v>
      </c>
      <c r="C38" s="159" t="s">
        <v>507</v>
      </c>
      <c r="D38" s="173"/>
    </row>
    <row r="39" spans="2:4" x14ac:dyDescent="0.15">
      <c r="B39" s="28" t="s">
        <v>608</v>
      </c>
      <c r="C39" s="159" t="s">
        <v>609</v>
      </c>
      <c r="D39" s="173"/>
    </row>
    <row r="40" spans="2:4" x14ac:dyDescent="0.15">
      <c r="B40" s="28" t="s">
        <v>610</v>
      </c>
      <c r="C40" s="159" t="s">
        <v>611</v>
      </c>
      <c r="D40" s="173"/>
    </row>
    <row r="41" spans="2:4" x14ac:dyDescent="0.15">
      <c r="B41" s="28"/>
      <c r="C41" s="159">
        <v>0</v>
      </c>
      <c r="D41" s="173"/>
    </row>
    <row r="42" spans="2:4" ht="343" customHeight="1" x14ac:dyDescent="0.15">
      <c r="B42" s="28" t="s">
        <v>612</v>
      </c>
      <c r="C42" s="159" t="s">
        <v>856</v>
      </c>
      <c r="D42" s="173" t="s">
        <v>613</v>
      </c>
    </row>
    <row r="43" spans="2:4" x14ac:dyDescent="0.15">
      <c r="B43" s="28" t="s">
        <v>614</v>
      </c>
      <c r="C43" s="159">
        <v>0</v>
      </c>
      <c r="D43" s="173"/>
    </row>
    <row r="44" spans="2:4" x14ac:dyDescent="0.15">
      <c r="B44" s="28"/>
      <c r="C44" s="159">
        <v>0</v>
      </c>
      <c r="D44" s="173"/>
    </row>
    <row r="45" spans="2:4" x14ac:dyDescent="0.15">
      <c r="B45" s="172" t="s">
        <v>615</v>
      </c>
      <c r="C45" s="159" t="s">
        <v>616</v>
      </c>
      <c r="D45" s="173"/>
    </row>
    <row r="46" spans="2:4" x14ac:dyDescent="0.15">
      <c r="B46" s="28" t="s">
        <v>606</v>
      </c>
      <c r="C46" s="159">
        <v>0</v>
      </c>
      <c r="D46" s="173"/>
    </row>
    <row r="47" spans="2:4" x14ac:dyDescent="0.15">
      <c r="B47" s="28" t="s">
        <v>607</v>
      </c>
      <c r="C47" s="159">
        <v>0</v>
      </c>
      <c r="D47" s="173"/>
    </row>
    <row r="48" spans="2:4" x14ac:dyDescent="0.15">
      <c r="B48" s="28" t="s">
        <v>608</v>
      </c>
      <c r="C48" s="159">
        <v>0</v>
      </c>
      <c r="D48" s="173"/>
    </row>
    <row r="49" spans="2:4" x14ac:dyDescent="0.15">
      <c r="B49" s="28" t="s">
        <v>617</v>
      </c>
      <c r="C49" s="159">
        <v>0</v>
      </c>
      <c r="D49" s="173"/>
    </row>
    <row r="50" spans="2:4" x14ac:dyDescent="0.15">
      <c r="B50" s="28" t="s">
        <v>618</v>
      </c>
      <c r="C50" s="159">
        <v>0</v>
      </c>
      <c r="D50" s="173"/>
    </row>
    <row r="51" spans="2:4" x14ac:dyDescent="0.15">
      <c r="B51" s="28"/>
      <c r="C51" s="159">
        <v>0</v>
      </c>
      <c r="D51" s="173"/>
    </row>
    <row r="52" spans="2:4" ht="39" x14ac:dyDescent="0.15">
      <c r="B52" s="172" t="s">
        <v>619</v>
      </c>
      <c r="C52" s="159" t="s">
        <v>616</v>
      </c>
      <c r="D52" s="173"/>
    </row>
    <row r="53" spans="2:4" x14ac:dyDescent="0.15">
      <c r="B53" s="28" t="s">
        <v>606</v>
      </c>
      <c r="C53" s="159">
        <v>0</v>
      </c>
      <c r="D53" s="173"/>
    </row>
    <row r="54" spans="2:4" x14ac:dyDescent="0.15">
      <c r="B54" s="28" t="s">
        <v>607</v>
      </c>
      <c r="C54" s="159">
        <v>0</v>
      </c>
      <c r="D54" s="173"/>
    </row>
    <row r="55" spans="2:4" x14ac:dyDescent="0.15">
      <c r="B55" s="28" t="s">
        <v>608</v>
      </c>
      <c r="C55" s="159">
        <v>0</v>
      </c>
      <c r="D55" s="173" t="s">
        <v>620</v>
      </c>
    </row>
    <row r="56" spans="2:4" x14ac:dyDescent="0.15">
      <c r="B56" s="28" t="s">
        <v>610</v>
      </c>
      <c r="C56" s="159">
        <v>0</v>
      </c>
      <c r="D56" s="173"/>
    </row>
    <row r="57" spans="2:4" x14ac:dyDescent="0.15">
      <c r="B57" s="28" t="s">
        <v>612</v>
      </c>
      <c r="C57" s="159">
        <v>0</v>
      </c>
      <c r="D57" s="173"/>
    </row>
    <row r="58" spans="2:4" x14ac:dyDescent="0.15">
      <c r="B58" s="28" t="s">
        <v>621</v>
      </c>
      <c r="C58" s="159">
        <v>0</v>
      </c>
      <c r="D58" s="173" t="s">
        <v>622</v>
      </c>
    </row>
    <row r="59" spans="2:4" x14ac:dyDescent="0.15">
      <c r="B59" s="164"/>
      <c r="C59" s="159">
        <v>0</v>
      </c>
      <c r="D59" s="173"/>
    </row>
    <row r="60" spans="2:4" ht="26" x14ac:dyDescent="0.15">
      <c r="B60" s="172" t="s">
        <v>623</v>
      </c>
      <c r="C60" s="159">
        <v>0</v>
      </c>
      <c r="D60" s="173"/>
    </row>
    <row r="61" spans="2:4" x14ac:dyDescent="0.15">
      <c r="B61" s="164"/>
      <c r="C61" s="159">
        <v>0</v>
      </c>
      <c r="D61" s="18" t="s">
        <v>624</v>
      </c>
    </row>
    <row r="62" spans="2:4" x14ac:dyDescent="0.15">
      <c r="B62" s="164"/>
      <c r="C62" s="159">
        <v>0</v>
      </c>
      <c r="D62" s="18" t="s">
        <v>625</v>
      </c>
    </row>
    <row r="63" spans="2:4" x14ac:dyDescent="0.15">
      <c r="B63" s="164"/>
      <c r="C63" s="159">
        <v>0</v>
      </c>
      <c r="D63" s="18"/>
    </row>
    <row r="64" spans="2:4" x14ac:dyDescent="0.15">
      <c r="B64" s="164"/>
      <c r="C64" s="159">
        <v>0</v>
      </c>
      <c r="D64" s="18" t="s">
        <v>624</v>
      </c>
    </row>
    <row r="65" spans="2:4" x14ac:dyDescent="0.15">
      <c r="B65" s="164"/>
      <c r="C65" s="159">
        <v>0</v>
      </c>
      <c r="D65" s="18" t="s">
        <v>625</v>
      </c>
    </row>
    <row r="66" spans="2:4" x14ac:dyDescent="0.15">
      <c r="B66" s="164"/>
      <c r="C66" s="159">
        <v>0</v>
      </c>
      <c r="D66" s="18"/>
    </row>
    <row r="67" spans="2:4" x14ac:dyDescent="0.15">
      <c r="B67" s="164"/>
      <c r="C67" s="159">
        <v>0</v>
      </c>
      <c r="D67" s="18" t="s">
        <v>624</v>
      </c>
    </row>
    <row r="68" spans="2:4" ht="14" thickBot="1" x14ac:dyDescent="0.2">
      <c r="B68" s="174"/>
      <c r="C68" s="159">
        <v>0</v>
      </c>
      <c r="D68" s="26" t="s">
        <v>625</v>
      </c>
    </row>
    <row r="69" spans="2:4" ht="14" thickBot="1" x14ac:dyDescent="0.2">
      <c r="C69" s="263">
        <v>0</v>
      </c>
    </row>
    <row r="70" spans="2:4" ht="24" customHeight="1" x14ac:dyDescent="0.15">
      <c r="B70" s="422" t="s">
        <v>626</v>
      </c>
      <c r="C70" s="423"/>
      <c r="D70" s="424"/>
    </row>
    <row r="71" spans="2:4" ht="47.25" customHeight="1" x14ac:dyDescent="0.15">
      <c r="B71" s="425" t="s">
        <v>627</v>
      </c>
      <c r="C71" s="426"/>
      <c r="D71" s="427"/>
    </row>
    <row r="72" spans="2:4" x14ac:dyDescent="0.15">
      <c r="B72" s="428" t="s">
        <v>628</v>
      </c>
      <c r="C72" s="429"/>
      <c r="D72" s="430"/>
    </row>
    <row r="73" spans="2:4" ht="16.5" customHeight="1" x14ac:dyDescent="0.15">
      <c r="B73" s="431" t="s">
        <v>629</v>
      </c>
      <c r="C73" s="432"/>
      <c r="D73" s="433"/>
    </row>
    <row r="74" spans="2:4" ht="52" x14ac:dyDescent="0.15">
      <c r="B74" s="279" t="s">
        <v>630</v>
      </c>
      <c r="C74" s="263">
        <v>1</v>
      </c>
      <c r="D74" s="280" t="s">
        <v>631</v>
      </c>
    </row>
    <row r="75" spans="2:4" ht="52" x14ac:dyDescent="0.15">
      <c r="B75" s="279" t="s">
        <v>632</v>
      </c>
      <c r="C75" s="263">
        <v>2</v>
      </c>
      <c r="D75" s="280" t="s">
        <v>631</v>
      </c>
    </row>
    <row r="76" spans="2:4" ht="52" x14ac:dyDescent="0.15">
      <c r="B76" s="279" t="s">
        <v>633</v>
      </c>
      <c r="C76" s="263">
        <v>2</v>
      </c>
      <c r="D76" s="280" t="s">
        <v>631</v>
      </c>
    </row>
    <row r="77" spans="2:4" x14ac:dyDescent="0.15">
      <c r="B77" s="448" t="s">
        <v>634</v>
      </c>
      <c r="C77" s="449"/>
      <c r="D77" s="450"/>
    </row>
    <row r="78" spans="2:4" ht="18.75" customHeight="1" x14ac:dyDescent="0.15">
      <c r="B78" s="445" t="s">
        <v>635</v>
      </c>
      <c r="C78" s="446"/>
      <c r="D78" s="447"/>
    </row>
    <row r="79" spans="2:4" ht="52" x14ac:dyDescent="0.15">
      <c r="B79" s="279" t="s">
        <v>636</v>
      </c>
      <c r="C79" s="263">
        <v>0</v>
      </c>
      <c r="D79" s="280" t="s">
        <v>631</v>
      </c>
    </row>
    <row r="80" spans="2:4" ht="52" x14ac:dyDescent="0.15">
      <c r="B80" s="279" t="s">
        <v>637</v>
      </c>
      <c r="C80" s="263">
        <v>0</v>
      </c>
      <c r="D80" s="280" t="s">
        <v>631</v>
      </c>
    </row>
    <row r="81" spans="2:4" ht="52" x14ac:dyDescent="0.15">
      <c r="B81" s="279" t="s">
        <v>638</v>
      </c>
      <c r="C81" s="263">
        <v>0</v>
      </c>
      <c r="D81" s="280" t="s">
        <v>631</v>
      </c>
    </row>
    <row r="82" spans="2:4" ht="52" x14ac:dyDescent="0.15">
      <c r="B82" s="279" t="s">
        <v>639</v>
      </c>
      <c r="C82" s="263">
        <v>2</v>
      </c>
      <c r="D82" s="280" t="s">
        <v>631</v>
      </c>
    </row>
    <row r="83" spans="2:4" ht="52" x14ac:dyDescent="0.15">
      <c r="B83" s="279" t="s">
        <v>640</v>
      </c>
      <c r="C83" s="263">
        <v>0</v>
      </c>
      <c r="D83" s="280" t="s">
        <v>631</v>
      </c>
    </row>
    <row r="84" spans="2:4" x14ac:dyDescent="0.15">
      <c r="B84" s="448" t="s">
        <v>641</v>
      </c>
      <c r="C84" s="449"/>
      <c r="D84" s="450"/>
    </row>
    <row r="85" spans="2:4" ht="20.25" customHeight="1" x14ac:dyDescent="0.15">
      <c r="B85" s="445" t="s">
        <v>642</v>
      </c>
      <c r="C85" s="446"/>
      <c r="D85" s="447"/>
    </row>
    <row r="86" spans="2:4" ht="52" x14ac:dyDescent="0.15">
      <c r="B86" s="279" t="s">
        <v>643</v>
      </c>
      <c r="C86" s="263">
        <v>0</v>
      </c>
      <c r="D86" s="280" t="s">
        <v>631</v>
      </c>
    </row>
    <row r="87" spans="2:4" ht="52" x14ac:dyDescent="0.15">
      <c r="B87" s="279" t="s">
        <v>644</v>
      </c>
      <c r="C87" s="263">
        <v>0</v>
      </c>
      <c r="D87" s="280" t="s">
        <v>631</v>
      </c>
    </row>
    <row r="88" spans="2:4" ht="52" x14ac:dyDescent="0.15">
      <c r="B88" s="279" t="s">
        <v>645</v>
      </c>
      <c r="C88" s="263">
        <v>1</v>
      </c>
      <c r="D88" s="280" t="s">
        <v>631</v>
      </c>
    </row>
    <row r="89" spans="2:4" x14ac:dyDescent="0.15">
      <c r="B89" s="448" t="s">
        <v>646</v>
      </c>
      <c r="C89" s="449"/>
      <c r="D89" s="450"/>
    </row>
    <row r="90" spans="2:4" ht="18.75" customHeight="1" x14ac:dyDescent="0.15">
      <c r="B90" s="445" t="s">
        <v>647</v>
      </c>
      <c r="C90" s="446"/>
      <c r="D90" s="447"/>
    </row>
    <row r="91" spans="2:4" ht="52" x14ac:dyDescent="0.15">
      <c r="B91" s="281" t="s">
        <v>648</v>
      </c>
      <c r="C91" s="263">
        <v>2</v>
      </c>
      <c r="D91" s="280" t="s">
        <v>631</v>
      </c>
    </row>
    <row r="92" spans="2:4" ht="52" x14ac:dyDescent="0.15">
      <c r="B92" s="281" t="s">
        <v>649</v>
      </c>
      <c r="C92" s="263">
        <v>1</v>
      </c>
      <c r="D92" s="280" t="s">
        <v>631</v>
      </c>
    </row>
    <row r="93" spans="2:4" ht="52" x14ac:dyDescent="0.15">
      <c r="B93" s="281" t="s">
        <v>650</v>
      </c>
      <c r="C93" s="263">
        <v>0</v>
      </c>
      <c r="D93" s="280" t="s">
        <v>631</v>
      </c>
    </row>
    <row r="94" spans="2:4" ht="52" x14ac:dyDescent="0.15">
      <c r="B94" s="281" t="s">
        <v>651</v>
      </c>
      <c r="C94" s="263">
        <v>0</v>
      </c>
      <c r="D94" s="280" t="s">
        <v>631</v>
      </c>
    </row>
    <row r="95" spans="2:4" x14ac:dyDescent="0.15">
      <c r="B95" s="448" t="s">
        <v>652</v>
      </c>
      <c r="C95" s="449"/>
      <c r="D95" s="450"/>
    </row>
    <row r="96" spans="2:4" ht="30" customHeight="1" x14ac:dyDescent="0.15">
      <c r="B96" s="445" t="s">
        <v>653</v>
      </c>
      <c r="C96" s="446"/>
      <c r="D96" s="447"/>
    </row>
    <row r="97" spans="2:4" ht="52" x14ac:dyDescent="0.15">
      <c r="B97" s="279" t="s">
        <v>654</v>
      </c>
      <c r="C97" s="263">
        <v>2</v>
      </c>
      <c r="D97" s="280" t="s">
        <v>631</v>
      </c>
    </row>
    <row r="98" spans="2:4" ht="52" x14ac:dyDescent="0.15">
      <c r="B98" s="279" t="s">
        <v>655</v>
      </c>
      <c r="C98" s="263">
        <v>1</v>
      </c>
      <c r="D98" s="280" t="s">
        <v>631</v>
      </c>
    </row>
    <row r="99" spans="2:4" ht="52" x14ac:dyDescent="0.15">
      <c r="B99" s="279" t="s">
        <v>656</v>
      </c>
      <c r="C99" s="263">
        <v>2</v>
      </c>
      <c r="D99" s="280" t="s">
        <v>631</v>
      </c>
    </row>
    <row r="100" spans="2:4" ht="52" x14ac:dyDescent="0.15">
      <c r="B100" s="279" t="s">
        <v>657</v>
      </c>
      <c r="C100" s="263">
        <v>0</v>
      </c>
      <c r="D100" s="280" t="s">
        <v>631</v>
      </c>
    </row>
    <row r="101" spans="2:4" x14ac:dyDescent="0.15">
      <c r="B101" s="448" t="s">
        <v>658</v>
      </c>
      <c r="C101" s="449"/>
      <c r="D101" s="450"/>
    </row>
    <row r="102" spans="2:4" ht="17.25" customHeight="1" x14ac:dyDescent="0.15">
      <c r="B102" s="445" t="s">
        <v>659</v>
      </c>
      <c r="C102" s="446"/>
      <c r="D102" s="447"/>
    </row>
    <row r="103" spans="2:4" ht="52" x14ac:dyDescent="0.15">
      <c r="B103" s="279" t="s">
        <v>660</v>
      </c>
      <c r="C103" s="263">
        <v>3</v>
      </c>
      <c r="D103" s="280" t="s">
        <v>631</v>
      </c>
    </row>
    <row r="104" spans="2:4" ht="52" x14ac:dyDescent="0.15">
      <c r="B104" s="279" t="s">
        <v>661</v>
      </c>
      <c r="C104" s="263">
        <v>0</v>
      </c>
      <c r="D104" s="280" t="s">
        <v>631</v>
      </c>
    </row>
    <row r="105" spans="2:4" ht="52" x14ac:dyDescent="0.15">
      <c r="B105" s="279" t="s">
        <v>662</v>
      </c>
      <c r="C105" s="263">
        <v>1</v>
      </c>
      <c r="D105" s="280" t="s">
        <v>631</v>
      </c>
    </row>
    <row r="106" spans="2:4" ht="52" x14ac:dyDescent="0.15">
      <c r="B106" s="279" t="s">
        <v>663</v>
      </c>
      <c r="C106" s="263">
        <v>1</v>
      </c>
      <c r="D106" s="280" t="s">
        <v>631</v>
      </c>
    </row>
    <row r="107" spans="2:4" ht="52" x14ac:dyDescent="0.15">
      <c r="B107" s="279" t="s">
        <v>664</v>
      </c>
      <c r="C107" s="263">
        <v>1</v>
      </c>
      <c r="D107" s="280" t="s">
        <v>631</v>
      </c>
    </row>
    <row r="108" spans="2:4" x14ac:dyDescent="0.15">
      <c r="B108" s="448" t="s">
        <v>665</v>
      </c>
      <c r="C108" s="449"/>
      <c r="D108" s="450"/>
    </row>
    <row r="109" spans="2:4" ht="18" customHeight="1" x14ac:dyDescent="0.15">
      <c r="B109" s="445" t="s">
        <v>666</v>
      </c>
      <c r="C109" s="446"/>
      <c r="D109" s="447"/>
    </row>
    <row r="110" spans="2:4" ht="52" x14ac:dyDescent="0.15">
      <c r="B110" s="279" t="s">
        <v>667</v>
      </c>
      <c r="C110" s="263">
        <v>2</v>
      </c>
      <c r="D110" s="280" t="s">
        <v>631</v>
      </c>
    </row>
    <row r="111" spans="2:4" ht="52" x14ac:dyDescent="0.15">
      <c r="B111" s="279" t="s">
        <v>668</v>
      </c>
      <c r="C111" s="263">
        <v>1</v>
      </c>
      <c r="D111" s="280" t="s">
        <v>631</v>
      </c>
    </row>
    <row r="112" spans="2:4" ht="52" x14ac:dyDescent="0.15">
      <c r="B112" s="279" t="s">
        <v>669</v>
      </c>
      <c r="C112" s="263">
        <v>1</v>
      </c>
      <c r="D112" s="280" t="s">
        <v>631</v>
      </c>
    </row>
    <row r="113" spans="2:4" ht="52" x14ac:dyDescent="0.15">
      <c r="B113" s="279" t="s">
        <v>670</v>
      </c>
      <c r="C113" s="263">
        <v>0</v>
      </c>
      <c r="D113" s="280" t="s">
        <v>631</v>
      </c>
    </row>
    <row r="114" spans="2:4" ht="65" x14ac:dyDescent="0.15">
      <c r="B114" s="279" t="s">
        <v>671</v>
      </c>
      <c r="C114" s="263">
        <v>1</v>
      </c>
      <c r="D114" s="280" t="s">
        <v>672</v>
      </c>
    </row>
    <row r="115" spans="2:4" ht="52" x14ac:dyDescent="0.15">
      <c r="B115" s="279" t="s">
        <v>673</v>
      </c>
      <c r="C115" s="263">
        <v>1</v>
      </c>
      <c r="D115" s="280" t="s">
        <v>631</v>
      </c>
    </row>
    <row r="116" spans="2:4" x14ac:dyDescent="0.15">
      <c r="B116" s="448" t="s">
        <v>674</v>
      </c>
      <c r="C116" s="449"/>
      <c r="D116" s="450"/>
    </row>
    <row r="117" spans="2:4" ht="29.25" customHeight="1" x14ac:dyDescent="0.15">
      <c r="B117" s="445" t="s">
        <v>675</v>
      </c>
      <c r="C117" s="446"/>
      <c r="D117" s="447"/>
    </row>
    <row r="118" spans="2:4" ht="52" x14ac:dyDescent="0.15">
      <c r="B118" s="279" t="s">
        <v>676</v>
      </c>
      <c r="C118" s="263">
        <v>0</v>
      </c>
      <c r="D118" s="280" t="s">
        <v>631</v>
      </c>
    </row>
    <row r="119" spans="2:4" ht="52" x14ac:dyDescent="0.15">
      <c r="B119" s="279" t="s">
        <v>677</v>
      </c>
      <c r="C119" s="263">
        <v>0</v>
      </c>
      <c r="D119" s="280" t="s">
        <v>631</v>
      </c>
    </row>
    <row r="120" spans="2:4" ht="52" x14ac:dyDescent="0.15">
      <c r="B120" s="279" t="s">
        <v>678</v>
      </c>
      <c r="C120" s="263">
        <v>0</v>
      </c>
      <c r="D120" s="280" t="s">
        <v>631</v>
      </c>
    </row>
    <row r="121" spans="2:4" ht="52" x14ac:dyDescent="0.15">
      <c r="B121" s="279" t="s">
        <v>679</v>
      </c>
      <c r="C121" s="263">
        <v>0</v>
      </c>
      <c r="D121" s="280" t="s">
        <v>631</v>
      </c>
    </row>
    <row r="122" spans="2:4" x14ac:dyDescent="0.15">
      <c r="B122" s="448" t="s">
        <v>680</v>
      </c>
      <c r="C122" s="449"/>
      <c r="D122" s="450"/>
    </row>
    <row r="123" spans="2:4" ht="16.5" customHeight="1" x14ac:dyDescent="0.15">
      <c r="B123" s="445" t="s">
        <v>681</v>
      </c>
      <c r="C123" s="446"/>
      <c r="D123" s="447"/>
    </row>
    <row r="124" spans="2:4" ht="52" x14ac:dyDescent="0.15">
      <c r="B124" s="279" t="s">
        <v>682</v>
      </c>
      <c r="C124" s="263">
        <v>1</v>
      </c>
      <c r="D124" s="280" t="s">
        <v>631</v>
      </c>
    </row>
    <row r="125" spans="2:4" ht="52" x14ac:dyDescent="0.15">
      <c r="B125" s="279" t="s">
        <v>683</v>
      </c>
      <c r="C125" s="263">
        <v>1</v>
      </c>
      <c r="D125" s="280" t="s">
        <v>631</v>
      </c>
    </row>
    <row r="126" spans="2:4" ht="52" x14ac:dyDescent="0.15">
      <c r="B126" s="279" t="s">
        <v>684</v>
      </c>
      <c r="C126" s="263">
        <v>0</v>
      </c>
      <c r="D126" s="280" t="s">
        <v>631</v>
      </c>
    </row>
    <row r="127" spans="2:4" ht="52" x14ac:dyDescent="0.15">
      <c r="B127" s="279" t="s">
        <v>685</v>
      </c>
      <c r="C127" s="263">
        <v>1</v>
      </c>
      <c r="D127" s="280" t="s">
        <v>631</v>
      </c>
    </row>
    <row r="128" spans="2:4" ht="52" x14ac:dyDescent="0.15">
      <c r="B128" s="279" t="s">
        <v>686</v>
      </c>
      <c r="C128" s="263">
        <v>2</v>
      </c>
      <c r="D128" s="280" t="s">
        <v>631</v>
      </c>
    </row>
    <row r="129" spans="2:4" ht="52" x14ac:dyDescent="0.15">
      <c r="B129" s="279" t="s">
        <v>687</v>
      </c>
      <c r="C129" s="263">
        <v>0</v>
      </c>
      <c r="D129" s="280" t="s">
        <v>631</v>
      </c>
    </row>
    <row r="130" spans="2:4" ht="52" x14ac:dyDescent="0.15">
      <c r="B130" s="279" t="s">
        <v>688</v>
      </c>
      <c r="C130" s="263">
        <v>0</v>
      </c>
      <c r="D130" s="280" t="s">
        <v>631</v>
      </c>
    </row>
    <row r="131" spans="2:4" x14ac:dyDescent="0.15">
      <c r="B131" s="448" t="s">
        <v>689</v>
      </c>
      <c r="C131" s="449"/>
      <c r="D131" s="450"/>
    </row>
    <row r="132" spans="2:4" ht="16.5" customHeight="1" x14ac:dyDescent="0.15">
      <c r="B132" s="445" t="s">
        <v>690</v>
      </c>
      <c r="C132" s="446"/>
      <c r="D132" s="447"/>
    </row>
    <row r="133" spans="2:4" ht="65" x14ac:dyDescent="0.15">
      <c r="B133" s="279" t="s">
        <v>691</v>
      </c>
      <c r="C133" s="263">
        <v>0</v>
      </c>
      <c r="D133" s="280" t="s">
        <v>672</v>
      </c>
    </row>
    <row r="134" spans="2:4" ht="65" x14ac:dyDescent="0.15">
      <c r="B134" s="279" t="s">
        <v>692</v>
      </c>
      <c r="C134" s="263">
        <v>0</v>
      </c>
      <c r="D134" s="280" t="s">
        <v>672</v>
      </c>
    </row>
    <row r="135" spans="2:4" ht="65" x14ac:dyDescent="0.15">
      <c r="B135" s="279" t="s">
        <v>693</v>
      </c>
      <c r="C135" s="263">
        <v>0</v>
      </c>
      <c r="D135" s="280" t="s">
        <v>672</v>
      </c>
    </row>
    <row r="136" spans="2:4" ht="65" x14ac:dyDescent="0.15">
      <c r="B136" s="279" t="s">
        <v>694</v>
      </c>
      <c r="C136" s="263">
        <v>1</v>
      </c>
      <c r="D136" s="280" t="s">
        <v>672</v>
      </c>
    </row>
    <row r="137" spans="2:4" x14ac:dyDescent="0.15">
      <c r="B137" s="448" t="s">
        <v>695</v>
      </c>
      <c r="C137" s="449"/>
      <c r="D137" s="450"/>
    </row>
    <row r="138" spans="2:4" ht="17.25" customHeight="1" x14ac:dyDescent="0.15">
      <c r="B138" s="445" t="s">
        <v>696</v>
      </c>
      <c r="C138" s="446"/>
      <c r="D138" s="447"/>
    </row>
    <row r="139" spans="2:4" ht="52" x14ac:dyDescent="0.15">
      <c r="B139" s="279" t="s">
        <v>697</v>
      </c>
      <c r="C139" s="263">
        <v>1</v>
      </c>
      <c r="D139" s="280" t="s">
        <v>631</v>
      </c>
    </row>
    <row r="140" spans="2:4" ht="52" x14ac:dyDescent="0.15">
      <c r="B140" s="279" t="s">
        <v>698</v>
      </c>
      <c r="C140" s="263">
        <v>2</v>
      </c>
      <c r="D140" s="280" t="s">
        <v>631</v>
      </c>
    </row>
    <row r="141" spans="2:4" ht="52" x14ac:dyDescent="0.15">
      <c r="B141" s="279" t="s">
        <v>699</v>
      </c>
      <c r="C141" s="263">
        <v>1</v>
      </c>
      <c r="D141" s="280" t="s">
        <v>631</v>
      </c>
    </row>
    <row r="142" spans="2:4" ht="52" x14ac:dyDescent="0.15">
      <c r="B142" s="279" t="s">
        <v>700</v>
      </c>
      <c r="C142" s="263">
        <v>1</v>
      </c>
      <c r="D142" s="280" t="s">
        <v>631</v>
      </c>
    </row>
    <row r="143" spans="2:4" x14ac:dyDescent="0.15">
      <c r="B143" s="448" t="s">
        <v>701</v>
      </c>
      <c r="C143" s="449"/>
      <c r="D143" s="450"/>
    </row>
    <row r="144" spans="2:4" ht="63" customHeight="1" x14ac:dyDescent="0.15">
      <c r="B144" s="279" t="s">
        <v>702</v>
      </c>
      <c r="C144" s="263">
        <v>2</v>
      </c>
      <c r="D144" s="280" t="s">
        <v>631</v>
      </c>
    </row>
    <row r="145" spans="2:5" ht="52" x14ac:dyDescent="0.15">
      <c r="B145" s="279" t="s">
        <v>703</v>
      </c>
      <c r="C145" s="263">
        <v>2</v>
      </c>
      <c r="D145" s="280" t="s">
        <v>631</v>
      </c>
    </row>
    <row r="146" spans="2:5" ht="53" thickBot="1" x14ac:dyDescent="0.2">
      <c r="B146" s="282" t="s">
        <v>704</v>
      </c>
      <c r="C146" s="263">
        <v>1</v>
      </c>
      <c r="D146" s="283" t="s">
        <v>631</v>
      </c>
    </row>
    <row r="147" spans="2:5" ht="14" thickBot="1" x14ac:dyDescent="0.2"/>
    <row r="148" spans="2:5" ht="12.75" customHeight="1" x14ac:dyDescent="0.15">
      <c r="B148" s="439" t="s">
        <v>705</v>
      </c>
      <c r="C148" s="440"/>
      <c r="D148" s="441"/>
    </row>
    <row r="149" spans="2:5" ht="12.75" customHeight="1" x14ac:dyDescent="0.15">
      <c r="B149" s="442"/>
      <c r="C149" s="443"/>
      <c r="D149" s="444"/>
    </row>
    <row r="150" spans="2:5" ht="117" x14ac:dyDescent="0.15">
      <c r="B150" s="166" t="s">
        <v>706</v>
      </c>
      <c r="C150" s="273">
        <v>3</v>
      </c>
      <c r="D150" s="276" t="s">
        <v>707</v>
      </c>
    </row>
    <row r="151" spans="2:5" ht="22.5" customHeight="1" x14ac:dyDescent="0.15">
      <c r="B151" s="207" t="s">
        <v>708</v>
      </c>
      <c r="C151" s="451" t="s">
        <v>858</v>
      </c>
      <c r="D151" s="452"/>
      <c r="E151" s="206"/>
    </row>
    <row r="152" spans="2:5" ht="117" x14ac:dyDescent="0.15">
      <c r="B152" s="166" t="s">
        <v>709</v>
      </c>
      <c r="C152" s="273">
        <v>2</v>
      </c>
      <c r="D152" s="276" t="s">
        <v>710</v>
      </c>
    </row>
    <row r="153" spans="2:5" ht="35.25" customHeight="1" x14ac:dyDescent="0.15">
      <c r="B153" s="207" t="s">
        <v>708</v>
      </c>
      <c r="C153" s="451" t="s">
        <v>917</v>
      </c>
      <c r="D153" s="452"/>
      <c r="E153" s="206"/>
    </row>
    <row r="154" spans="2:5" ht="130" x14ac:dyDescent="0.15">
      <c r="B154" s="166" t="s">
        <v>711</v>
      </c>
      <c r="C154" s="273">
        <v>2</v>
      </c>
      <c r="D154" s="276" t="s">
        <v>712</v>
      </c>
    </row>
    <row r="155" spans="2:5" ht="33.75" customHeight="1" x14ac:dyDescent="0.15">
      <c r="B155" s="166" t="s">
        <v>708</v>
      </c>
      <c r="C155" s="451" t="s">
        <v>905</v>
      </c>
      <c r="D155" s="452"/>
    </row>
    <row r="156" spans="2:5" ht="91" x14ac:dyDescent="0.15">
      <c r="B156" s="166" t="s">
        <v>713</v>
      </c>
      <c r="C156" s="273">
        <v>3</v>
      </c>
      <c r="D156" s="276" t="s">
        <v>714</v>
      </c>
    </row>
    <row r="157" spans="2:5" ht="13" customHeight="1" x14ac:dyDescent="0.15">
      <c r="B157" s="166" t="s">
        <v>708</v>
      </c>
      <c r="C157" s="451" t="s">
        <v>918</v>
      </c>
      <c r="D157" s="452"/>
    </row>
    <row r="158" spans="2:5" ht="179.25" customHeight="1" x14ac:dyDescent="0.15">
      <c r="B158" s="166" t="s">
        <v>715</v>
      </c>
      <c r="C158" s="273">
        <v>3</v>
      </c>
      <c r="D158" s="276" t="s">
        <v>716</v>
      </c>
    </row>
    <row r="159" spans="2:5" ht="28.25" customHeight="1" x14ac:dyDescent="0.15">
      <c r="B159" s="166" t="s">
        <v>708</v>
      </c>
      <c r="C159" s="451" t="s">
        <v>919</v>
      </c>
      <c r="D159" s="452"/>
    </row>
    <row r="160" spans="2:5" ht="143" x14ac:dyDescent="0.15">
      <c r="B160" s="166" t="s">
        <v>717</v>
      </c>
      <c r="C160" s="273">
        <v>3</v>
      </c>
      <c r="D160" s="276" t="s">
        <v>718</v>
      </c>
    </row>
    <row r="161" spans="2:4" ht="30" customHeight="1" x14ac:dyDescent="0.15">
      <c r="B161" s="166" t="s">
        <v>708</v>
      </c>
      <c r="C161" s="451" t="s">
        <v>920</v>
      </c>
      <c r="D161" s="452"/>
    </row>
    <row r="162" spans="2:4" ht="78" x14ac:dyDescent="0.15">
      <c r="B162" s="166" t="s">
        <v>719</v>
      </c>
      <c r="C162" s="273">
        <v>3</v>
      </c>
      <c r="D162" s="276" t="s">
        <v>720</v>
      </c>
    </row>
    <row r="163" spans="2:4" ht="42" customHeight="1" x14ac:dyDescent="0.15">
      <c r="B163" s="166" t="s">
        <v>708</v>
      </c>
      <c r="C163" s="451" t="s">
        <v>921</v>
      </c>
      <c r="D163" s="452"/>
    </row>
    <row r="164" spans="2:4" ht="26" x14ac:dyDescent="0.15">
      <c r="B164" s="166" t="s">
        <v>721</v>
      </c>
      <c r="C164" s="273">
        <v>1</v>
      </c>
      <c r="D164" s="276" t="s">
        <v>722</v>
      </c>
    </row>
    <row r="165" spans="2:4" ht="24" customHeight="1" x14ac:dyDescent="0.15">
      <c r="B165" s="166" t="s">
        <v>708</v>
      </c>
      <c r="C165" s="451"/>
      <c r="D165" s="452"/>
    </row>
    <row r="166" spans="2:4" ht="26" x14ac:dyDescent="0.15">
      <c r="B166" s="166" t="s">
        <v>723</v>
      </c>
      <c r="C166" s="273">
        <v>1</v>
      </c>
      <c r="D166" s="276" t="s">
        <v>722</v>
      </c>
    </row>
    <row r="167" spans="2:4" ht="13.25" customHeight="1" x14ac:dyDescent="0.15">
      <c r="B167" s="166" t="s">
        <v>708</v>
      </c>
      <c r="C167" s="451"/>
      <c r="D167" s="452"/>
    </row>
    <row r="168" spans="2:4" ht="26" x14ac:dyDescent="0.15">
      <c r="B168" s="166" t="s">
        <v>724</v>
      </c>
      <c r="C168" s="273">
        <v>1</v>
      </c>
      <c r="D168" s="276" t="s">
        <v>722</v>
      </c>
    </row>
    <row r="169" spans="2:4" ht="39.75" customHeight="1" x14ac:dyDescent="0.15">
      <c r="B169" s="166" t="s">
        <v>708</v>
      </c>
      <c r="C169" s="451"/>
      <c r="D169" s="452"/>
    </row>
    <row r="170" spans="2:4" ht="65" x14ac:dyDescent="0.15">
      <c r="B170" s="166" t="s">
        <v>725</v>
      </c>
      <c r="C170" s="273">
        <v>2</v>
      </c>
      <c r="D170" s="276" t="s">
        <v>726</v>
      </c>
    </row>
    <row r="171" spans="2:4" ht="38.25" customHeight="1" x14ac:dyDescent="0.15">
      <c r="B171" s="166" t="s">
        <v>708</v>
      </c>
      <c r="C171" s="451" t="s">
        <v>922</v>
      </c>
      <c r="D171" s="452"/>
    </row>
    <row r="172" spans="2:4" ht="143" x14ac:dyDescent="0.15">
      <c r="B172" s="166" t="s">
        <v>727</v>
      </c>
      <c r="C172" s="273">
        <v>2</v>
      </c>
      <c r="D172" s="276" t="s">
        <v>728</v>
      </c>
    </row>
    <row r="173" spans="2:4" ht="39" customHeight="1" x14ac:dyDescent="0.15">
      <c r="B173" s="166" t="s">
        <v>708</v>
      </c>
      <c r="C173" s="451" t="s">
        <v>925</v>
      </c>
      <c r="D173" s="452"/>
    </row>
    <row r="174" spans="2:4" ht="117" x14ac:dyDescent="0.15">
      <c r="B174" s="166" t="s">
        <v>729</v>
      </c>
      <c r="C174" s="273">
        <v>1</v>
      </c>
      <c r="D174" s="276" t="s">
        <v>730</v>
      </c>
    </row>
    <row r="175" spans="2:4" ht="33.75" customHeight="1" x14ac:dyDescent="0.15">
      <c r="B175" s="166" t="s">
        <v>708</v>
      </c>
      <c r="C175" s="451" t="s">
        <v>923</v>
      </c>
      <c r="D175" s="452"/>
    </row>
    <row r="176" spans="2:4" ht="104" x14ac:dyDescent="0.15">
      <c r="B176" s="166" t="s">
        <v>731</v>
      </c>
      <c r="C176" s="273">
        <v>3</v>
      </c>
      <c r="D176" s="276" t="s">
        <v>732</v>
      </c>
    </row>
    <row r="177" spans="2:5" ht="41.25" customHeight="1" x14ac:dyDescent="0.15">
      <c r="B177" s="166" t="s">
        <v>708</v>
      </c>
      <c r="C177" s="451" t="s">
        <v>924</v>
      </c>
      <c r="D177" s="452"/>
    </row>
    <row r="178" spans="2:5" ht="130" x14ac:dyDescent="0.15">
      <c r="B178" s="166" t="s">
        <v>733</v>
      </c>
      <c r="C178" s="273">
        <v>3</v>
      </c>
      <c r="D178" s="276" t="s">
        <v>734</v>
      </c>
    </row>
    <row r="179" spans="2:5" ht="13" customHeight="1" x14ac:dyDescent="0.15">
      <c r="B179" s="166" t="s">
        <v>708</v>
      </c>
      <c r="C179" s="451" t="s">
        <v>926</v>
      </c>
      <c r="D179" s="452"/>
    </row>
    <row r="180" spans="2:5" ht="26" x14ac:dyDescent="0.15">
      <c r="B180" s="166" t="s">
        <v>735</v>
      </c>
      <c r="C180" s="451">
        <v>2</v>
      </c>
      <c r="D180" s="452" t="s">
        <v>736</v>
      </c>
    </row>
    <row r="181" spans="2:5" ht="33" customHeight="1" x14ac:dyDescent="0.15">
      <c r="B181" s="166" t="s">
        <v>708</v>
      </c>
      <c r="C181" s="451" t="s">
        <v>927</v>
      </c>
      <c r="D181" s="452"/>
    </row>
    <row r="182" spans="2:5" ht="91" x14ac:dyDescent="0.15">
      <c r="B182" s="166" t="s">
        <v>737</v>
      </c>
      <c r="C182" s="273">
        <v>2</v>
      </c>
      <c r="D182" s="276" t="s">
        <v>738</v>
      </c>
    </row>
    <row r="183" spans="2:5" ht="39.75" customHeight="1" x14ac:dyDescent="0.15">
      <c r="B183" s="166" t="s">
        <v>708</v>
      </c>
      <c r="C183" s="451" t="s">
        <v>928</v>
      </c>
      <c r="D183" s="452"/>
    </row>
    <row r="184" spans="2:5" ht="122.25" customHeight="1" x14ac:dyDescent="0.15">
      <c r="B184" s="166" t="s">
        <v>739</v>
      </c>
      <c r="C184" s="273">
        <v>2</v>
      </c>
      <c r="D184" s="278" t="s">
        <v>740</v>
      </c>
    </row>
    <row r="185" spans="2:5" ht="46.5" customHeight="1" x14ac:dyDescent="0.15">
      <c r="B185" s="166" t="s">
        <v>708</v>
      </c>
      <c r="C185" s="451" t="s">
        <v>929</v>
      </c>
      <c r="D185" s="452"/>
      <c r="E185" s="109"/>
    </row>
    <row r="186" spans="2:5" ht="130" x14ac:dyDescent="0.15">
      <c r="B186" s="166" t="s">
        <v>741</v>
      </c>
      <c r="C186" s="273">
        <v>3</v>
      </c>
      <c r="D186" s="278" t="s">
        <v>742</v>
      </c>
    </row>
    <row r="187" spans="2:5" ht="30" customHeight="1" x14ac:dyDescent="0.15">
      <c r="B187" s="166" t="s">
        <v>708</v>
      </c>
      <c r="C187" s="451" t="s">
        <v>930</v>
      </c>
      <c r="D187" s="452"/>
    </row>
    <row r="188" spans="2:5" ht="26" x14ac:dyDescent="0.15">
      <c r="B188" s="166" t="s">
        <v>743</v>
      </c>
      <c r="C188" s="451">
        <v>2</v>
      </c>
      <c r="D188" s="452" t="s">
        <v>744</v>
      </c>
    </row>
    <row r="189" spans="2:5" ht="43.5" customHeight="1" x14ac:dyDescent="0.15">
      <c r="B189" s="166" t="s">
        <v>708</v>
      </c>
      <c r="C189" s="451" t="s">
        <v>931</v>
      </c>
      <c r="D189" s="452"/>
    </row>
    <row r="190" spans="2:5" ht="92.5" customHeight="1" x14ac:dyDescent="0.15">
      <c r="B190" s="166" t="s">
        <v>745</v>
      </c>
      <c r="C190" s="273">
        <v>2</v>
      </c>
      <c r="D190" s="276" t="s">
        <v>746</v>
      </c>
    </row>
    <row r="191" spans="2:5" ht="32" customHeight="1" x14ac:dyDescent="0.15">
      <c r="B191" s="166" t="s">
        <v>708</v>
      </c>
      <c r="C191" s="451" t="s">
        <v>932</v>
      </c>
      <c r="D191" s="452"/>
    </row>
    <row r="192" spans="2:5" ht="52" x14ac:dyDescent="0.15">
      <c r="B192" s="166" t="s">
        <v>747</v>
      </c>
      <c r="C192" s="273">
        <v>2</v>
      </c>
      <c r="D192" s="278" t="s">
        <v>748</v>
      </c>
    </row>
    <row r="193" spans="2:4" ht="28.5" customHeight="1" x14ac:dyDescent="0.15">
      <c r="B193" s="166" t="s">
        <v>708</v>
      </c>
      <c r="C193" s="453" t="s">
        <v>933</v>
      </c>
      <c r="D193" s="454"/>
    </row>
    <row r="194" spans="2:4" ht="92.5" customHeight="1" x14ac:dyDescent="0.15">
      <c r="B194" s="166" t="s">
        <v>749</v>
      </c>
      <c r="C194" s="274">
        <v>2</v>
      </c>
      <c r="D194" s="276" t="s">
        <v>750</v>
      </c>
    </row>
    <row r="195" spans="2:4" ht="33.75" customHeight="1" x14ac:dyDescent="0.15">
      <c r="B195" s="166" t="s">
        <v>708</v>
      </c>
      <c r="C195" s="451" t="s">
        <v>934</v>
      </c>
      <c r="D195" s="452"/>
    </row>
    <row r="196" spans="2:4" ht="130" x14ac:dyDescent="0.15">
      <c r="B196" s="166" t="s">
        <v>751</v>
      </c>
      <c r="C196" s="274">
        <v>2</v>
      </c>
      <c r="D196" s="278" t="s">
        <v>752</v>
      </c>
    </row>
    <row r="197" spans="2:4" ht="51" customHeight="1" x14ac:dyDescent="0.15">
      <c r="B197" s="166" t="s">
        <v>708</v>
      </c>
      <c r="C197" s="451" t="s">
        <v>935</v>
      </c>
      <c r="D197" s="452"/>
    </row>
    <row r="198" spans="2:4" ht="52" x14ac:dyDescent="0.15">
      <c r="B198" s="166" t="s">
        <v>753</v>
      </c>
      <c r="C198" s="273">
        <v>1</v>
      </c>
      <c r="D198" s="276" t="s">
        <v>722</v>
      </c>
    </row>
    <row r="199" spans="2:4" x14ac:dyDescent="0.15">
      <c r="B199" s="166" t="s">
        <v>708</v>
      </c>
      <c r="C199" s="451"/>
      <c r="D199" s="452"/>
    </row>
    <row r="200" spans="2:4" ht="52" x14ac:dyDescent="0.15">
      <c r="B200" s="166" t="s">
        <v>754</v>
      </c>
      <c r="C200" s="273">
        <v>0</v>
      </c>
      <c r="D200" s="276" t="s">
        <v>722</v>
      </c>
    </row>
    <row r="201" spans="2:4" x14ac:dyDescent="0.15">
      <c r="B201" s="166" t="s">
        <v>708</v>
      </c>
      <c r="C201" s="451"/>
      <c r="D201" s="452"/>
    </row>
    <row r="202" spans="2:4" ht="52" x14ac:dyDescent="0.15">
      <c r="B202" s="166" t="s">
        <v>755</v>
      </c>
      <c r="C202" s="273">
        <v>1</v>
      </c>
      <c r="D202" s="276" t="s">
        <v>722</v>
      </c>
    </row>
    <row r="203" spans="2:4" x14ac:dyDescent="0.15">
      <c r="B203" s="166" t="s">
        <v>708</v>
      </c>
      <c r="C203" s="453"/>
      <c r="D203" s="454"/>
    </row>
    <row r="204" spans="2:4" ht="117" x14ac:dyDescent="0.15">
      <c r="B204" s="166" t="s">
        <v>756</v>
      </c>
      <c r="C204" s="274">
        <v>1</v>
      </c>
      <c r="D204" s="278" t="s">
        <v>757</v>
      </c>
    </row>
    <row r="205" spans="2:4" ht="37.5" customHeight="1" x14ac:dyDescent="0.15">
      <c r="B205" s="166" t="s">
        <v>708</v>
      </c>
      <c r="C205" s="451" t="s">
        <v>936</v>
      </c>
      <c r="D205" s="452"/>
    </row>
    <row r="206" spans="2:4" ht="132" customHeight="1" x14ac:dyDescent="0.15">
      <c r="B206" s="166" t="s">
        <v>758</v>
      </c>
      <c r="C206" s="274">
        <v>0</v>
      </c>
      <c r="D206" s="278" t="s">
        <v>759</v>
      </c>
    </row>
    <row r="207" spans="2:4" ht="41.5" customHeight="1" x14ac:dyDescent="0.15">
      <c r="B207" s="166" t="s">
        <v>708</v>
      </c>
      <c r="C207" s="451" t="s">
        <v>878</v>
      </c>
      <c r="D207" s="452"/>
    </row>
    <row r="208" spans="2:4" ht="104" x14ac:dyDescent="0.15">
      <c r="B208" s="166" t="s">
        <v>760</v>
      </c>
      <c r="C208" s="273">
        <v>3</v>
      </c>
      <c r="D208" s="276" t="s">
        <v>761</v>
      </c>
    </row>
    <row r="209" spans="2:4" ht="13" customHeight="1" x14ac:dyDescent="0.15">
      <c r="B209" s="166" t="s">
        <v>708</v>
      </c>
      <c r="C209" s="451" t="s">
        <v>937</v>
      </c>
      <c r="D209" s="452"/>
    </row>
    <row r="210" spans="2:4" ht="26" x14ac:dyDescent="0.15">
      <c r="B210" s="166" t="s">
        <v>762</v>
      </c>
      <c r="C210" s="275">
        <v>1</v>
      </c>
      <c r="D210" s="278" t="s">
        <v>722</v>
      </c>
    </row>
    <row r="211" spans="2:4" x14ac:dyDescent="0.15">
      <c r="B211" s="166" t="s">
        <v>708</v>
      </c>
      <c r="C211" s="451"/>
      <c r="D211" s="452"/>
    </row>
    <row r="212" spans="2:4" ht="26" x14ac:dyDescent="0.15">
      <c r="B212" s="166" t="s">
        <v>763</v>
      </c>
      <c r="C212" s="273">
        <v>1</v>
      </c>
      <c r="D212" s="276" t="s">
        <v>722</v>
      </c>
    </row>
    <row r="213" spans="2:4" ht="46.5" customHeight="1" x14ac:dyDescent="0.15">
      <c r="B213" s="166" t="s">
        <v>708</v>
      </c>
      <c r="C213" s="451"/>
      <c r="D213" s="452"/>
    </row>
    <row r="214" spans="2:4" ht="26" x14ac:dyDescent="0.15">
      <c r="B214" s="166" t="s">
        <v>764</v>
      </c>
      <c r="C214" s="273">
        <v>1</v>
      </c>
      <c r="D214" s="276" t="s">
        <v>722</v>
      </c>
    </row>
    <row r="215" spans="2:4" x14ac:dyDescent="0.15">
      <c r="B215" s="166" t="s">
        <v>708</v>
      </c>
      <c r="C215" s="451"/>
      <c r="D215" s="452"/>
    </row>
    <row r="216" spans="2:4" ht="91" x14ac:dyDescent="0.15">
      <c r="B216" s="166" t="s">
        <v>765</v>
      </c>
      <c r="C216" s="273">
        <v>2</v>
      </c>
      <c r="D216" s="276" t="s">
        <v>766</v>
      </c>
    </row>
    <row r="217" spans="2:4" ht="61.25" customHeight="1" x14ac:dyDescent="0.15">
      <c r="B217" s="166" t="s">
        <v>708</v>
      </c>
      <c r="C217" s="451" t="s">
        <v>938</v>
      </c>
      <c r="D217" s="452"/>
    </row>
    <row r="218" spans="2:4" ht="91" x14ac:dyDescent="0.15">
      <c r="B218" s="166" t="s">
        <v>767</v>
      </c>
      <c r="C218" s="273">
        <v>2</v>
      </c>
      <c r="D218" s="276" t="s">
        <v>768</v>
      </c>
    </row>
    <row r="219" spans="2:4" ht="77.25" customHeight="1" x14ac:dyDescent="0.15">
      <c r="B219" s="166" t="s">
        <v>708</v>
      </c>
      <c r="C219" s="451"/>
      <c r="D219" s="452"/>
    </row>
    <row r="220" spans="2:4" ht="105.5" customHeight="1" x14ac:dyDescent="0.15">
      <c r="B220" s="166" t="s">
        <v>769</v>
      </c>
      <c r="C220" s="273">
        <v>2</v>
      </c>
      <c r="D220" s="276" t="s">
        <v>770</v>
      </c>
    </row>
    <row r="221" spans="2:4" ht="44" customHeight="1" x14ac:dyDescent="0.15">
      <c r="B221" s="166" t="s">
        <v>708</v>
      </c>
      <c r="C221" s="451" t="s">
        <v>939</v>
      </c>
      <c r="D221" s="452"/>
    </row>
    <row r="222" spans="2:4" ht="130" x14ac:dyDescent="0.15">
      <c r="B222" s="166" t="s">
        <v>771</v>
      </c>
      <c r="C222" s="273">
        <v>1</v>
      </c>
      <c r="D222" s="276" t="s">
        <v>772</v>
      </c>
    </row>
    <row r="223" spans="2:4" ht="33.5" customHeight="1" x14ac:dyDescent="0.15">
      <c r="B223" s="166" t="s">
        <v>708</v>
      </c>
      <c r="C223" s="451" t="s">
        <v>940</v>
      </c>
      <c r="D223" s="452"/>
    </row>
    <row r="224" spans="2:4" ht="91" x14ac:dyDescent="0.15">
      <c r="B224" s="166" t="s">
        <v>773</v>
      </c>
      <c r="C224" s="273">
        <v>2</v>
      </c>
      <c r="D224" s="276" t="s">
        <v>774</v>
      </c>
    </row>
    <row r="225" spans="2:4" ht="45" customHeight="1" x14ac:dyDescent="0.15">
      <c r="B225" s="166" t="s">
        <v>708</v>
      </c>
      <c r="C225" s="451" t="s">
        <v>941</v>
      </c>
      <c r="D225" s="452"/>
    </row>
    <row r="226" spans="2:4" ht="119" customHeight="1" x14ac:dyDescent="0.15">
      <c r="B226" s="166" t="s">
        <v>775</v>
      </c>
      <c r="C226" s="273">
        <v>2</v>
      </c>
      <c r="D226" s="276" t="s">
        <v>776</v>
      </c>
    </row>
    <row r="227" spans="2:4" ht="42.5" customHeight="1" x14ac:dyDescent="0.15">
      <c r="B227" s="166" t="s">
        <v>708</v>
      </c>
      <c r="C227" s="451" t="s">
        <v>942</v>
      </c>
      <c r="D227" s="452"/>
    </row>
    <row r="228" spans="2:4" ht="26" x14ac:dyDescent="0.15">
      <c r="B228" s="166" t="s">
        <v>777</v>
      </c>
      <c r="C228" s="273">
        <v>1</v>
      </c>
      <c r="D228" s="276" t="s">
        <v>722</v>
      </c>
    </row>
    <row r="229" spans="2:4" x14ac:dyDescent="0.15">
      <c r="B229" s="166" t="s">
        <v>708</v>
      </c>
      <c r="C229" s="451"/>
      <c r="D229" s="452"/>
    </row>
    <row r="230" spans="2:4" ht="26" x14ac:dyDescent="0.15">
      <c r="B230" s="179" t="s">
        <v>778</v>
      </c>
      <c r="C230" s="273">
        <v>0</v>
      </c>
      <c r="D230" s="277" t="s">
        <v>722</v>
      </c>
    </row>
    <row r="231" spans="2:4" x14ac:dyDescent="0.15">
      <c r="B231" s="166" t="s">
        <v>708</v>
      </c>
      <c r="C231" s="451"/>
      <c r="D231" s="452"/>
    </row>
    <row r="232" spans="2:4" ht="26" x14ac:dyDescent="0.15">
      <c r="B232" s="166" t="s">
        <v>779</v>
      </c>
      <c r="C232" s="273">
        <v>1</v>
      </c>
      <c r="D232" s="276" t="s">
        <v>722</v>
      </c>
    </row>
    <row r="233" spans="2:4" ht="14" thickBot="1" x14ac:dyDescent="0.2">
      <c r="B233" s="30" t="s">
        <v>708</v>
      </c>
      <c r="C233" s="451"/>
      <c r="D233" s="452"/>
    </row>
    <row r="234" spans="2:4" ht="14" thickBot="1" x14ac:dyDescent="0.2">
      <c r="B234" s="181"/>
      <c r="C234" s="182"/>
      <c r="D234" s="183"/>
    </row>
    <row r="235" spans="2:4" ht="14" thickBot="1" x14ac:dyDescent="0.2">
      <c r="B235" s="184" t="s">
        <v>131</v>
      </c>
      <c r="C235" s="284">
        <f>SUM(C150:D232)</f>
        <v>74</v>
      </c>
      <c r="D235" s="185" t="s">
        <v>780</v>
      </c>
    </row>
    <row r="236" spans="2:4" x14ac:dyDescent="0.15">
      <c r="B236" s="13"/>
      <c r="C236" s="186"/>
      <c r="D236" s="41"/>
    </row>
    <row r="237" spans="2:4" x14ac:dyDescent="0.15">
      <c r="B237" s="13"/>
      <c r="C237" s="186"/>
      <c r="D237" s="41"/>
    </row>
    <row r="238" spans="2:4" x14ac:dyDescent="0.15">
      <c r="B238" s="13"/>
      <c r="D238" s="41"/>
    </row>
    <row r="239" spans="2:4" x14ac:dyDescent="0.15">
      <c r="B239" s="13"/>
      <c r="D239" s="41"/>
    </row>
    <row r="240" spans="2:4" x14ac:dyDescent="0.15">
      <c r="B240" s="13"/>
      <c r="D240" s="41"/>
    </row>
    <row r="241" spans="2:4" x14ac:dyDescent="0.15">
      <c r="B241" s="13"/>
      <c r="D241" s="41"/>
    </row>
    <row r="242" spans="2:4" x14ac:dyDescent="0.15">
      <c r="B242" s="13"/>
      <c r="D242" s="41"/>
    </row>
    <row r="243" spans="2:4" x14ac:dyDescent="0.15">
      <c r="B243" s="13"/>
      <c r="D243" s="41"/>
    </row>
    <row r="244" spans="2:4" x14ac:dyDescent="0.15">
      <c r="B244" s="13"/>
      <c r="D244" s="41"/>
    </row>
    <row r="245" spans="2:4" x14ac:dyDescent="0.15">
      <c r="B245" s="13"/>
      <c r="D245" s="41"/>
    </row>
    <row r="246" spans="2:4" x14ac:dyDescent="0.15">
      <c r="B246" s="13"/>
      <c r="D246" s="41"/>
    </row>
    <row r="247" spans="2:4" x14ac:dyDescent="0.15">
      <c r="B247" s="13"/>
      <c r="D247" s="41"/>
    </row>
    <row r="248" spans="2:4" x14ac:dyDescent="0.15">
      <c r="B248" s="13"/>
      <c r="D248" s="41"/>
    </row>
    <row r="249" spans="2:4" x14ac:dyDescent="0.15">
      <c r="B249" s="13"/>
      <c r="D249" s="41"/>
    </row>
    <row r="250" spans="2:4" x14ac:dyDescent="0.15">
      <c r="B250" s="13"/>
      <c r="D250" s="41"/>
    </row>
    <row r="251" spans="2:4" x14ac:dyDescent="0.15">
      <c r="B251" s="13"/>
      <c r="D251" s="41"/>
    </row>
    <row r="252" spans="2:4" x14ac:dyDescent="0.15">
      <c r="B252" s="13"/>
      <c r="D252" s="41"/>
    </row>
    <row r="253" spans="2:4" x14ac:dyDescent="0.15">
      <c r="B253" s="13"/>
      <c r="D253" s="41"/>
    </row>
    <row r="254" spans="2:4" x14ac:dyDescent="0.15">
      <c r="B254" s="13"/>
      <c r="D254" s="41"/>
    </row>
    <row r="255" spans="2:4" x14ac:dyDescent="0.15">
      <c r="B255" s="13"/>
      <c r="D255" s="41"/>
    </row>
    <row r="256" spans="2:4" x14ac:dyDescent="0.15">
      <c r="B256" s="13"/>
      <c r="D256" s="41"/>
    </row>
    <row r="257" spans="2:4" x14ac:dyDescent="0.15">
      <c r="B257" s="13"/>
      <c r="D257" s="41"/>
    </row>
    <row r="258" spans="2:4" x14ac:dyDescent="0.15">
      <c r="B258" s="13"/>
      <c r="D258" s="41"/>
    </row>
    <row r="259" spans="2:4" x14ac:dyDescent="0.15">
      <c r="B259" s="13"/>
      <c r="D259" s="41"/>
    </row>
    <row r="260" spans="2:4" x14ac:dyDescent="0.15">
      <c r="B260" s="13"/>
      <c r="D260" s="41"/>
    </row>
    <row r="261" spans="2:4" x14ac:dyDescent="0.15">
      <c r="B261" s="13"/>
      <c r="D261" s="41"/>
    </row>
    <row r="262" spans="2:4" x14ac:dyDescent="0.15">
      <c r="B262" s="13"/>
      <c r="D262" s="41"/>
    </row>
    <row r="263" spans="2:4" x14ac:dyDescent="0.15">
      <c r="B263" s="13"/>
      <c r="D263" s="41"/>
    </row>
    <row r="264" spans="2:4" x14ac:dyDescent="0.15">
      <c r="B264" s="13"/>
      <c r="D264" s="41"/>
    </row>
    <row r="265" spans="2:4" x14ac:dyDescent="0.15">
      <c r="B265" s="13"/>
      <c r="D265" s="41"/>
    </row>
    <row r="266" spans="2:4" x14ac:dyDescent="0.15">
      <c r="B266" s="13"/>
      <c r="D266" s="41"/>
    </row>
    <row r="267" spans="2:4" x14ac:dyDescent="0.15">
      <c r="B267" s="13"/>
      <c r="D267" s="41"/>
    </row>
    <row r="268" spans="2:4" x14ac:dyDescent="0.15">
      <c r="B268" s="13"/>
      <c r="D268" s="41"/>
    </row>
    <row r="269" spans="2:4" x14ac:dyDescent="0.15">
      <c r="B269" s="13"/>
      <c r="D269" s="41"/>
    </row>
    <row r="270" spans="2:4" x14ac:dyDescent="0.15">
      <c r="B270" s="13"/>
      <c r="D270" s="41"/>
    </row>
    <row r="271" spans="2:4" x14ac:dyDescent="0.15">
      <c r="B271" s="13"/>
      <c r="D271" s="41"/>
    </row>
    <row r="272" spans="2:4" x14ac:dyDescent="0.15">
      <c r="B272" s="13"/>
      <c r="D272" s="41"/>
    </row>
    <row r="273" spans="2:4" x14ac:dyDescent="0.15">
      <c r="B273" s="13"/>
      <c r="D273" s="41"/>
    </row>
    <row r="274" spans="2:4" x14ac:dyDescent="0.15">
      <c r="B274" s="13"/>
      <c r="D274" s="41"/>
    </row>
    <row r="275" spans="2:4" x14ac:dyDescent="0.15">
      <c r="B275" s="13"/>
      <c r="D275" s="41"/>
    </row>
    <row r="276" spans="2:4" x14ac:dyDescent="0.15">
      <c r="B276" s="13"/>
      <c r="D276" s="41"/>
    </row>
    <row r="277" spans="2:4" x14ac:dyDescent="0.15">
      <c r="B277" s="13"/>
      <c r="D277" s="41"/>
    </row>
    <row r="278" spans="2:4" x14ac:dyDescent="0.15">
      <c r="B278" s="13"/>
      <c r="D278" s="41"/>
    </row>
    <row r="279" spans="2:4" x14ac:dyDescent="0.15">
      <c r="B279" s="13"/>
      <c r="D279" s="41"/>
    </row>
    <row r="280" spans="2:4" x14ac:dyDescent="0.15">
      <c r="B280" s="13"/>
      <c r="D280" s="41"/>
    </row>
    <row r="281" spans="2:4" x14ac:dyDescent="0.15">
      <c r="B281" s="13"/>
      <c r="D281" s="41"/>
    </row>
    <row r="282" spans="2:4" x14ac:dyDescent="0.15">
      <c r="B282" s="13"/>
      <c r="D282" s="41"/>
    </row>
    <row r="283" spans="2:4" x14ac:dyDescent="0.15">
      <c r="B283" s="13"/>
      <c r="D283" s="41"/>
    </row>
    <row r="284" spans="2:4" x14ac:dyDescent="0.15">
      <c r="B284" s="13"/>
      <c r="D284" s="41"/>
    </row>
    <row r="285" spans="2:4" x14ac:dyDescent="0.15">
      <c r="B285" s="13"/>
      <c r="D285" s="41"/>
    </row>
    <row r="286" spans="2:4" x14ac:dyDescent="0.15">
      <c r="B286" s="13"/>
      <c r="D286" s="41"/>
    </row>
    <row r="287" spans="2:4" x14ac:dyDescent="0.15">
      <c r="B287" s="13"/>
      <c r="D287" s="41"/>
    </row>
    <row r="288" spans="2:4" x14ac:dyDescent="0.15">
      <c r="B288" s="13"/>
      <c r="D288" s="41"/>
    </row>
    <row r="289" spans="2:4" x14ac:dyDescent="0.15">
      <c r="B289" s="13"/>
      <c r="D289" s="41"/>
    </row>
    <row r="290" spans="2:4" x14ac:dyDescent="0.15">
      <c r="B290" s="13"/>
      <c r="D290" s="41"/>
    </row>
    <row r="291" spans="2:4" x14ac:dyDescent="0.15">
      <c r="B291" s="13"/>
      <c r="D291" s="41"/>
    </row>
    <row r="292" spans="2:4" x14ac:dyDescent="0.15">
      <c r="B292" s="13"/>
      <c r="D292" s="41"/>
    </row>
    <row r="293" spans="2:4" x14ac:dyDescent="0.15">
      <c r="B293" s="13"/>
      <c r="D293" s="41"/>
    </row>
    <row r="294" spans="2:4" x14ac:dyDescent="0.15">
      <c r="B294" s="13"/>
      <c r="D294" s="41"/>
    </row>
    <row r="295" spans="2:4" x14ac:dyDescent="0.15">
      <c r="B295" s="13"/>
      <c r="D295" s="41"/>
    </row>
    <row r="296" spans="2:4" x14ac:dyDescent="0.15">
      <c r="B296" s="13"/>
      <c r="D296" s="41"/>
    </row>
    <row r="297" spans="2:4" x14ac:dyDescent="0.15">
      <c r="B297" s="13"/>
      <c r="D297" s="41"/>
    </row>
    <row r="298" spans="2:4" x14ac:dyDescent="0.15">
      <c r="B298" s="13"/>
      <c r="D298" s="41"/>
    </row>
    <row r="299" spans="2:4" x14ac:dyDescent="0.15">
      <c r="B299" s="13"/>
      <c r="D299" s="41"/>
    </row>
    <row r="300" spans="2:4" x14ac:dyDescent="0.15">
      <c r="B300" s="13"/>
      <c r="D300" s="41"/>
    </row>
    <row r="301" spans="2:4" x14ac:dyDescent="0.15">
      <c r="B301" s="13"/>
      <c r="D301" s="41"/>
    </row>
    <row r="302" spans="2:4" x14ac:dyDescent="0.15">
      <c r="B302" s="13"/>
      <c r="D302" s="41"/>
    </row>
    <row r="303" spans="2:4" x14ac:dyDescent="0.15">
      <c r="B303" s="13"/>
      <c r="D303" s="41"/>
    </row>
    <row r="304" spans="2:4" x14ac:dyDescent="0.15">
      <c r="B304" s="13"/>
      <c r="D304" s="41"/>
    </row>
    <row r="305" spans="2:4" x14ac:dyDescent="0.15">
      <c r="B305" s="13"/>
      <c r="D305" s="41"/>
    </row>
    <row r="306" spans="2:4" x14ac:dyDescent="0.15">
      <c r="B306" s="13"/>
      <c r="D306" s="41"/>
    </row>
    <row r="307" spans="2:4" x14ac:dyDescent="0.15">
      <c r="B307" s="13"/>
      <c r="D307" s="41"/>
    </row>
    <row r="308" spans="2:4" x14ac:dyDescent="0.15">
      <c r="B308" s="13"/>
      <c r="D308" s="41"/>
    </row>
    <row r="309" spans="2:4" x14ac:dyDescent="0.15">
      <c r="B309" s="13"/>
      <c r="D309" s="41"/>
    </row>
    <row r="310" spans="2:4" x14ac:dyDescent="0.15">
      <c r="B310" s="13"/>
      <c r="D310" s="41"/>
    </row>
    <row r="311" spans="2:4" x14ac:dyDescent="0.15">
      <c r="B311" s="13"/>
      <c r="D311" s="41"/>
    </row>
    <row r="312" spans="2:4" x14ac:dyDescent="0.15">
      <c r="B312" s="13"/>
      <c r="D312" s="41"/>
    </row>
    <row r="313" spans="2:4" x14ac:dyDescent="0.15">
      <c r="B313" s="13"/>
      <c r="D313" s="41"/>
    </row>
    <row r="314" spans="2:4" x14ac:dyDescent="0.15">
      <c r="B314" s="13"/>
      <c r="D314" s="41"/>
    </row>
    <row r="315" spans="2:4" x14ac:dyDescent="0.15">
      <c r="B315" s="13"/>
      <c r="D315" s="41"/>
    </row>
    <row r="316" spans="2:4" x14ac:dyDescent="0.15">
      <c r="B316" s="13"/>
      <c r="D316" s="41"/>
    </row>
    <row r="317" spans="2:4" x14ac:dyDescent="0.15">
      <c r="B317" s="13"/>
      <c r="D317" s="41"/>
    </row>
    <row r="318" spans="2:4" x14ac:dyDescent="0.15">
      <c r="B318" s="13"/>
      <c r="D318" s="41"/>
    </row>
    <row r="319" spans="2:4" x14ac:dyDescent="0.15">
      <c r="B319" s="13"/>
      <c r="D319" s="41"/>
    </row>
    <row r="320" spans="2:4" x14ac:dyDescent="0.15">
      <c r="B320" s="13"/>
      <c r="D320" s="41"/>
    </row>
    <row r="321" spans="2:4" x14ac:dyDescent="0.15">
      <c r="B321" s="13"/>
      <c r="D321" s="41"/>
    </row>
    <row r="322" spans="2:4" x14ac:dyDescent="0.15">
      <c r="B322" s="13"/>
      <c r="D322" s="41"/>
    </row>
    <row r="323" spans="2:4" x14ac:dyDescent="0.15">
      <c r="B323" s="13"/>
      <c r="D323" s="41"/>
    </row>
    <row r="324" spans="2:4" x14ac:dyDescent="0.15">
      <c r="B324" s="13"/>
      <c r="D324" s="41"/>
    </row>
    <row r="325" spans="2:4" x14ac:dyDescent="0.15">
      <c r="B325" s="13"/>
      <c r="D325" s="41"/>
    </row>
    <row r="326" spans="2:4" x14ac:dyDescent="0.15">
      <c r="B326" s="13"/>
      <c r="D326" s="41"/>
    </row>
    <row r="327" spans="2:4" x14ac:dyDescent="0.15">
      <c r="B327" s="13"/>
      <c r="D327" s="41"/>
    </row>
    <row r="328" spans="2:4" x14ac:dyDescent="0.15">
      <c r="B328" s="13"/>
      <c r="D328" s="41"/>
    </row>
    <row r="329" spans="2:4" x14ac:dyDescent="0.15">
      <c r="B329" s="13"/>
      <c r="D329" s="41"/>
    </row>
    <row r="330" spans="2:4" x14ac:dyDescent="0.15">
      <c r="B330" s="13"/>
      <c r="D330" s="41"/>
    </row>
    <row r="331" spans="2:4" x14ac:dyDescent="0.15">
      <c r="B331" s="13"/>
      <c r="D331" s="41"/>
    </row>
    <row r="332" spans="2:4" x14ac:dyDescent="0.15">
      <c r="B332" s="13"/>
      <c r="D332" s="41"/>
    </row>
    <row r="333" spans="2:4" x14ac:dyDescent="0.15">
      <c r="B333" s="13"/>
      <c r="D333" s="41"/>
    </row>
    <row r="334" spans="2:4" x14ac:dyDescent="0.15">
      <c r="B334" s="13"/>
      <c r="D334" s="41"/>
    </row>
    <row r="335" spans="2:4" x14ac:dyDescent="0.15">
      <c r="B335" s="13"/>
      <c r="D335" s="41"/>
    </row>
    <row r="336" spans="2:4" x14ac:dyDescent="0.15">
      <c r="B336" s="13"/>
      <c r="D336" s="41"/>
    </row>
    <row r="337" spans="2:4" x14ac:dyDescent="0.15">
      <c r="B337" s="13"/>
      <c r="D337" s="41"/>
    </row>
    <row r="338" spans="2:4" x14ac:dyDescent="0.15">
      <c r="B338" s="13"/>
      <c r="D338" s="41"/>
    </row>
    <row r="339" spans="2:4" x14ac:dyDescent="0.15">
      <c r="B339" s="13"/>
      <c r="D339" s="41"/>
    </row>
    <row r="340" spans="2:4" x14ac:dyDescent="0.15">
      <c r="B340" s="13"/>
      <c r="D340" s="41"/>
    </row>
    <row r="341" spans="2:4" x14ac:dyDescent="0.15">
      <c r="B341" s="13"/>
      <c r="D341" s="41"/>
    </row>
    <row r="342" spans="2:4" x14ac:dyDescent="0.15">
      <c r="B342" s="13"/>
      <c r="D342" s="41"/>
    </row>
    <row r="343" spans="2:4" x14ac:dyDescent="0.15">
      <c r="B343" s="13"/>
      <c r="D343" s="41"/>
    </row>
    <row r="344" spans="2:4" x14ac:dyDescent="0.15">
      <c r="B344" s="13"/>
      <c r="D344" s="41"/>
    </row>
    <row r="345" spans="2:4" x14ac:dyDescent="0.15">
      <c r="B345" s="13"/>
      <c r="D345" s="41"/>
    </row>
    <row r="346" spans="2:4" x14ac:dyDescent="0.15">
      <c r="B346" s="13"/>
      <c r="D346" s="41"/>
    </row>
    <row r="347" spans="2:4" x14ac:dyDescent="0.15">
      <c r="B347" s="13"/>
      <c r="D347" s="41"/>
    </row>
    <row r="348" spans="2:4" x14ac:dyDescent="0.15">
      <c r="B348" s="13"/>
      <c r="D348" s="41"/>
    </row>
    <row r="349" spans="2:4" x14ac:dyDescent="0.15">
      <c r="B349" s="13"/>
      <c r="D349" s="41"/>
    </row>
    <row r="350" spans="2:4" x14ac:dyDescent="0.15">
      <c r="B350" s="13"/>
      <c r="D350" s="41"/>
    </row>
    <row r="351" spans="2:4" x14ac:dyDescent="0.15">
      <c r="B351" s="13"/>
      <c r="D351" s="41"/>
    </row>
    <row r="352" spans="2:4" x14ac:dyDescent="0.15">
      <c r="B352" s="13"/>
      <c r="D352" s="41"/>
    </row>
    <row r="353" spans="2:4" x14ac:dyDescent="0.15">
      <c r="B353" s="13"/>
      <c r="D353" s="41"/>
    </row>
    <row r="354" spans="2:4" x14ac:dyDescent="0.15">
      <c r="B354" s="13"/>
      <c r="D354" s="41"/>
    </row>
    <row r="355" spans="2:4" x14ac:dyDescent="0.15">
      <c r="B355" s="13"/>
      <c r="D355" s="41"/>
    </row>
    <row r="356" spans="2:4" x14ac:dyDescent="0.15">
      <c r="B356" s="13"/>
      <c r="D356" s="41"/>
    </row>
    <row r="357" spans="2:4" x14ac:dyDescent="0.15">
      <c r="B357" s="13"/>
      <c r="D357" s="41"/>
    </row>
    <row r="358" spans="2:4" x14ac:dyDescent="0.15">
      <c r="B358" s="13"/>
      <c r="D358" s="41"/>
    </row>
    <row r="359" spans="2:4" x14ac:dyDescent="0.15">
      <c r="B359" s="13"/>
      <c r="D359" s="41"/>
    </row>
    <row r="360" spans="2:4" x14ac:dyDescent="0.15">
      <c r="B360" s="13"/>
      <c r="D360" s="41"/>
    </row>
    <row r="361" spans="2:4" x14ac:dyDescent="0.15">
      <c r="B361" s="13"/>
      <c r="D361" s="41"/>
    </row>
    <row r="362" spans="2:4" x14ac:dyDescent="0.15">
      <c r="B362" s="13"/>
      <c r="D362" s="41"/>
    </row>
    <row r="363" spans="2:4" x14ac:dyDescent="0.15">
      <c r="B363" s="13"/>
      <c r="D363" s="41"/>
    </row>
    <row r="364" spans="2:4" x14ac:dyDescent="0.15">
      <c r="B364" s="13"/>
      <c r="D364" s="41"/>
    </row>
    <row r="365" spans="2:4" x14ac:dyDescent="0.15">
      <c r="B365" s="13"/>
      <c r="D365" s="41"/>
    </row>
    <row r="366" spans="2:4" x14ac:dyDescent="0.15">
      <c r="B366" s="13"/>
      <c r="D366" s="41"/>
    </row>
    <row r="367" spans="2:4" x14ac:dyDescent="0.15">
      <c r="B367" s="13"/>
      <c r="D367" s="41"/>
    </row>
    <row r="368" spans="2:4" x14ac:dyDescent="0.15">
      <c r="B368" s="13"/>
      <c r="D368" s="41"/>
    </row>
    <row r="369" spans="2:4" x14ac:dyDescent="0.15">
      <c r="B369" s="13"/>
      <c r="D369" s="41"/>
    </row>
    <row r="370" spans="2:4" x14ac:dyDescent="0.15">
      <c r="B370" s="13"/>
      <c r="D370" s="41"/>
    </row>
    <row r="371" spans="2:4" x14ac:dyDescent="0.15">
      <c r="B371" s="13"/>
      <c r="D371" s="41"/>
    </row>
    <row r="372" spans="2:4" x14ac:dyDescent="0.15">
      <c r="B372" s="13"/>
      <c r="D372" s="41"/>
    </row>
    <row r="373" spans="2:4" x14ac:dyDescent="0.15">
      <c r="B373" s="13"/>
      <c r="D373" s="41"/>
    </row>
    <row r="374" spans="2:4" x14ac:dyDescent="0.15">
      <c r="B374" s="13"/>
      <c r="D374" s="41"/>
    </row>
    <row r="375" spans="2:4" x14ac:dyDescent="0.15">
      <c r="B375" s="13"/>
      <c r="D375" s="41"/>
    </row>
    <row r="376" spans="2:4" x14ac:dyDescent="0.15">
      <c r="B376" s="13"/>
      <c r="D376" s="41"/>
    </row>
    <row r="377" spans="2:4" x14ac:dyDescent="0.15">
      <c r="B377" s="13"/>
      <c r="D377" s="41"/>
    </row>
    <row r="378" spans="2:4" x14ac:dyDescent="0.15">
      <c r="B378" s="13"/>
      <c r="D378" s="41"/>
    </row>
    <row r="379" spans="2:4" x14ac:dyDescent="0.15">
      <c r="B379" s="13"/>
      <c r="D379" s="41"/>
    </row>
    <row r="380" spans="2:4" x14ac:dyDescent="0.15">
      <c r="B380" s="13"/>
      <c r="D380" s="41"/>
    </row>
    <row r="381" spans="2:4" x14ac:dyDescent="0.15">
      <c r="B381" s="13"/>
      <c r="D381" s="41"/>
    </row>
    <row r="382" spans="2:4" x14ac:dyDescent="0.15">
      <c r="B382" s="13"/>
      <c r="D382" s="41"/>
    </row>
    <row r="383" spans="2:4" x14ac:dyDescent="0.15">
      <c r="B383" s="13"/>
      <c r="D383" s="41"/>
    </row>
    <row r="384" spans="2:4" x14ac:dyDescent="0.15">
      <c r="B384" s="13"/>
      <c r="D384" s="41"/>
    </row>
    <row r="385" spans="2:4" x14ac:dyDescent="0.15">
      <c r="B385" s="13"/>
      <c r="D385" s="41"/>
    </row>
    <row r="386" spans="2:4" x14ac:dyDescent="0.15">
      <c r="B386" s="13"/>
      <c r="D386" s="41"/>
    </row>
    <row r="387" spans="2:4" x14ac:dyDescent="0.15">
      <c r="B387" s="13"/>
      <c r="D387" s="41"/>
    </row>
    <row r="388" spans="2:4" x14ac:dyDescent="0.15">
      <c r="B388" s="13"/>
      <c r="D388" s="41"/>
    </row>
    <row r="389" spans="2:4" x14ac:dyDescent="0.15">
      <c r="B389" s="13"/>
      <c r="D389" s="41"/>
    </row>
    <row r="390" spans="2:4" x14ac:dyDescent="0.15">
      <c r="B390" s="13"/>
      <c r="D390" s="41"/>
    </row>
    <row r="391" spans="2:4" x14ac:dyDescent="0.15">
      <c r="B391" s="13"/>
      <c r="D391" s="41"/>
    </row>
    <row r="392" spans="2:4" x14ac:dyDescent="0.15">
      <c r="D392" s="41"/>
    </row>
    <row r="393" spans="2:4" x14ac:dyDescent="0.15">
      <c r="D393" s="41"/>
    </row>
    <row r="394" spans="2:4" x14ac:dyDescent="0.15">
      <c r="D394" s="41"/>
    </row>
    <row r="395" spans="2:4" x14ac:dyDescent="0.15">
      <c r="D395" s="41"/>
    </row>
    <row r="396" spans="2:4" x14ac:dyDescent="0.15">
      <c r="D396" s="41"/>
    </row>
    <row r="397" spans="2:4" x14ac:dyDescent="0.15">
      <c r="D397" s="41"/>
    </row>
    <row r="398" spans="2:4" x14ac:dyDescent="0.15">
      <c r="D398" s="41"/>
    </row>
    <row r="399" spans="2:4" x14ac:dyDescent="0.15">
      <c r="D399" s="41"/>
    </row>
    <row r="400" spans="2:4" x14ac:dyDescent="0.15">
      <c r="D400" s="41"/>
    </row>
    <row r="401" spans="4:4" x14ac:dyDescent="0.15">
      <c r="D401" s="41"/>
    </row>
    <row r="402" spans="4:4" x14ac:dyDescent="0.15">
      <c r="D402" s="41"/>
    </row>
    <row r="403" spans="4:4" x14ac:dyDescent="0.15">
      <c r="D403" s="41"/>
    </row>
    <row r="404" spans="4:4" x14ac:dyDescent="0.15">
      <c r="D404" s="41"/>
    </row>
    <row r="405" spans="4:4" x14ac:dyDescent="0.15">
      <c r="D405" s="41"/>
    </row>
    <row r="406" spans="4:4" x14ac:dyDescent="0.15">
      <c r="D406" s="41"/>
    </row>
    <row r="407" spans="4:4" x14ac:dyDescent="0.15">
      <c r="D407" s="41"/>
    </row>
    <row r="408" spans="4:4" x14ac:dyDescent="0.15">
      <c r="D408" s="41"/>
    </row>
    <row r="409" spans="4:4" x14ac:dyDescent="0.15">
      <c r="D409" s="41"/>
    </row>
    <row r="410" spans="4:4" x14ac:dyDescent="0.15">
      <c r="D410" s="41"/>
    </row>
    <row r="411" spans="4:4" x14ac:dyDescent="0.15">
      <c r="D411" s="41"/>
    </row>
    <row r="412" spans="4:4" x14ac:dyDescent="0.15">
      <c r="D412" s="41"/>
    </row>
    <row r="413" spans="4:4" x14ac:dyDescent="0.15">
      <c r="D413" s="41"/>
    </row>
    <row r="414" spans="4:4" x14ac:dyDescent="0.15">
      <c r="D414" s="41"/>
    </row>
    <row r="415" spans="4:4" x14ac:dyDescent="0.15">
      <c r="D415" s="41"/>
    </row>
    <row r="416" spans="4:4" x14ac:dyDescent="0.15">
      <c r="D416" s="41"/>
    </row>
    <row r="417" spans="4:4" x14ac:dyDescent="0.15">
      <c r="D417" s="41"/>
    </row>
    <row r="418" spans="4:4" x14ac:dyDescent="0.15">
      <c r="D418" s="41"/>
    </row>
    <row r="419" spans="4:4" x14ac:dyDescent="0.15">
      <c r="D419" s="41"/>
    </row>
    <row r="420" spans="4:4" x14ac:dyDescent="0.15">
      <c r="D420" s="41"/>
    </row>
    <row r="421" spans="4:4" x14ac:dyDescent="0.15">
      <c r="D421" s="41"/>
    </row>
    <row r="422" spans="4:4" x14ac:dyDescent="0.15">
      <c r="D422" s="41"/>
    </row>
    <row r="423" spans="4:4" x14ac:dyDescent="0.15">
      <c r="D423" s="41"/>
    </row>
    <row r="424" spans="4:4" x14ac:dyDescent="0.15">
      <c r="D424" s="41"/>
    </row>
    <row r="425" spans="4:4" x14ac:dyDescent="0.15">
      <c r="D425" s="41"/>
    </row>
    <row r="426" spans="4:4" x14ac:dyDescent="0.15">
      <c r="D426" s="41"/>
    </row>
    <row r="427" spans="4:4" x14ac:dyDescent="0.15">
      <c r="D427" s="41"/>
    </row>
    <row r="428" spans="4:4" x14ac:dyDescent="0.15">
      <c r="D428" s="41"/>
    </row>
    <row r="429" spans="4:4" x14ac:dyDescent="0.15">
      <c r="D429" s="41"/>
    </row>
    <row r="430" spans="4:4" x14ac:dyDescent="0.15">
      <c r="D430" s="41"/>
    </row>
    <row r="431" spans="4:4" x14ac:dyDescent="0.15">
      <c r="D431" s="41"/>
    </row>
    <row r="432" spans="4:4" x14ac:dyDescent="0.15">
      <c r="D432" s="41"/>
    </row>
    <row r="433" spans="4:4" x14ac:dyDescent="0.15">
      <c r="D433" s="41"/>
    </row>
  </sheetData>
  <mergeCells count="76">
    <mergeCell ref="C231:D231"/>
    <mergeCell ref="C233:D233"/>
    <mergeCell ref="C219:D219"/>
    <mergeCell ref="C221:D221"/>
    <mergeCell ref="C223:D223"/>
    <mergeCell ref="C225:D225"/>
    <mergeCell ref="C227:D227"/>
    <mergeCell ref="C229:D229"/>
    <mergeCell ref="C217:D217"/>
    <mergeCell ref="C195:D195"/>
    <mergeCell ref="C197:D197"/>
    <mergeCell ref="C199:D199"/>
    <mergeCell ref="C201:D201"/>
    <mergeCell ref="C203:D203"/>
    <mergeCell ref="C205:D205"/>
    <mergeCell ref="C207:D207"/>
    <mergeCell ref="C209:D209"/>
    <mergeCell ref="C211:D211"/>
    <mergeCell ref="C213:D213"/>
    <mergeCell ref="C215:D215"/>
    <mergeCell ref="C193:D193"/>
    <mergeCell ref="C171:D171"/>
    <mergeCell ref="C173:D173"/>
    <mergeCell ref="C175:D175"/>
    <mergeCell ref="C177:D177"/>
    <mergeCell ref="C179:D179"/>
    <mergeCell ref="C181:D181"/>
    <mergeCell ref="C183:D183"/>
    <mergeCell ref="C185:D185"/>
    <mergeCell ref="C187:D187"/>
    <mergeCell ref="C189:D189"/>
    <mergeCell ref="C191:D191"/>
    <mergeCell ref="C180:D180"/>
    <mergeCell ref="C188:D188"/>
    <mergeCell ref="C169:D169"/>
    <mergeCell ref="B143:D143"/>
    <mergeCell ref="B148:D149"/>
    <mergeCell ref="C151:D151"/>
    <mergeCell ref="C153:D153"/>
    <mergeCell ref="C155:D155"/>
    <mergeCell ref="C157:D157"/>
    <mergeCell ref="C159:D159"/>
    <mergeCell ref="C161:D161"/>
    <mergeCell ref="C163:D163"/>
    <mergeCell ref="C165:D165"/>
    <mergeCell ref="C167:D167"/>
    <mergeCell ref="B138:D138"/>
    <mergeCell ref="B101:D101"/>
    <mergeCell ref="B102:D102"/>
    <mergeCell ref="B108:D108"/>
    <mergeCell ref="B109:D109"/>
    <mergeCell ref="B116:D116"/>
    <mergeCell ref="B117:D117"/>
    <mergeCell ref="B122:D122"/>
    <mergeCell ref="B123:D123"/>
    <mergeCell ref="B131:D131"/>
    <mergeCell ref="B132:D132"/>
    <mergeCell ref="B137:D137"/>
    <mergeCell ref="B96:D96"/>
    <mergeCell ref="B70:D70"/>
    <mergeCell ref="B71:D71"/>
    <mergeCell ref="B72:D72"/>
    <mergeCell ref="B73:D73"/>
    <mergeCell ref="B77:D77"/>
    <mergeCell ref="B78:D78"/>
    <mergeCell ref="B84:D84"/>
    <mergeCell ref="B85:D85"/>
    <mergeCell ref="B89:D89"/>
    <mergeCell ref="B90:D90"/>
    <mergeCell ref="B95:D95"/>
    <mergeCell ref="B8:D8"/>
    <mergeCell ref="B1:D3"/>
    <mergeCell ref="B4:D4"/>
    <mergeCell ref="B5:D5"/>
    <mergeCell ref="B6:D6"/>
    <mergeCell ref="B7:D7"/>
  </mergeCells>
  <dataValidations count="2">
    <dataValidation type="list" allowBlank="1" showInputMessage="1" showErrorMessage="1" sqref="C228 C230 C232 C214 C212 C210 C198 C200 C202 C164 C166 C168">
      <formula1>"0,1"</formula1>
    </dataValidation>
    <dataValidation type="list" allowBlank="1" showInputMessage="1" showErrorMessage="1" sqref="C46:C51 C74:C76 C79:C83 C86:C88 C91:C94 C97:C100 C103:C107 C110:C115 C118:C121 C124:C130 C133:C136 C139:C142 C150 C152 C154 C156 C158 C160 C162 C172 C174 C176 C178 C180 C182 C184 C186 C188 C190 C192 C194 C196 C204 C206 C208 C216 C218 C220 C222 C224 C226 C53:C69 C12:C13 C15:C16 C20 C144:C146 C24 C28 C31:C36 C41 C43:C44">
      <formula1>"0,1,2,3"</formula1>
    </dataValidation>
  </dataValidations>
  <hyperlinks>
    <hyperlink ref="D12" r:id="rId1"/>
  </hyperlinks>
  <pageMargins left="0.7" right="0.7" top="0.75" bottom="0.75" header="0.3" footer="0.3"/>
  <pageSetup scale="6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4"/>
  <sheetViews>
    <sheetView zoomScalePageLayoutView="110" workbookViewId="0">
      <selection activeCell="C236" sqref="C236"/>
    </sheetView>
  </sheetViews>
  <sheetFormatPr baseColWidth="10" defaultColWidth="9" defaultRowHeight="14" x14ac:dyDescent="0.2"/>
  <cols>
    <col min="1" max="1" width="3.19921875" style="11" customWidth="1"/>
    <col min="2" max="2" width="77.3984375" style="10" customWidth="1"/>
    <col min="3" max="3" width="31.796875" style="34" customWidth="1"/>
    <col min="4" max="4" width="64" style="11" customWidth="1"/>
    <col min="5" max="5" width="40.796875" customWidth="1"/>
  </cols>
  <sheetData>
    <row r="1" spans="1:5" ht="49.5" customHeight="1" x14ac:dyDescent="0.25">
      <c r="B1" s="455" t="s">
        <v>801</v>
      </c>
      <c r="C1" s="455"/>
      <c r="D1" s="455"/>
    </row>
    <row r="2" spans="1:5" x14ac:dyDescent="0.2">
      <c r="B2" s="402" t="s">
        <v>571</v>
      </c>
      <c r="C2" s="402"/>
      <c r="D2" s="402"/>
    </row>
    <row r="3" spans="1:5" x14ac:dyDescent="0.2">
      <c r="B3" s="402"/>
      <c r="C3" s="402"/>
      <c r="D3" s="402"/>
    </row>
    <row r="4" spans="1:5" x14ac:dyDescent="0.2">
      <c r="B4" s="403"/>
      <c r="C4" s="403"/>
      <c r="D4" s="403"/>
    </row>
    <row r="5" spans="1:5" ht="16" x14ac:dyDescent="0.2">
      <c r="B5" s="405" t="s">
        <v>129</v>
      </c>
      <c r="C5" s="406"/>
      <c r="D5" s="407"/>
    </row>
    <row r="6" spans="1:5" ht="16" x14ac:dyDescent="0.2">
      <c r="B6" s="399" t="s">
        <v>572</v>
      </c>
      <c r="C6" s="400"/>
      <c r="D6" s="401"/>
    </row>
    <row r="7" spans="1:5" ht="15" thickBot="1" x14ac:dyDescent="0.25">
      <c r="A7" s="12"/>
      <c r="B7" s="415"/>
      <c r="C7" s="415"/>
      <c r="D7" s="415"/>
    </row>
    <row r="8" spans="1:5" ht="102.75" customHeight="1" thickBot="1" x14ac:dyDescent="0.25">
      <c r="B8" s="416" t="s">
        <v>573</v>
      </c>
      <c r="C8" s="417"/>
      <c r="D8" s="418"/>
    </row>
    <row r="9" spans="1:5" ht="15" thickBot="1" x14ac:dyDescent="0.25">
      <c r="B9" s="412" t="s">
        <v>416</v>
      </c>
      <c r="C9" s="413"/>
      <c r="D9" s="414"/>
    </row>
    <row r="10" spans="1:5" ht="15" thickBot="1" x14ac:dyDescent="0.25"/>
    <row r="11" spans="1:5" ht="15" x14ac:dyDescent="0.2">
      <c r="B11" s="162" t="s">
        <v>574</v>
      </c>
      <c r="C11" s="38" t="s">
        <v>405</v>
      </c>
      <c r="D11" s="163" t="s">
        <v>74</v>
      </c>
      <c r="E11" s="155"/>
    </row>
    <row r="12" spans="1:5" x14ac:dyDescent="0.2">
      <c r="B12" s="164"/>
      <c r="C12" s="35"/>
      <c r="D12" s="18"/>
    </row>
    <row r="13" spans="1:5" ht="27" x14ac:dyDescent="0.2">
      <c r="B13" s="28" t="s">
        <v>575</v>
      </c>
      <c r="C13" s="113" t="s">
        <v>802</v>
      </c>
      <c r="D13" s="18" t="s">
        <v>803</v>
      </c>
    </row>
    <row r="14" spans="1:5" x14ac:dyDescent="0.2">
      <c r="B14" s="28" t="s">
        <v>576</v>
      </c>
      <c r="C14" s="264">
        <v>42691</v>
      </c>
      <c r="D14" s="18" t="s">
        <v>80</v>
      </c>
    </row>
    <row r="15" spans="1:5" x14ac:dyDescent="0.2">
      <c r="B15" s="28" t="s">
        <v>577</v>
      </c>
      <c r="C15" s="113" t="s">
        <v>811</v>
      </c>
      <c r="D15" s="18"/>
    </row>
    <row r="16" spans="1:5" x14ac:dyDescent="0.2">
      <c r="B16" s="28" t="s">
        <v>579</v>
      </c>
      <c r="C16" s="113"/>
      <c r="D16" s="18"/>
    </row>
    <row r="17" spans="2:5" ht="40" x14ac:dyDescent="0.2">
      <c r="B17" s="166" t="s">
        <v>580</v>
      </c>
      <c r="C17" s="113">
        <v>3</v>
      </c>
      <c r="D17" s="167" t="s">
        <v>581</v>
      </c>
      <c r="E17" s="187"/>
    </row>
    <row r="18" spans="2:5" x14ac:dyDescent="0.2">
      <c r="B18" s="28" t="s">
        <v>37</v>
      </c>
      <c r="C18" s="113" t="s">
        <v>506</v>
      </c>
      <c r="D18" s="18"/>
    </row>
    <row r="19" spans="2:5" x14ac:dyDescent="0.2">
      <c r="B19" s="28" t="s">
        <v>582</v>
      </c>
      <c r="C19" s="113" t="s">
        <v>783</v>
      </c>
      <c r="D19" s="18"/>
    </row>
    <row r="20" spans="2:5" x14ac:dyDescent="0.2">
      <c r="B20" s="28" t="s">
        <v>584</v>
      </c>
      <c r="C20" s="113">
        <v>1985</v>
      </c>
      <c r="D20" s="18"/>
    </row>
    <row r="21" spans="2:5" ht="66" x14ac:dyDescent="0.2">
      <c r="B21" s="166" t="s">
        <v>585</v>
      </c>
      <c r="C21" s="113">
        <v>1</v>
      </c>
      <c r="D21" s="167" t="s">
        <v>586</v>
      </c>
      <c r="E21" s="188"/>
    </row>
    <row r="22" spans="2:5" x14ac:dyDescent="0.2">
      <c r="B22" s="28" t="s">
        <v>587</v>
      </c>
      <c r="C22" s="113" t="s">
        <v>805</v>
      </c>
      <c r="D22" s="18"/>
    </row>
    <row r="23" spans="2:5" x14ac:dyDescent="0.2">
      <c r="B23" s="28" t="s">
        <v>589</v>
      </c>
      <c r="C23" s="113">
        <v>55000</v>
      </c>
      <c r="D23" s="18"/>
    </row>
    <row r="24" spans="2:5" x14ac:dyDescent="0.2">
      <c r="B24" s="28" t="s">
        <v>590</v>
      </c>
      <c r="C24" s="113">
        <v>80</v>
      </c>
      <c r="D24" s="18"/>
    </row>
    <row r="25" spans="2:5" x14ac:dyDescent="0.2">
      <c r="B25" s="28" t="s">
        <v>591</v>
      </c>
      <c r="C25" s="113" t="s">
        <v>806</v>
      </c>
      <c r="D25" s="18"/>
    </row>
    <row r="26" spans="2:5" x14ac:dyDescent="0.2">
      <c r="B26" s="28" t="s">
        <v>592</v>
      </c>
      <c r="C26" s="113" t="s">
        <v>807</v>
      </c>
      <c r="D26" s="18"/>
    </row>
    <row r="27" spans="2:5" ht="27" x14ac:dyDescent="0.2">
      <c r="B27" s="28" t="s">
        <v>593</v>
      </c>
      <c r="C27" s="113" t="s">
        <v>808</v>
      </c>
      <c r="D27" s="18"/>
    </row>
    <row r="28" spans="2:5" x14ac:dyDescent="0.2">
      <c r="B28" s="28" t="s">
        <v>594</v>
      </c>
      <c r="C28" s="113" t="s">
        <v>809</v>
      </c>
      <c r="D28" s="18"/>
    </row>
    <row r="29" spans="2:5" x14ac:dyDescent="0.2">
      <c r="B29" s="28" t="s">
        <v>596</v>
      </c>
      <c r="C29" s="113"/>
      <c r="D29" s="18"/>
    </row>
    <row r="30" spans="2:5" ht="52" x14ac:dyDescent="0.2">
      <c r="B30" s="28" t="s">
        <v>597</v>
      </c>
      <c r="C30" s="158" t="s">
        <v>810</v>
      </c>
      <c r="D30" s="18"/>
    </row>
    <row r="31" spans="2:5" ht="39" x14ac:dyDescent="0.2">
      <c r="B31" s="28" t="s">
        <v>599</v>
      </c>
      <c r="C31" s="158" t="s">
        <v>812</v>
      </c>
      <c r="D31" s="18"/>
    </row>
    <row r="32" spans="2:5" x14ac:dyDescent="0.2">
      <c r="B32" s="28" t="s">
        <v>601</v>
      </c>
      <c r="C32" s="113">
        <v>22</v>
      </c>
      <c r="D32" s="18"/>
    </row>
    <row r="33" spans="2:4" ht="117" x14ac:dyDescent="0.2">
      <c r="B33" s="166" t="s">
        <v>602</v>
      </c>
      <c r="C33" s="265">
        <v>2</v>
      </c>
      <c r="D33" s="169" t="s">
        <v>603</v>
      </c>
    </row>
    <row r="34" spans="2:4" ht="15" thickBot="1" x14ac:dyDescent="0.25">
      <c r="D34" s="11" t="s">
        <v>128</v>
      </c>
    </row>
    <row r="35" spans="2:4" x14ac:dyDescent="0.2">
      <c r="B35" s="170" t="s">
        <v>604</v>
      </c>
      <c r="C35" s="266" t="s">
        <v>405</v>
      </c>
      <c r="D35" s="171"/>
    </row>
    <row r="36" spans="2:4" x14ac:dyDescent="0.2">
      <c r="B36" s="28"/>
      <c r="C36" s="267"/>
      <c r="D36" s="29"/>
    </row>
    <row r="37" spans="2:4" x14ac:dyDescent="0.2">
      <c r="B37" s="172" t="s">
        <v>605</v>
      </c>
      <c r="C37" s="267" t="s">
        <v>813</v>
      </c>
      <c r="D37" s="173"/>
    </row>
    <row r="38" spans="2:4" x14ac:dyDescent="0.2">
      <c r="B38" s="28" t="s">
        <v>606</v>
      </c>
      <c r="C38" s="267">
        <v>1985</v>
      </c>
      <c r="D38" s="173"/>
    </row>
    <row r="39" spans="2:4" x14ac:dyDescent="0.2">
      <c r="B39" s="28" t="s">
        <v>607</v>
      </c>
      <c r="C39" s="267" t="s">
        <v>814</v>
      </c>
      <c r="D39" s="173"/>
    </row>
    <row r="40" spans="2:4" x14ac:dyDescent="0.2">
      <c r="B40" s="28" t="s">
        <v>608</v>
      </c>
      <c r="C40" s="267" t="s">
        <v>815</v>
      </c>
      <c r="D40" s="173"/>
    </row>
    <row r="41" spans="2:4" x14ac:dyDescent="0.2">
      <c r="B41" s="28" t="s">
        <v>610</v>
      </c>
      <c r="C41" s="267" t="s">
        <v>816</v>
      </c>
      <c r="D41" s="173"/>
    </row>
    <row r="42" spans="2:4" x14ac:dyDescent="0.2">
      <c r="B42" s="28"/>
      <c r="C42" s="267"/>
      <c r="D42" s="173"/>
    </row>
    <row r="43" spans="2:4" ht="156" x14ac:dyDescent="0.2">
      <c r="B43" s="28" t="s">
        <v>612</v>
      </c>
      <c r="C43" s="268" t="s">
        <v>817</v>
      </c>
      <c r="D43" s="173" t="s">
        <v>613</v>
      </c>
    </row>
    <row r="44" spans="2:4" x14ac:dyDescent="0.2">
      <c r="B44" s="28" t="s">
        <v>614</v>
      </c>
      <c r="C44" s="265"/>
      <c r="D44" s="173"/>
    </row>
    <row r="45" spans="2:4" x14ac:dyDescent="0.2">
      <c r="B45" s="28"/>
      <c r="C45" s="265"/>
      <c r="D45" s="173"/>
    </row>
    <row r="46" spans="2:4" x14ac:dyDescent="0.2">
      <c r="B46" s="172" t="s">
        <v>615</v>
      </c>
      <c r="C46" s="265" t="s">
        <v>513</v>
      </c>
      <c r="D46" s="173"/>
    </row>
    <row r="47" spans="2:4" x14ac:dyDescent="0.2">
      <c r="B47" s="28" t="s">
        <v>606</v>
      </c>
      <c r="C47" s="265"/>
      <c r="D47" s="173"/>
    </row>
    <row r="48" spans="2:4" x14ac:dyDescent="0.2">
      <c r="B48" s="28" t="s">
        <v>607</v>
      </c>
      <c r="C48" s="265"/>
      <c r="D48" s="173"/>
    </row>
    <row r="49" spans="2:4" x14ac:dyDescent="0.2">
      <c r="B49" s="28" t="s">
        <v>608</v>
      </c>
      <c r="C49" s="265"/>
      <c r="D49" s="173"/>
    </row>
    <row r="50" spans="2:4" x14ac:dyDescent="0.2">
      <c r="B50" s="28" t="s">
        <v>617</v>
      </c>
      <c r="C50" s="265"/>
      <c r="D50" s="173"/>
    </row>
    <row r="51" spans="2:4" x14ac:dyDescent="0.2">
      <c r="B51" s="28" t="s">
        <v>618</v>
      </c>
      <c r="C51" s="265"/>
      <c r="D51" s="173"/>
    </row>
    <row r="52" spans="2:4" x14ac:dyDescent="0.2">
      <c r="B52" s="28"/>
      <c r="C52" s="265"/>
      <c r="D52" s="173"/>
    </row>
    <row r="53" spans="2:4" ht="27" x14ac:dyDescent="0.2">
      <c r="B53" s="172" t="s">
        <v>619</v>
      </c>
      <c r="C53" s="265" t="s">
        <v>513</v>
      </c>
      <c r="D53" s="173"/>
    </row>
    <row r="54" spans="2:4" x14ac:dyDescent="0.2">
      <c r="B54" s="28" t="s">
        <v>606</v>
      </c>
      <c r="C54" s="265"/>
      <c r="D54" s="173"/>
    </row>
    <row r="55" spans="2:4" x14ac:dyDescent="0.2">
      <c r="B55" s="28" t="s">
        <v>607</v>
      </c>
      <c r="C55" s="265"/>
      <c r="D55" s="173"/>
    </row>
    <row r="56" spans="2:4" x14ac:dyDescent="0.2">
      <c r="B56" s="28" t="s">
        <v>608</v>
      </c>
      <c r="C56" s="265"/>
      <c r="D56" s="173" t="s">
        <v>620</v>
      </c>
    </row>
    <row r="57" spans="2:4" x14ac:dyDescent="0.2">
      <c r="B57" s="28" t="s">
        <v>610</v>
      </c>
      <c r="C57" s="265"/>
      <c r="D57" s="173"/>
    </row>
    <row r="58" spans="2:4" x14ac:dyDescent="0.2">
      <c r="B58" s="28" t="s">
        <v>612</v>
      </c>
      <c r="C58" s="265"/>
      <c r="D58" s="173"/>
    </row>
    <row r="59" spans="2:4" x14ac:dyDescent="0.2">
      <c r="B59" s="28" t="s">
        <v>621</v>
      </c>
      <c r="C59" s="265"/>
      <c r="D59" s="173" t="s">
        <v>622</v>
      </c>
    </row>
    <row r="60" spans="2:4" x14ac:dyDescent="0.2">
      <c r="B60" s="164"/>
      <c r="C60" s="265"/>
      <c r="D60" s="173"/>
    </row>
    <row r="61" spans="2:4" ht="27" x14ac:dyDescent="0.2">
      <c r="B61" s="172" t="s">
        <v>623</v>
      </c>
      <c r="C61" s="265" t="s">
        <v>514</v>
      </c>
      <c r="D61" s="173"/>
    </row>
    <row r="62" spans="2:4" x14ac:dyDescent="0.2">
      <c r="B62" s="164"/>
      <c r="C62" s="265" t="s">
        <v>789</v>
      </c>
      <c r="D62" s="18" t="s">
        <v>790</v>
      </c>
    </row>
    <row r="63" spans="2:4" ht="145.5" customHeight="1" x14ac:dyDescent="0.2">
      <c r="B63" s="164"/>
      <c r="C63" s="269" t="s">
        <v>819</v>
      </c>
      <c r="D63" s="18" t="s">
        <v>792</v>
      </c>
    </row>
    <row r="64" spans="2:4" ht="105.75" customHeight="1" x14ac:dyDescent="0.2">
      <c r="B64" s="164"/>
      <c r="C64" s="270" t="s">
        <v>818</v>
      </c>
      <c r="D64" s="18"/>
    </row>
    <row r="65" spans="2:4" x14ac:dyDescent="0.2">
      <c r="B65" s="164"/>
      <c r="C65" s="265"/>
      <c r="D65" s="18" t="s">
        <v>624</v>
      </c>
    </row>
    <row r="66" spans="2:4" x14ac:dyDescent="0.2">
      <c r="B66" s="164"/>
      <c r="C66" s="265"/>
      <c r="D66" s="18" t="s">
        <v>625</v>
      </c>
    </row>
    <row r="67" spans="2:4" x14ac:dyDescent="0.2">
      <c r="B67" s="164"/>
      <c r="C67" s="265"/>
      <c r="D67" s="18"/>
    </row>
    <row r="68" spans="2:4" x14ac:dyDescent="0.2">
      <c r="B68" s="164"/>
      <c r="C68" s="265"/>
      <c r="D68" s="18" t="s">
        <v>624</v>
      </c>
    </row>
    <row r="69" spans="2:4" ht="15" thickBot="1" x14ac:dyDescent="0.25">
      <c r="B69" s="174"/>
      <c r="C69" s="271"/>
      <c r="D69" s="26" t="s">
        <v>625</v>
      </c>
    </row>
    <row r="70" spans="2:4" ht="15" thickBot="1" x14ac:dyDescent="0.25"/>
    <row r="71" spans="2:4" x14ac:dyDescent="0.2">
      <c r="B71" s="422" t="s">
        <v>626</v>
      </c>
      <c r="C71" s="423"/>
      <c r="D71" s="424"/>
    </row>
    <row r="72" spans="2:4" x14ac:dyDescent="0.2">
      <c r="B72" s="425" t="s">
        <v>627</v>
      </c>
      <c r="C72" s="426"/>
      <c r="D72" s="427"/>
    </row>
    <row r="73" spans="2:4" x14ac:dyDescent="0.2">
      <c r="B73" s="428" t="s">
        <v>628</v>
      </c>
      <c r="C73" s="429"/>
      <c r="D73" s="430"/>
    </row>
    <row r="74" spans="2:4" x14ac:dyDescent="0.2">
      <c r="B74" s="431" t="s">
        <v>629</v>
      </c>
      <c r="C74" s="432"/>
      <c r="D74" s="433"/>
    </row>
    <row r="75" spans="2:4" ht="53" x14ac:dyDescent="0.2">
      <c r="B75" s="279" t="s">
        <v>630</v>
      </c>
      <c r="C75" s="263">
        <v>1</v>
      </c>
      <c r="D75" s="280" t="s">
        <v>631</v>
      </c>
    </row>
    <row r="76" spans="2:4" ht="53" x14ac:dyDescent="0.2">
      <c r="B76" s="279" t="s">
        <v>632</v>
      </c>
      <c r="C76" s="263">
        <v>0</v>
      </c>
      <c r="D76" s="280" t="s">
        <v>631</v>
      </c>
    </row>
    <row r="77" spans="2:4" ht="53" x14ac:dyDescent="0.2">
      <c r="B77" s="279" t="s">
        <v>633</v>
      </c>
      <c r="C77" s="263">
        <v>2</v>
      </c>
      <c r="D77" s="280" t="s">
        <v>631</v>
      </c>
    </row>
    <row r="78" spans="2:4" x14ac:dyDescent="0.2">
      <c r="B78" s="448" t="s">
        <v>634</v>
      </c>
      <c r="C78" s="449"/>
      <c r="D78" s="450"/>
    </row>
    <row r="79" spans="2:4" x14ac:dyDescent="0.2">
      <c r="B79" s="445" t="s">
        <v>635</v>
      </c>
      <c r="C79" s="446"/>
      <c r="D79" s="447"/>
    </row>
    <row r="80" spans="2:4" ht="53" x14ac:dyDescent="0.2">
      <c r="B80" s="279" t="s">
        <v>636</v>
      </c>
      <c r="C80" s="263">
        <v>1</v>
      </c>
      <c r="D80" s="280" t="s">
        <v>631</v>
      </c>
    </row>
    <row r="81" spans="2:4" ht="53" x14ac:dyDescent="0.2">
      <c r="B81" s="279" t="s">
        <v>637</v>
      </c>
      <c r="C81" s="263">
        <v>0</v>
      </c>
      <c r="D81" s="280" t="s">
        <v>631</v>
      </c>
    </row>
    <row r="82" spans="2:4" ht="53" x14ac:dyDescent="0.2">
      <c r="B82" s="279" t="s">
        <v>638</v>
      </c>
      <c r="C82" s="263">
        <v>0</v>
      </c>
      <c r="D82" s="280" t="s">
        <v>631</v>
      </c>
    </row>
    <row r="83" spans="2:4" ht="53" x14ac:dyDescent="0.2">
      <c r="B83" s="279" t="s">
        <v>639</v>
      </c>
      <c r="C83" s="263">
        <v>2</v>
      </c>
      <c r="D83" s="280" t="s">
        <v>631</v>
      </c>
    </row>
    <row r="84" spans="2:4" ht="53" x14ac:dyDescent="0.2">
      <c r="B84" s="279" t="s">
        <v>640</v>
      </c>
      <c r="C84" s="263">
        <v>0</v>
      </c>
      <c r="D84" s="280" t="s">
        <v>631</v>
      </c>
    </row>
    <row r="85" spans="2:4" x14ac:dyDescent="0.2">
      <c r="B85" s="448" t="s">
        <v>641</v>
      </c>
      <c r="C85" s="449"/>
      <c r="D85" s="450"/>
    </row>
    <row r="86" spans="2:4" x14ac:dyDescent="0.2">
      <c r="B86" s="445" t="s">
        <v>642</v>
      </c>
      <c r="C86" s="446"/>
      <c r="D86" s="447"/>
    </row>
    <row r="87" spans="2:4" ht="53" x14ac:dyDescent="0.2">
      <c r="B87" s="279" t="s">
        <v>643</v>
      </c>
      <c r="C87" s="263">
        <v>0</v>
      </c>
      <c r="D87" s="280" t="s">
        <v>631</v>
      </c>
    </row>
    <row r="88" spans="2:4" ht="53" x14ac:dyDescent="0.2">
      <c r="B88" s="279" t="s">
        <v>644</v>
      </c>
      <c r="C88" s="263">
        <v>0</v>
      </c>
      <c r="D88" s="280" t="s">
        <v>631</v>
      </c>
    </row>
    <row r="89" spans="2:4" ht="53" x14ac:dyDescent="0.2">
      <c r="B89" s="279" t="s">
        <v>645</v>
      </c>
      <c r="C89" s="263">
        <v>0</v>
      </c>
      <c r="D89" s="280" t="s">
        <v>631</v>
      </c>
    </row>
    <row r="90" spans="2:4" x14ac:dyDescent="0.2">
      <c r="B90" s="448" t="s">
        <v>646</v>
      </c>
      <c r="C90" s="449"/>
      <c r="D90" s="450"/>
    </row>
    <row r="91" spans="2:4" x14ac:dyDescent="0.2">
      <c r="B91" s="445" t="s">
        <v>647</v>
      </c>
      <c r="C91" s="446"/>
      <c r="D91" s="447"/>
    </row>
    <row r="92" spans="2:4" ht="53" x14ac:dyDescent="0.2">
      <c r="B92" s="281" t="s">
        <v>648</v>
      </c>
      <c r="C92" s="263">
        <v>0</v>
      </c>
      <c r="D92" s="280" t="s">
        <v>631</v>
      </c>
    </row>
    <row r="93" spans="2:4" ht="53" x14ac:dyDescent="0.2">
      <c r="B93" s="281" t="s">
        <v>649</v>
      </c>
      <c r="C93" s="263">
        <v>1</v>
      </c>
      <c r="D93" s="280" t="s">
        <v>631</v>
      </c>
    </row>
    <row r="94" spans="2:4" ht="53" x14ac:dyDescent="0.2">
      <c r="B94" s="281" t="s">
        <v>650</v>
      </c>
      <c r="C94" s="263">
        <v>0</v>
      </c>
      <c r="D94" s="280" t="s">
        <v>631</v>
      </c>
    </row>
    <row r="95" spans="2:4" ht="53" x14ac:dyDescent="0.2">
      <c r="B95" s="281" t="s">
        <v>651</v>
      </c>
      <c r="C95" s="263">
        <v>0</v>
      </c>
      <c r="D95" s="280" t="s">
        <v>631</v>
      </c>
    </row>
    <row r="96" spans="2:4" x14ac:dyDescent="0.2">
      <c r="B96" s="448" t="s">
        <v>652</v>
      </c>
      <c r="C96" s="449"/>
      <c r="D96" s="450"/>
    </row>
    <row r="97" spans="2:4" x14ac:dyDescent="0.2">
      <c r="B97" s="445" t="s">
        <v>653</v>
      </c>
      <c r="C97" s="446"/>
      <c r="D97" s="447"/>
    </row>
    <row r="98" spans="2:4" ht="53" x14ac:dyDescent="0.2">
      <c r="B98" s="279" t="s">
        <v>654</v>
      </c>
      <c r="C98" s="263">
        <v>1</v>
      </c>
      <c r="D98" s="280" t="s">
        <v>631</v>
      </c>
    </row>
    <row r="99" spans="2:4" ht="53" x14ac:dyDescent="0.2">
      <c r="B99" s="279" t="s">
        <v>655</v>
      </c>
      <c r="C99" s="263">
        <v>1</v>
      </c>
      <c r="D99" s="280" t="s">
        <v>631</v>
      </c>
    </row>
    <row r="100" spans="2:4" ht="53" x14ac:dyDescent="0.2">
      <c r="B100" s="279" t="s">
        <v>656</v>
      </c>
      <c r="C100" s="263">
        <v>1</v>
      </c>
      <c r="D100" s="280" t="s">
        <v>631</v>
      </c>
    </row>
    <row r="101" spans="2:4" ht="53" x14ac:dyDescent="0.2">
      <c r="B101" s="279" t="s">
        <v>657</v>
      </c>
      <c r="C101" s="263">
        <v>0</v>
      </c>
      <c r="D101" s="280" t="s">
        <v>631</v>
      </c>
    </row>
    <row r="102" spans="2:4" x14ac:dyDescent="0.2">
      <c r="B102" s="448" t="s">
        <v>658</v>
      </c>
      <c r="C102" s="449"/>
      <c r="D102" s="450"/>
    </row>
    <row r="103" spans="2:4" x14ac:dyDescent="0.2">
      <c r="B103" s="445" t="s">
        <v>659</v>
      </c>
      <c r="C103" s="446"/>
      <c r="D103" s="447"/>
    </row>
    <row r="104" spans="2:4" ht="53" x14ac:dyDescent="0.2">
      <c r="B104" s="279" t="s">
        <v>660</v>
      </c>
      <c r="C104" s="263">
        <v>3</v>
      </c>
      <c r="D104" s="280" t="s">
        <v>631</v>
      </c>
    </row>
    <row r="105" spans="2:4" ht="53" x14ac:dyDescent="0.2">
      <c r="B105" s="279" t="s">
        <v>661</v>
      </c>
      <c r="C105" s="263">
        <v>0</v>
      </c>
      <c r="D105" s="280" t="s">
        <v>631</v>
      </c>
    </row>
    <row r="106" spans="2:4" ht="53" x14ac:dyDescent="0.2">
      <c r="B106" s="279" t="s">
        <v>662</v>
      </c>
      <c r="C106" s="263">
        <v>3</v>
      </c>
      <c r="D106" s="280" t="s">
        <v>631</v>
      </c>
    </row>
    <row r="107" spans="2:4" ht="53" x14ac:dyDescent="0.2">
      <c r="B107" s="279" t="s">
        <v>663</v>
      </c>
      <c r="C107" s="263">
        <v>0</v>
      </c>
      <c r="D107" s="280" t="s">
        <v>631</v>
      </c>
    </row>
    <row r="108" spans="2:4" ht="53" x14ac:dyDescent="0.2">
      <c r="B108" s="279" t="s">
        <v>664</v>
      </c>
      <c r="C108" s="263">
        <v>2</v>
      </c>
      <c r="D108" s="280" t="s">
        <v>631</v>
      </c>
    </row>
    <row r="109" spans="2:4" x14ac:dyDescent="0.2">
      <c r="B109" s="448" t="s">
        <v>665</v>
      </c>
      <c r="C109" s="449"/>
      <c r="D109" s="450"/>
    </row>
    <row r="110" spans="2:4" x14ac:dyDescent="0.2">
      <c r="B110" s="445">
        <v>3</v>
      </c>
      <c r="C110" s="446"/>
      <c r="D110" s="447"/>
    </row>
    <row r="111" spans="2:4" x14ac:dyDescent="0.2">
      <c r="B111" s="279" t="s">
        <v>667</v>
      </c>
      <c r="C111" s="263">
        <v>1</v>
      </c>
      <c r="D111" s="280"/>
    </row>
    <row r="112" spans="2:4" ht="53" x14ac:dyDescent="0.2">
      <c r="B112" s="279" t="s">
        <v>668</v>
      </c>
      <c r="C112" s="263">
        <v>1</v>
      </c>
      <c r="D112" s="280" t="s">
        <v>631</v>
      </c>
    </row>
    <row r="113" spans="2:4" ht="53" x14ac:dyDescent="0.2">
      <c r="B113" s="279" t="s">
        <v>669</v>
      </c>
      <c r="C113" s="263">
        <v>1</v>
      </c>
      <c r="D113" s="280" t="s">
        <v>631</v>
      </c>
    </row>
    <row r="114" spans="2:4" ht="53" x14ac:dyDescent="0.2">
      <c r="B114" s="279" t="s">
        <v>670</v>
      </c>
      <c r="C114" s="263">
        <v>0</v>
      </c>
      <c r="D114" s="280" t="s">
        <v>631</v>
      </c>
    </row>
    <row r="115" spans="2:4" ht="66" x14ac:dyDescent="0.2">
      <c r="B115" s="279" t="s">
        <v>671</v>
      </c>
      <c r="C115" s="263">
        <v>0</v>
      </c>
      <c r="D115" s="280" t="s">
        <v>672</v>
      </c>
    </row>
    <row r="116" spans="2:4" ht="53" x14ac:dyDescent="0.2">
      <c r="B116" s="279" t="s">
        <v>673</v>
      </c>
      <c r="C116" s="263">
        <v>1</v>
      </c>
      <c r="D116" s="280" t="s">
        <v>631</v>
      </c>
    </row>
    <row r="117" spans="2:4" x14ac:dyDescent="0.2">
      <c r="B117" s="448" t="s">
        <v>674</v>
      </c>
      <c r="C117" s="449"/>
      <c r="D117" s="450"/>
    </row>
    <row r="118" spans="2:4" x14ac:dyDescent="0.2">
      <c r="B118" s="445">
        <v>1</v>
      </c>
      <c r="C118" s="446"/>
      <c r="D118" s="447"/>
    </row>
    <row r="119" spans="2:4" ht="53" x14ac:dyDescent="0.2">
      <c r="B119" s="279" t="s">
        <v>676</v>
      </c>
      <c r="C119" s="263">
        <v>0</v>
      </c>
      <c r="D119" s="280" t="s">
        <v>631</v>
      </c>
    </row>
    <row r="120" spans="2:4" ht="53" x14ac:dyDescent="0.2">
      <c r="B120" s="279" t="s">
        <v>677</v>
      </c>
      <c r="C120" s="263">
        <v>0</v>
      </c>
      <c r="D120" s="280" t="s">
        <v>631</v>
      </c>
    </row>
    <row r="121" spans="2:4" ht="53" x14ac:dyDescent="0.2">
      <c r="B121" s="279" t="s">
        <v>678</v>
      </c>
      <c r="C121" s="263">
        <v>0</v>
      </c>
      <c r="D121" s="280" t="s">
        <v>631</v>
      </c>
    </row>
    <row r="122" spans="2:4" ht="53" x14ac:dyDescent="0.2">
      <c r="B122" s="279" t="s">
        <v>679</v>
      </c>
      <c r="C122" s="263">
        <v>0</v>
      </c>
      <c r="D122" s="280" t="s">
        <v>631</v>
      </c>
    </row>
    <row r="123" spans="2:4" x14ac:dyDescent="0.2">
      <c r="B123" s="448" t="s">
        <v>680</v>
      </c>
      <c r="C123" s="449"/>
      <c r="D123" s="450"/>
    </row>
    <row r="124" spans="2:4" x14ac:dyDescent="0.2">
      <c r="B124" s="445" t="s">
        <v>681</v>
      </c>
      <c r="C124" s="446"/>
      <c r="D124" s="447"/>
    </row>
    <row r="125" spans="2:4" ht="53" x14ac:dyDescent="0.2">
      <c r="B125" s="279" t="s">
        <v>682</v>
      </c>
      <c r="C125" s="263">
        <v>1</v>
      </c>
      <c r="D125" s="280" t="s">
        <v>631</v>
      </c>
    </row>
    <row r="126" spans="2:4" ht="53" x14ac:dyDescent="0.2">
      <c r="B126" s="279" t="s">
        <v>683</v>
      </c>
      <c r="C126" s="263">
        <v>1</v>
      </c>
      <c r="D126" s="280" t="s">
        <v>631</v>
      </c>
    </row>
    <row r="127" spans="2:4" ht="53" x14ac:dyDescent="0.2">
      <c r="B127" s="279" t="s">
        <v>684</v>
      </c>
      <c r="C127" s="263">
        <v>0</v>
      </c>
      <c r="D127" s="280" t="s">
        <v>631</v>
      </c>
    </row>
    <row r="128" spans="2:4" ht="53" x14ac:dyDescent="0.2">
      <c r="B128" s="279" t="s">
        <v>685</v>
      </c>
      <c r="C128" s="263">
        <v>1</v>
      </c>
      <c r="D128" s="280" t="s">
        <v>631</v>
      </c>
    </row>
    <row r="129" spans="2:4" ht="53" x14ac:dyDescent="0.2">
      <c r="B129" s="279" t="s">
        <v>686</v>
      </c>
      <c r="C129" s="263">
        <v>1</v>
      </c>
      <c r="D129" s="280" t="s">
        <v>631</v>
      </c>
    </row>
    <row r="130" spans="2:4" ht="53" x14ac:dyDescent="0.2">
      <c r="B130" s="279" t="s">
        <v>687</v>
      </c>
      <c r="C130" s="263">
        <v>1</v>
      </c>
      <c r="D130" s="280" t="s">
        <v>631</v>
      </c>
    </row>
    <row r="131" spans="2:4" ht="53" x14ac:dyDescent="0.2">
      <c r="B131" s="279" t="s">
        <v>688</v>
      </c>
      <c r="C131" s="263">
        <v>1</v>
      </c>
      <c r="D131" s="280" t="s">
        <v>631</v>
      </c>
    </row>
    <row r="132" spans="2:4" x14ac:dyDescent="0.2">
      <c r="B132" s="448" t="s">
        <v>689</v>
      </c>
      <c r="C132" s="449"/>
      <c r="D132" s="450"/>
    </row>
    <row r="133" spans="2:4" x14ac:dyDescent="0.2">
      <c r="B133" s="445" t="s">
        <v>690</v>
      </c>
      <c r="C133" s="446"/>
      <c r="D133" s="447"/>
    </row>
    <row r="134" spans="2:4" ht="66" x14ac:dyDescent="0.2">
      <c r="B134" s="279" t="s">
        <v>691</v>
      </c>
      <c r="C134" s="263">
        <v>0</v>
      </c>
      <c r="D134" s="280" t="s">
        <v>672</v>
      </c>
    </row>
    <row r="135" spans="2:4" ht="66" x14ac:dyDescent="0.2">
      <c r="B135" s="279" t="s">
        <v>692</v>
      </c>
      <c r="C135" s="263">
        <v>1</v>
      </c>
      <c r="D135" s="280" t="s">
        <v>672</v>
      </c>
    </row>
    <row r="136" spans="2:4" ht="66" x14ac:dyDescent="0.2">
      <c r="B136" s="279" t="s">
        <v>693</v>
      </c>
      <c r="C136" s="263">
        <v>1</v>
      </c>
      <c r="D136" s="280" t="s">
        <v>672</v>
      </c>
    </row>
    <row r="137" spans="2:4" ht="66" x14ac:dyDescent="0.2">
      <c r="B137" s="279" t="s">
        <v>694</v>
      </c>
      <c r="C137" s="263">
        <v>0</v>
      </c>
      <c r="D137" s="280" t="s">
        <v>672</v>
      </c>
    </row>
    <row r="138" spans="2:4" x14ac:dyDescent="0.2">
      <c r="B138" s="448" t="s">
        <v>695</v>
      </c>
      <c r="C138" s="449"/>
      <c r="D138" s="450"/>
    </row>
    <row r="139" spans="2:4" x14ac:dyDescent="0.2">
      <c r="B139" s="445" t="s">
        <v>696</v>
      </c>
      <c r="C139" s="446"/>
      <c r="D139" s="447"/>
    </row>
    <row r="140" spans="2:4" ht="53" x14ac:dyDescent="0.2">
      <c r="B140" s="279" t="s">
        <v>697</v>
      </c>
      <c r="C140" s="263">
        <v>1</v>
      </c>
      <c r="D140" s="280" t="s">
        <v>631</v>
      </c>
    </row>
    <row r="141" spans="2:4" ht="53" x14ac:dyDescent="0.2">
      <c r="B141" s="279" t="s">
        <v>698</v>
      </c>
      <c r="C141" s="263">
        <v>1</v>
      </c>
      <c r="D141" s="280" t="s">
        <v>631</v>
      </c>
    </row>
    <row r="142" spans="2:4" ht="53" x14ac:dyDescent="0.2">
      <c r="B142" s="279" t="s">
        <v>699</v>
      </c>
      <c r="C142" s="263">
        <v>1</v>
      </c>
      <c r="D142" s="280" t="s">
        <v>631</v>
      </c>
    </row>
    <row r="143" spans="2:4" ht="53" x14ac:dyDescent="0.2">
      <c r="B143" s="279" t="s">
        <v>700</v>
      </c>
      <c r="C143" s="263">
        <v>1</v>
      </c>
      <c r="D143" s="280" t="s">
        <v>631</v>
      </c>
    </row>
    <row r="144" spans="2:4" x14ac:dyDescent="0.2">
      <c r="B144" s="448" t="s">
        <v>701</v>
      </c>
      <c r="C144" s="449"/>
      <c r="D144" s="450"/>
    </row>
    <row r="145" spans="2:5" ht="53" x14ac:dyDescent="0.2">
      <c r="B145" s="279" t="s">
        <v>702</v>
      </c>
      <c r="C145" s="263">
        <v>1</v>
      </c>
      <c r="D145" s="280" t="s">
        <v>631</v>
      </c>
    </row>
    <row r="146" spans="2:5" ht="53" x14ac:dyDescent="0.2">
      <c r="B146" s="279" t="s">
        <v>703</v>
      </c>
      <c r="C146" s="263">
        <v>1</v>
      </c>
      <c r="D146" s="280" t="s">
        <v>631</v>
      </c>
    </row>
    <row r="147" spans="2:5" ht="54" thickBot="1" x14ac:dyDescent="0.25">
      <c r="B147" s="282" t="s">
        <v>704</v>
      </c>
      <c r="C147" s="263">
        <v>1</v>
      </c>
      <c r="D147" s="283" t="s">
        <v>631</v>
      </c>
    </row>
    <row r="148" spans="2:5" ht="15" thickBot="1" x14ac:dyDescent="0.25"/>
    <row r="149" spans="2:5" x14ac:dyDescent="0.2">
      <c r="B149" s="439" t="s">
        <v>705</v>
      </c>
      <c r="C149" s="440"/>
      <c r="D149" s="441"/>
    </row>
    <row r="150" spans="2:5" x14ac:dyDescent="0.2">
      <c r="B150" s="442"/>
      <c r="C150" s="443"/>
      <c r="D150" s="444"/>
    </row>
    <row r="151" spans="2:5" ht="117" x14ac:dyDescent="0.2">
      <c r="B151" s="166" t="s">
        <v>706</v>
      </c>
      <c r="C151" s="273">
        <v>2</v>
      </c>
      <c r="D151" s="276" t="s">
        <v>859</v>
      </c>
    </row>
    <row r="152" spans="2:5" ht="93.5" customHeight="1" x14ac:dyDescent="0.2">
      <c r="B152" s="166" t="s">
        <v>708</v>
      </c>
      <c r="C152" s="451" t="s">
        <v>860</v>
      </c>
      <c r="D152" s="452"/>
      <c r="E152" s="2"/>
    </row>
    <row r="153" spans="2:5" ht="117" x14ac:dyDescent="0.2">
      <c r="B153" s="166" t="s">
        <v>709</v>
      </c>
      <c r="C153" s="273">
        <v>3</v>
      </c>
      <c r="D153" s="276" t="s">
        <v>710</v>
      </c>
    </row>
    <row r="154" spans="2:5" ht="71.5" customHeight="1" x14ac:dyDescent="0.2">
      <c r="B154" s="166" t="s">
        <v>708</v>
      </c>
      <c r="C154" s="451" t="s">
        <v>861</v>
      </c>
      <c r="D154" s="452"/>
    </row>
    <row r="155" spans="2:5" ht="117" x14ac:dyDescent="0.2">
      <c r="B155" s="166" t="s">
        <v>711</v>
      </c>
      <c r="C155" s="273">
        <v>1</v>
      </c>
      <c r="D155" s="276" t="s">
        <v>712</v>
      </c>
    </row>
    <row r="156" spans="2:5" ht="39" customHeight="1" x14ac:dyDescent="0.2">
      <c r="B156" s="166" t="s">
        <v>708</v>
      </c>
      <c r="C156" s="451" t="s">
        <v>862</v>
      </c>
      <c r="D156" s="452"/>
    </row>
    <row r="157" spans="2:5" ht="91" x14ac:dyDescent="0.2">
      <c r="B157" s="166" t="s">
        <v>713</v>
      </c>
      <c r="C157" s="273">
        <v>1</v>
      </c>
      <c r="D157" s="276" t="s">
        <v>714</v>
      </c>
    </row>
    <row r="158" spans="2:5" x14ac:dyDescent="0.2">
      <c r="B158" s="166" t="s">
        <v>708</v>
      </c>
      <c r="C158" s="451" t="s">
        <v>863</v>
      </c>
      <c r="D158" s="452"/>
    </row>
    <row r="159" spans="2:5" ht="169" x14ac:dyDescent="0.2">
      <c r="B159" s="166" t="s">
        <v>715</v>
      </c>
      <c r="C159" s="273">
        <v>3</v>
      </c>
      <c r="D159" s="276" t="s">
        <v>716</v>
      </c>
    </row>
    <row r="160" spans="2:5" ht="42.75" customHeight="1" x14ac:dyDescent="0.2">
      <c r="B160" s="166" t="s">
        <v>708</v>
      </c>
      <c r="C160" s="451" t="s">
        <v>887</v>
      </c>
      <c r="D160" s="452"/>
    </row>
    <row r="161" spans="2:5" ht="130" x14ac:dyDescent="0.2">
      <c r="B161" s="166" t="s">
        <v>717</v>
      </c>
      <c r="C161" s="273">
        <v>3</v>
      </c>
      <c r="D161" s="276" t="s">
        <v>718</v>
      </c>
    </row>
    <row r="162" spans="2:5" ht="71" customHeight="1" x14ac:dyDescent="0.2">
      <c r="B162" s="166" t="s">
        <v>708</v>
      </c>
      <c r="C162" s="451" t="s">
        <v>864</v>
      </c>
      <c r="D162" s="452"/>
    </row>
    <row r="163" spans="2:5" ht="78" x14ac:dyDescent="0.2">
      <c r="B163" s="166" t="s">
        <v>719</v>
      </c>
      <c r="C163" s="273">
        <v>1</v>
      </c>
      <c r="D163" s="276" t="s">
        <v>720</v>
      </c>
    </row>
    <row r="164" spans="2:5" ht="30" customHeight="1" x14ac:dyDescent="0.2">
      <c r="B164" s="166" t="s">
        <v>708</v>
      </c>
      <c r="C164" s="451" t="s">
        <v>888</v>
      </c>
      <c r="D164" s="452"/>
    </row>
    <row r="165" spans="2:5" ht="26" x14ac:dyDescent="0.2">
      <c r="B165" s="166" t="s">
        <v>721</v>
      </c>
      <c r="C165" s="273">
        <v>1</v>
      </c>
      <c r="D165" s="276" t="s">
        <v>722</v>
      </c>
    </row>
    <row r="166" spans="2:5" ht="33" customHeight="1" x14ac:dyDescent="0.2">
      <c r="B166" s="166" t="s">
        <v>708</v>
      </c>
      <c r="C166" s="451" t="s">
        <v>865</v>
      </c>
      <c r="D166" s="452"/>
    </row>
    <row r="167" spans="2:5" ht="26" x14ac:dyDescent="0.2">
      <c r="B167" s="166" t="s">
        <v>723</v>
      </c>
      <c r="C167" s="273">
        <v>1</v>
      </c>
      <c r="D167" s="276" t="s">
        <v>722</v>
      </c>
    </row>
    <row r="168" spans="2:5" ht="29.5" customHeight="1" x14ac:dyDescent="0.2">
      <c r="B168" s="166" t="s">
        <v>708</v>
      </c>
      <c r="C168" s="451" t="s">
        <v>866</v>
      </c>
      <c r="D168" s="452"/>
    </row>
    <row r="169" spans="2:5" ht="26" x14ac:dyDescent="0.2">
      <c r="B169" s="166" t="s">
        <v>724</v>
      </c>
      <c r="C169" s="273">
        <v>0</v>
      </c>
      <c r="D169" s="276" t="s">
        <v>722</v>
      </c>
    </row>
    <row r="170" spans="2:5" ht="32" customHeight="1" x14ac:dyDescent="0.2">
      <c r="B170" s="166" t="s">
        <v>708</v>
      </c>
      <c r="C170" s="451" t="s">
        <v>867</v>
      </c>
      <c r="D170" s="452"/>
    </row>
    <row r="171" spans="2:5" ht="52" x14ac:dyDescent="0.2">
      <c r="B171" s="166" t="s">
        <v>725</v>
      </c>
      <c r="C171" s="273">
        <v>0</v>
      </c>
      <c r="D171" s="276" t="s">
        <v>726</v>
      </c>
    </row>
    <row r="172" spans="2:5" ht="27.5" customHeight="1" x14ac:dyDescent="0.2">
      <c r="B172" s="166" t="s">
        <v>708</v>
      </c>
      <c r="C172" s="451" t="s">
        <v>868</v>
      </c>
      <c r="D172" s="452"/>
    </row>
    <row r="173" spans="2:5" ht="143" x14ac:dyDescent="0.2">
      <c r="B173" s="166" t="s">
        <v>727</v>
      </c>
      <c r="C173" s="273">
        <v>3</v>
      </c>
      <c r="D173" s="276" t="s">
        <v>728</v>
      </c>
    </row>
    <row r="174" spans="2:5" ht="45.5" customHeight="1" x14ac:dyDescent="0.2">
      <c r="B174" s="166" t="s">
        <v>708</v>
      </c>
      <c r="C174" s="451" t="s">
        <v>869</v>
      </c>
      <c r="D174" s="452"/>
      <c r="E174" s="2"/>
    </row>
    <row r="175" spans="2:5" ht="117" x14ac:dyDescent="0.2">
      <c r="B175" s="166" t="s">
        <v>729</v>
      </c>
      <c r="C175" s="273">
        <v>1</v>
      </c>
      <c r="D175" s="276" t="s">
        <v>794</v>
      </c>
    </row>
    <row r="176" spans="2:5" ht="29.25" customHeight="1" x14ac:dyDescent="0.2">
      <c r="B176" s="166" t="s">
        <v>708</v>
      </c>
      <c r="C176" s="451" t="s">
        <v>870</v>
      </c>
      <c r="D176" s="452"/>
    </row>
    <row r="177" spans="2:5" ht="104" x14ac:dyDescent="0.2">
      <c r="B177" s="166" t="s">
        <v>731</v>
      </c>
      <c r="C177" s="273">
        <v>1</v>
      </c>
      <c r="D177" s="276" t="s">
        <v>732</v>
      </c>
    </row>
    <row r="178" spans="2:5" ht="56.25" customHeight="1" x14ac:dyDescent="0.2">
      <c r="B178" s="166" t="s">
        <v>708</v>
      </c>
      <c r="C178" s="451" t="s">
        <v>871</v>
      </c>
      <c r="D178" s="452"/>
      <c r="E178" s="2"/>
    </row>
    <row r="179" spans="2:5" ht="130" x14ac:dyDescent="0.2">
      <c r="B179" s="166" t="s">
        <v>733</v>
      </c>
      <c r="C179" s="273">
        <v>1</v>
      </c>
      <c r="D179" s="276" t="s">
        <v>734</v>
      </c>
    </row>
    <row r="180" spans="2:5" ht="14" customHeight="1" x14ac:dyDescent="0.2">
      <c r="B180" s="166" t="s">
        <v>708</v>
      </c>
      <c r="C180" s="451" t="s">
        <v>872</v>
      </c>
      <c r="D180" s="452"/>
    </row>
    <row r="181" spans="2:5" x14ac:dyDescent="0.2">
      <c r="B181" s="166" t="s">
        <v>735</v>
      </c>
      <c r="C181" s="451">
        <v>2</v>
      </c>
      <c r="D181" s="452" t="s">
        <v>736</v>
      </c>
    </row>
    <row r="182" spans="2:5" ht="54.5" customHeight="1" x14ac:dyDescent="0.2">
      <c r="B182" s="166" t="s">
        <v>708</v>
      </c>
      <c r="C182" s="451" t="s">
        <v>873</v>
      </c>
      <c r="D182" s="452"/>
      <c r="E182" s="2"/>
    </row>
    <row r="183" spans="2:5" ht="91" x14ac:dyDescent="0.2">
      <c r="B183" s="166" t="s">
        <v>737</v>
      </c>
      <c r="C183" s="273">
        <v>0</v>
      </c>
      <c r="D183" s="276" t="s">
        <v>738</v>
      </c>
    </row>
    <row r="184" spans="2:5" ht="68" customHeight="1" x14ac:dyDescent="0.2">
      <c r="B184" s="166" t="s">
        <v>708</v>
      </c>
      <c r="C184" s="451" t="s">
        <v>873</v>
      </c>
      <c r="D184" s="452"/>
    </row>
    <row r="185" spans="2:5" ht="91" x14ac:dyDescent="0.2">
      <c r="B185" s="166" t="s">
        <v>739</v>
      </c>
      <c r="C185" s="273">
        <v>1</v>
      </c>
      <c r="D185" s="278" t="s">
        <v>740</v>
      </c>
    </row>
    <row r="186" spans="2:5" ht="33.5" customHeight="1" x14ac:dyDescent="0.2">
      <c r="B186" s="166" t="s">
        <v>708</v>
      </c>
      <c r="C186" s="451" t="s">
        <v>889</v>
      </c>
      <c r="D186" s="452"/>
    </row>
    <row r="187" spans="2:5" ht="130" x14ac:dyDescent="0.2">
      <c r="B187" s="166" t="s">
        <v>741</v>
      </c>
      <c r="C187" s="273">
        <v>1</v>
      </c>
      <c r="D187" s="278" t="s">
        <v>742</v>
      </c>
    </row>
    <row r="188" spans="2:5" ht="23.5" customHeight="1" x14ac:dyDescent="0.2">
      <c r="B188" s="166" t="s">
        <v>708</v>
      </c>
      <c r="C188" s="451" t="s">
        <v>890</v>
      </c>
      <c r="D188" s="452"/>
      <c r="E188" s="2"/>
    </row>
    <row r="189" spans="2:5" ht="26" x14ac:dyDescent="0.2">
      <c r="B189" s="166" t="s">
        <v>743</v>
      </c>
      <c r="C189" s="451">
        <v>1</v>
      </c>
      <c r="D189" s="452" t="s">
        <v>744</v>
      </c>
    </row>
    <row r="190" spans="2:5" ht="17.5" customHeight="1" x14ac:dyDescent="0.2">
      <c r="B190" s="166" t="s">
        <v>708</v>
      </c>
      <c r="C190" s="451" t="s">
        <v>891</v>
      </c>
      <c r="D190" s="452"/>
    </row>
    <row r="191" spans="2:5" ht="78" x14ac:dyDescent="0.2">
      <c r="B191" s="166" t="s">
        <v>745</v>
      </c>
      <c r="C191" s="273">
        <v>2</v>
      </c>
      <c r="D191" s="276" t="s">
        <v>746</v>
      </c>
    </row>
    <row r="192" spans="2:5" ht="31.25" customHeight="1" x14ac:dyDescent="0.2">
      <c r="B192" s="166" t="s">
        <v>708</v>
      </c>
      <c r="C192" s="451" t="s">
        <v>874</v>
      </c>
      <c r="D192" s="452"/>
    </row>
    <row r="193" spans="2:5" ht="52" x14ac:dyDescent="0.2">
      <c r="B193" s="166" t="s">
        <v>747</v>
      </c>
      <c r="C193" s="273">
        <v>2</v>
      </c>
      <c r="D193" s="278" t="s">
        <v>748</v>
      </c>
    </row>
    <row r="194" spans="2:5" x14ac:dyDescent="0.2">
      <c r="B194" s="166" t="s">
        <v>708</v>
      </c>
      <c r="C194" s="453"/>
      <c r="D194" s="454"/>
    </row>
    <row r="195" spans="2:5" ht="78" x14ac:dyDescent="0.2">
      <c r="B195" s="166" t="s">
        <v>749</v>
      </c>
      <c r="C195" s="274">
        <v>1</v>
      </c>
      <c r="D195" s="276" t="s">
        <v>750</v>
      </c>
    </row>
    <row r="196" spans="2:5" ht="21" customHeight="1" x14ac:dyDescent="0.2">
      <c r="B196" s="166" t="s">
        <v>708</v>
      </c>
      <c r="C196" s="451" t="s">
        <v>875</v>
      </c>
      <c r="D196" s="452"/>
      <c r="E196" s="2"/>
    </row>
    <row r="197" spans="2:5" ht="130" x14ac:dyDescent="0.2">
      <c r="B197" s="166" t="s">
        <v>751</v>
      </c>
      <c r="C197" s="274">
        <v>2</v>
      </c>
      <c r="D197" s="278" t="s">
        <v>752</v>
      </c>
    </row>
    <row r="198" spans="2:5" ht="34.25" customHeight="1" x14ac:dyDescent="0.2">
      <c r="B198" s="166" t="s">
        <v>708</v>
      </c>
      <c r="C198" s="451" t="s">
        <v>876</v>
      </c>
      <c r="D198" s="452"/>
    </row>
    <row r="199" spans="2:5" ht="52" x14ac:dyDescent="0.2">
      <c r="B199" s="166" t="s">
        <v>753</v>
      </c>
      <c r="C199" s="273">
        <v>1</v>
      </c>
      <c r="D199" s="276" t="s">
        <v>722</v>
      </c>
    </row>
    <row r="200" spans="2:5" ht="33.75" customHeight="1" x14ac:dyDescent="0.2">
      <c r="B200" s="166" t="s">
        <v>708</v>
      </c>
      <c r="C200" s="451" t="s">
        <v>892</v>
      </c>
      <c r="D200" s="452"/>
    </row>
    <row r="201" spans="2:5" ht="52" x14ac:dyDescent="0.2">
      <c r="B201" s="166" t="s">
        <v>754</v>
      </c>
      <c r="C201" s="273">
        <v>0</v>
      </c>
      <c r="D201" s="276" t="s">
        <v>722</v>
      </c>
    </row>
    <row r="202" spans="2:5" ht="33" customHeight="1" x14ac:dyDescent="0.2">
      <c r="B202" s="166" t="s">
        <v>708</v>
      </c>
      <c r="C202" s="451" t="s">
        <v>893</v>
      </c>
      <c r="D202" s="452"/>
    </row>
    <row r="203" spans="2:5" ht="52" x14ac:dyDescent="0.2">
      <c r="B203" s="166" t="s">
        <v>755</v>
      </c>
      <c r="C203" s="273">
        <v>1</v>
      </c>
      <c r="D203" s="276" t="s">
        <v>722</v>
      </c>
    </row>
    <row r="204" spans="2:5" ht="36" customHeight="1" x14ac:dyDescent="0.2">
      <c r="B204" s="166" t="s">
        <v>708</v>
      </c>
      <c r="C204" s="453"/>
      <c r="D204" s="454"/>
    </row>
    <row r="205" spans="2:5" ht="117" x14ac:dyDescent="0.2">
      <c r="B205" s="166" t="s">
        <v>756</v>
      </c>
      <c r="C205" s="274">
        <v>1</v>
      </c>
      <c r="D205" s="278" t="s">
        <v>757</v>
      </c>
    </row>
    <row r="206" spans="2:5" ht="14" customHeight="1" x14ac:dyDescent="0.2">
      <c r="B206" s="166" t="s">
        <v>708</v>
      </c>
      <c r="C206" s="451" t="s">
        <v>877</v>
      </c>
      <c r="D206" s="452"/>
    </row>
    <row r="207" spans="2:5" ht="117" x14ac:dyDescent="0.2">
      <c r="B207" s="166" t="s">
        <v>758</v>
      </c>
      <c r="C207" s="274">
        <v>0</v>
      </c>
      <c r="D207" s="278" t="s">
        <v>759</v>
      </c>
    </row>
    <row r="208" spans="2:5" ht="43.25" customHeight="1" x14ac:dyDescent="0.2">
      <c r="B208" s="166" t="s">
        <v>708</v>
      </c>
      <c r="C208" s="451" t="s">
        <v>878</v>
      </c>
      <c r="D208" s="452"/>
    </row>
    <row r="209" spans="2:5" ht="104" x14ac:dyDescent="0.2">
      <c r="B209" s="166" t="s">
        <v>760</v>
      </c>
      <c r="C209" s="273">
        <v>2</v>
      </c>
      <c r="D209" s="276" t="s">
        <v>761</v>
      </c>
    </row>
    <row r="210" spans="2:5" ht="30" customHeight="1" x14ac:dyDescent="0.2">
      <c r="B210" s="166" t="s">
        <v>708</v>
      </c>
      <c r="C210" s="451" t="s">
        <v>879</v>
      </c>
      <c r="D210" s="452"/>
    </row>
    <row r="211" spans="2:5" ht="26" x14ac:dyDescent="0.2">
      <c r="B211" s="166" t="s">
        <v>762</v>
      </c>
      <c r="C211" s="275">
        <v>0</v>
      </c>
      <c r="D211" s="278" t="s">
        <v>722</v>
      </c>
    </row>
    <row r="212" spans="2:5" ht="27" customHeight="1" x14ac:dyDescent="0.2">
      <c r="B212" s="166" t="s">
        <v>708</v>
      </c>
      <c r="C212" s="451" t="s">
        <v>880</v>
      </c>
      <c r="D212" s="452"/>
    </row>
    <row r="213" spans="2:5" ht="26" x14ac:dyDescent="0.2">
      <c r="B213" s="166" t="s">
        <v>763</v>
      </c>
      <c r="C213" s="273">
        <v>1</v>
      </c>
      <c r="D213" s="276" t="s">
        <v>722</v>
      </c>
    </row>
    <row r="214" spans="2:5" ht="30" customHeight="1" x14ac:dyDescent="0.2">
      <c r="B214" s="166" t="s">
        <v>708</v>
      </c>
      <c r="C214" s="451" t="s">
        <v>881</v>
      </c>
      <c r="D214" s="452"/>
    </row>
    <row r="215" spans="2:5" ht="26" x14ac:dyDescent="0.2">
      <c r="B215" s="166" t="s">
        <v>764</v>
      </c>
      <c r="C215" s="273">
        <v>1</v>
      </c>
      <c r="D215" s="276" t="s">
        <v>722</v>
      </c>
      <c r="E215" s="187"/>
    </row>
    <row r="216" spans="2:5" ht="36.5" customHeight="1" x14ac:dyDescent="0.2">
      <c r="B216" s="166" t="s">
        <v>708</v>
      </c>
      <c r="C216" s="451" t="s">
        <v>881</v>
      </c>
      <c r="D216" s="452"/>
    </row>
    <row r="217" spans="2:5" ht="91" x14ac:dyDescent="0.2">
      <c r="B217" s="166" t="s">
        <v>765</v>
      </c>
      <c r="C217" s="273">
        <v>3</v>
      </c>
      <c r="D217" s="276" t="s">
        <v>882</v>
      </c>
    </row>
    <row r="218" spans="2:5" ht="32" customHeight="1" x14ac:dyDescent="0.2">
      <c r="B218" s="166" t="s">
        <v>708</v>
      </c>
      <c r="C218" s="451" t="s">
        <v>883</v>
      </c>
      <c r="D218" s="452"/>
    </row>
    <row r="219" spans="2:5" ht="91" x14ac:dyDescent="0.2">
      <c r="B219" s="166" t="s">
        <v>767</v>
      </c>
      <c r="C219" s="273">
        <v>1</v>
      </c>
      <c r="D219" s="276" t="s">
        <v>768</v>
      </c>
    </row>
    <row r="220" spans="2:5" ht="48.5" customHeight="1" x14ac:dyDescent="0.2">
      <c r="B220" s="166" t="s">
        <v>708</v>
      </c>
      <c r="C220" s="451" t="s">
        <v>884</v>
      </c>
      <c r="D220" s="452"/>
    </row>
    <row r="221" spans="2:5" ht="91" x14ac:dyDescent="0.2">
      <c r="B221" s="166" t="s">
        <v>769</v>
      </c>
      <c r="C221" s="273">
        <v>2</v>
      </c>
      <c r="D221" s="276" t="s">
        <v>770</v>
      </c>
    </row>
    <row r="222" spans="2:5" x14ac:dyDescent="0.2">
      <c r="B222" s="166" t="s">
        <v>708</v>
      </c>
      <c r="C222" s="451" t="s">
        <v>885</v>
      </c>
      <c r="D222" s="452"/>
    </row>
    <row r="223" spans="2:5" ht="130" x14ac:dyDescent="0.2">
      <c r="B223" s="166" t="s">
        <v>771</v>
      </c>
      <c r="C223" s="273">
        <v>2</v>
      </c>
      <c r="D223" s="276" t="s">
        <v>772</v>
      </c>
    </row>
    <row r="224" spans="2:5" x14ac:dyDescent="0.2">
      <c r="B224" s="166" t="s">
        <v>708</v>
      </c>
      <c r="C224" s="451" t="s">
        <v>885</v>
      </c>
      <c r="D224" s="452"/>
    </row>
    <row r="225" spans="2:5" ht="91" x14ac:dyDescent="0.2">
      <c r="B225" s="166" t="s">
        <v>773</v>
      </c>
      <c r="C225" s="273">
        <v>2</v>
      </c>
      <c r="D225" s="276" t="s">
        <v>774</v>
      </c>
    </row>
    <row r="226" spans="2:5" x14ac:dyDescent="0.2">
      <c r="B226" s="166" t="s">
        <v>708</v>
      </c>
      <c r="C226" s="451" t="s">
        <v>886</v>
      </c>
      <c r="D226" s="452"/>
    </row>
    <row r="227" spans="2:5" ht="104" x14ac:dyDescent="0.2">
      <c r="B227" s="166" t="s">
        <v>775</v>
      </c>
      <c r="C227" s="273">
        <v>0</v>
      </c>
      <c r="D227" s="276" t="s">
        <v>776</v>
      </c>
    </row>
    <row r="228" spans="2:5" ht="38" customHeight="1" x14ac:dyDescent="0.2">
      <c r="B228" s="166" t="s">
        <v>708</v>
      </c>
      <c r="C228" s="451" t="s">
        <v>894</v>
      </c>
      <c r="D228" s="452"/>
    </row>
    <row r="229" spans="2:5" ht="26" x14ac:dyDescent="0.2">
      <c r="B229" s="166" t="s">
        <v>777</v>
      </c>
      <c r="C229" s="273">
        <v>0</v>
      </c>
      <c r="D229" s="276" t="s">
        <v>722</v>
      </c>
    </row>
    <row r="230" spans="2:5" ht="28.5" customHeight="1" x14ac:dyDescent="0.2">
      <c r="B230" s="166" t="s">
        <v>708</v>
      </c>
      <c r="C230" s="451" t="s">
        <v>877</v>
      </c>
      <c r="D230" s="452"/>
    </row>
    <row r="231" spans="2:5" ht="26" x14ac:dyDescent="0.2">
      <c r="B231" s="179" t="s">
        <v>778</v>
      </c>
      <c r="C231" s="273">
        <v>0</v>
      </c>
      <c r="D231" s="277" t="s">
        <v>722</v>
      </c>
    </row>
    <row r="232" spans="2:5" ht="14" customHeight="1" x14ac:dyDescent="0.2">
      <c r="B232" s="166" t="s">
        <v>708</v>
      </c>
      <c r="C232" s="451" t="s">
        <v>877</v>
      </c>
      <c r="D232" s="452"/>
    </row>
    <row r="233" spans="2:5" ht="26" x14ac:dyDescent="0.2">
      <c r="B233" s="166" t="s">
        <v>779</v>
      </c>
      <c r="C233" s="273">
        <v>0</v>
      </c>
      <c r="D233" s="276" t="s">
        <v>722</v>
      </c>
    </row>
    <row r="234" spans="2:5" ht="15" thickBot="1" x14ac:dyDescent="0.25">
      <c r="B234" s="30" t="s">
        <v>708</v>
      </c>
      <c r="C234" s="451" t="s">
        <v>877</v>
      </c>
      <c r="D234" s="452"/>
    </row>
    <row r="235" spans="2:5" ht="15" thickBot="1" x14ac:dyDescent="0.25">
      <c r="B235" s="181"/>
      <c r="C235" s="208"/>
      <c r="D235" s="209"/>
    </row>
    <row r="236" spans="2:5" ht="16" thickBot="1" x14ac:dyDescent="0.25">
      <c r="B236" s="184" t="s">
        <v>131</v>
      </c>
      <c r="C236" s="272">
        <f>SUM(C151:D233)</f>
        <v>51</v>
      </c>
      <c r="D236" s="185" t="s">
        <v>780</v>
      </c>
      <c r="E236" s="189"/>
    </row>
    <row r="237" spans="2:5" x14ac:dyDescent="0.2">
      <c r="B237" s="13"/>
      <c r="D237" s="41"/>
    </row>
    <row r="238" spans="2:5" x14ac:dyDescent="0.2">
      <c r="B238" s="13"/>
      <c r="C238" s="186"/>
      <c r="D238" s="41"/>
    </row>
    <row r="239" spans="2:5" x14ac:dyDescent="0.2">
      <c r="B239" s="13"/>
      <c r="D239" s="41"/>
    </row>
    <row r="240" spans="2:5" x14ac:dyDescent="0.2">
      <c r="B240" s="13"/>
      <c r="D240" s="41"/>
    </row>
    <row r="241" spans="2:4" x14ac:dyDescent="0.2">
      <c r="B241" s="13"/>
      <c r="D241" s="41"/>
    </row>
    <row r="242" spans="2:4" x14ac:dyDescent="0.2">
      <c r="B242" s="13"/>
      <c r="D242" s="41"/>
    </row>
    <row r="243" spans="2:4" x14ac:dyDescent="0.2">
      <c r="B243" s="13"/>
      <c r="D243" s="41"/>
    </row>
    <row r="244" spans="2:4" x14ac:dyDescent="0.2">
      <c r="B244" s="13"/>
      <c r="D244" s="41"/>
    </row>
    <row r="245" spans="2:4" x14ac:dyDescent="0.2">
      <c r="B245" s="13"/>
      <c r="D245" s="41"/>
    </row>
    <row r="246" spans="2:4" x14ac:dyDescent="0.2">
      <c r="B246" s="13"/>
      <c r="D246" s="41"/>
    </row>
    <row r="247" spans="2:4" x14ac:dyDescent="0.2">
      <c r="B247" s="13"/>
      <c r="D247" s="41"/>
    </row>
    <row r="248" spans="2:4" x14ac:dyDescent="0.2">
      <c r="B248" s="13"/>
      <c r="D248" s="41"/>
    </row>
    <row r="249" spans="2:4" x14ac:dyDescent="0.2">
      <c r="B249" s="13"/>
      <c r="D249" s="41"/>
    </row>
    <row r="250" spans="2:4" x14ac:dyDescent="0.2">
      <c r="B250" s="13"/>
      <c r="D250" s="41"/>
    </row>
    <row r="251" spans="2:4" x14ac:dyDescent="0.2">
      <c r="B251" s="13"/>
      <c r="D251" s="41"/>
    </row>
    <row r="252" spans="2:4" x14ac:dyDescent="0.2">
      <c r="B252" s="13"/>
      <c r="D252" s="41"/>
    </row>
    <row r="253" spans="2:4" x14ac:dyDescent="0.2">
      <c r="B253" s="13"/>
      <c r="D253" s="41"/>
    </row>
    <row r="254" spans="2:4" x14ac:dyDescent="0.2">
      <c r="B254" s="13"/>
      <c r="D254" s="41"/>
    </row>
    <row r="255" spans="2:4" x14ac:dyDescent="0.2">
      <c r="B255" s="13"/>
      <c r="D255" s="41"/>
    </row>
    <row r="256" spans="2:4" x14ac:dyDescent="0.2">
      <c r="B256" s="13"/>
      <c r="D256" s="41"/>
    </row>
    <row r="257" spans="2:4" x14ac:dyDescent="0.2">
      <c r="B257" s="13"/>
      <c r="D257" s="41"/>
    </row>
    <row r="258" spans="2:4" x14ac:dyDescent="0.2">
      <c r="B258" s="13"/>
      <c r="D258" s="41"/>
    </row>
    <row r="259" spans="2:4" x14ac:dyDescent="0.2">
      <c r="B259" s="13"/>
      <c r="D259" s="41"/>
    </row>
    <row r="260" spans="2:4" x14ac:dyDescent="0.2">
      <c r="B260" s="13"/>
      <c r="D260" s="41"/>
    </row>
    <row r="261" spans="2:4" x14ac:dyDescent="0.2">
      <c r="B261" s="13"/>
      <c r="D261" s="41"/>
    </row>
    <row r="262" spans="2:4" x14ac:dyDescent="0.2">
      <c r="B262" s="13"/>
      <c r="D262" s="41"/>
    </row>
    <row r="263" spans="2:4" x14ac:dyDescent="0.2">
      <c r="B263" s="13"/>
      <c r="D263" s="41"/>
    </row>
    <row r="264" spans="2:4" x14ac:dyDescent="0.2">
      <c r="B264" s="13"/>
      <c r="D264" s="41"/>
    </row>
    <row r="265" spans="2:4" x14ac:dyDescent="0.2">
      <c r="B265" s="13"/>
      <c r="D265" s="41"/>
    </row>
    <row r="266" spans="2:4" x14ac:dyDescent="0.2">
      <c r="B266" s="13"/>
      <c r="D266" s="41"/>
    </row>
    <row r="267" spans="2:4" x14ac:dyDescent="0.2">
      <c r="B267" s="13"/>
      <c r="D267" s="41"/>
    </row>
    <row r="268" spans="2:4" x14ac:dyDescent="0.2">
      <c r="B268" s="13"/>
      <c r="D268" s="41"/>
    </row>
    <row r="269" spans="2:4" x14ac:dyDescent="0.2">
      <c r="B269" s="13"/>
      <c r="D269" s="41"/>
    </row>
    <row r="270" spans="2:4" x14ac:dyDescent="0.2">
      <c r="B270" s="13"/>
      <c r="D270" s="41"/>
    </row>
    <row r="271" spans="2:4" x14ac:dyDescent="0.2">
      <c r="B271" s="13"/>
      <c r="D271" s="41"/>
    </row>
    <row r="272" spans="2:4" x14ac:dyDescent="0.2">
      <c r="B272" s="13"/>
      <c r="D272" s="41"/>
    </row>
    <row r="273" spans="2:4" x14ac:dyDescent="0.2">
      <c r="B273" s="13"/>
      <c r="D273" s="41"/>
    </row>
    <row r="274" spans="2:4" x14ac:dyDescent="0.2">
      <c r="B274" s="13"/>
      <c r="D274" s="41"/>
    </row>
    <row r="275" spans="2:4" x14ac:dyDescent="0.2">
      <c r="B275" s="13"/>
      <c r="D275" s="41"/>
    </row>
    <row r="276" spans="2:4" x14ac:dyDescent="0.2">
      <c r="B276" s="13"/>
      <c r="D276" s="41"/>
    </row>
    <row r="277" spans="2:4" x14ac:dyDescent="0.2">
      <c r="B277" s="13"/>
      <c r="D277" s="41"/>
    </row>
    <row r="278" spans="2:4" x14ac:dyDescent="0.2">
      <c r="B278" s="13"/>
      <c r="D278" s="41"/>
    </row>
    <row r="279" spans="2:4" x14ac:dyDescent="0.2">
      <c r="B279" s="13"/>
      <c r="D279" s="41"/>
    </row>
    <row r="280" spans="2:4" x14ac:dyDescent="0.2">
      <c r="B280" s="13"/>
      <c r="D280" s="41"/>
    </row>
    <row r="281" spans="2:4" x14ac:dyDescent="0.2">
      <c r="B281" s="13"/>
      <c r="D281" s="41"/>
    </row>
    <row r="282" spans="2:4" x14ac:dyDescent="0.2">
      <c r="B282" s="13"/>
      <c r="D282" s="41"/>
    </row>
    <row r="283" spans="2:4" x14ac:dyDescent="0.2">
      <c r="B283" s="13"/>
      <c r="D283" s="41"/>
    </row>
    <row r="284" spans="2:4" x14ac:dyDescent="0.2">
      <c r="B284" s="13"/>
      <c r="D284" s="41"/>
    </row>
    <row r="285" spans="2:4" x14ac:dyDescent="0.2">
      <c r="B285" s="13"/>
      <c r="D285" s="41"/>
    </row>
    <row r="286" spans="2:4" x14ac:dyDescent="0.2">
      <c r="B286" s="13"/>
      <c r="D286" s="41"/>
    </row>
    <row r="287" spans="2:4" x14ac:dyDescent="0.2">
      <c r="B287" s="13"/>
      <c r="D287" s="41"/>
    </row>
    <row r="288" spans="2:4" x14ac:dyDescent="0.2">
      <c r="B288" s="13"/>
      <c r="D288" s="41"/>
    </row>
    <row r="289" spans="2:4" x14ac:dyDescent="0.2">
      <c r="B289" s="13"/>
      <c r="D289" s="41"/>
    </row>
    <row r="290" spans="2:4" x14ac:dyDescent="0.2">
      <c r="B290" s="13"/>
      <c r="D290" s="41"/>
    </row>
    <row r="291" spans="2:4" x14ac:dyDescent="0.2">
      <c r="B291" s="13"/>
      <c r="D291" s="41"/>
    </row>
    <row r="292" spans="2:4" x14ac:dyDescent="0.2">
      <c r="B292" s="13"/>
      <c r="D292" s="41"/>
    </row>
    <row r="293" spans="2:4" x14ac:dyDescent="0.2">
      <c r="B293" s="13"/>
      <c r="D293" s="41"/>
    </row>
    <row r="294" spans="2:4" x14ac:dyDescent="0.2">
      <c r="B294" s="13"/>
      <c r="D294" s="41"/>
    </row>
    <row r="295" spans="2:4" x14ac:dyDescent="0.2">
      <c r="B295" s="13"/>
      <c r="D295" s="41"/>
    </row>
    <row r="296" spans="2:4" x14ac:dyDescent="0.2">
      <c r="B296" s="13"/>
      <c r="D296" s="41"/>
    </row>
    <row r="297" spans="2:4" x14ac:dyDescent="0.2">
      <c r="B297" s="13"/>
      <c r="D297" s="41"/>
    </row>
    <row r="298" spans="2:4" x14ac:dyDescent="0.2">
      <c r="B298" s="13"/>
      <c r="D298" s="41"/>
    </row>
    <row r="299" spans="2:4" x14ac:dyDescent="0.2">
      <c r="B299" s="13"/>
      <c r="D299" s="41"/>
    </row>
    <row r="300" spans="2:4" x14ac:dyDescent="0.2">
      <c r="B300" s="13"/>
      <c r="D300" s="41"/>
    </row>
    <row r="301" spans="2:4" x14ac:dyDescent="0.2">
      <c r="B301" s="13"/>
      <c r="D301" s="41"/>
    </row>
    <row r="302" spans="2:4" x14ac:dyDescent="0.2">
      <c r="B302" s="13"/>
      <c r="D302" s="41"/>
    </row>
    <row r="303" spans="2:4" x14ac:dyDescent="0.2">
      <c r="B303" s="13"/>
      <c r="D303" s="41"/>
    </row>
    <row r="304" spans="2:4" x14ac:dyDescent="0.2">
      <c r="B304" s="13"/>
      <c r="D304" s="41"/>
    </row>
    <row r="305" spans="2:4" x14ac:dyDescent="0.2">
      <c r="B305" s="13"/>
      <c r="D305" s="41"/>
    </row>
    <row r="306" spans="2:4" x14ac:dyDescent="0.2">
      <c r="B306" s="13"/>
      <c r="D306" s="41"/>
    </row>
    <row r="307" spans="2:4" x14ac:dyDescent="0.2">
      <c r="B307" s="13"/>
      <c r="D307" s="41"/>
    </row>
    <row r="308" spans="2:4" x14ac:dyDescent="0.2">
      <c r="B308" s="13"/>
      <c r="D308" s="41"/>
    </row>
    <row r="309" spans="2:4" x14ac:dyDescent="0.2">
      <c r="B309" s="13"/>
      <c r="D309" s="41"/>
    </row>
    <row r="310" spans="2:4" x14ac:dyDescent="0.2">
      <c r="B310" s="13"/>
      <c r="D310" s="41"/>
    </row>
    <row r="311" spans="2:4" x14ac:dyDescent="0.2">
      <c r="B311" s="13"/>
      <c r="D311" s="41"/>
    </row>
    <row r="312" spans="2:4" x14ac:dyDescent="0.2">
      <c r="B312" s="13"/>
      <c r="D312" s="41"/>
    </row>
    <row r="313" spans="2:4" x14ac:dyDescent="0.2">
      <c r="B313" s="13"/>
      <c r="D313" s="41"/>
    </row>
    <row r="314" spans="2:4" x14ac:dyDescent="0.2">
      <c r="B314" s="13"/>
      <c r="D314" s="41"/>
    </row>
    <row r="315" spans="2:4" x14ac:dyDescent="0.2">
      <c r="B315" s="13"/>
      <c r="D315" s="41"/>
    </row>
    <row r="316" spans="2:4" x14ac:dyDescent="0.2">
      <c r="B316" s="13"/>
      <c r="D316" s="41"/>
    </row>
    <row r="317" spans="2:4" x14ac:dyDescent="0.2">
      <c r="B317" s="13"/>
      <c r="D317" s="41"/>
    </row>
    <row r="318" spans="2:4" x14ac:dyDescent="0.2">
      <c r="B318" s="13"/>
      <c r="D318" s="41"/>
    </row>
    <row r="319" spans="2:4" x14ac:dyDescent="0.2">
      <c r="B319" s="13"/>
      <c r="D319" s="41"/>
    </row>
    <row r="320" spans="2:4" x14ac:dyDescent="0.2">
      <c r="B320" s="13"/>
      <c r="D320" s="41"/>
    </row>
    <row r="321" spans="2:4" x14ac:dyDescent="0.2">
      <c r="B321" s="13"/>
      <c r="D321" s="41"/>
    </row>
    <row r="322" spans="2:4" x14ac:dyDescent="0.2">
      <c r="B322" s="13"/>
      <c r="D322" s="41"/>
    </row>
    <row r="323" spans="2:4" x14ac:dyDescent="0.2">
      <c r="B323" s="13"/>
      <c r="D323" s="41"/>
    </row>
    <row r="324" spans="2:4" x14ac:dyDescent="0.2">
      <c r="B324" s="13"/>
      <c r="D324" s="41"/>
    </row>
    <row r="325" spans="2:4" x14ac:dyDescent="0.2">
      <c r="B325" s="13"/>
      <c r="D325" s="41"/>
    </row>
    <row r="326" spans="2:4" x14ac:dyDescent="0.2">
      <c r="B326" s="13"/>
      <c r="D326" s="41"/>
    </row>
    <row r="327" spans="2:4" x14ac:dyDescent="0.2">
      <c r="B327" s="13"/>
      <c r="D327" s="41"/>
    </row>
    <row r="328" spans="2:4" x14ac:dyDescent="0.2">
      <c r="B328" s="13"/>
      <c r="D328" s="41"/>
    </row>
    <row r="329" spans="2:4" x14ac:dyDescent="0.2">
      <c r="B329" s="13"/>
      <c r="D329" s="41"/>
    </row>
    <row r="330" spans="2:4" x14ac:dyDescent="0.2">
      <c r="B330" s="13"/>
      <c r="D330" s="41"/>
    </row>
    <row r="331" spans="2:4" x14ac:dyDescent="0.2">
      <c r="B331" s="13"/>
      <c r="D331" s="41"/>
    </row>
    <row r="332" spans="2:4" x14ac:dyDescent="0.2">
      <c r="B332" s="13"/>
      <c r="D332" s="41"/>
    </row>
    <row r="333" spans="2:4" x14ac:dyDescent="0.2">
      <c r="B333" s="13"/>
      <c r="D333" s="41"/>
    </row>
    <row r="334" spans="2:4" x14ac:dyDescent="0.2">
      <c r="B334" s="13"/>
      <c r="D334" s="41"/>
    </row>
    <row r="335" spans="2:4" x14ac:dyDescent="0.2">
      <c r="B335" s="13"/>
      <c r="D335" s="41"/>
    </row>
    <row r="336" spans="2:4" x14ac:dyDescent="0.2">
      <c r="B336" s="13"/>
      <c r="D336" s="41"/>
    </row>
    <row r="337" spans="2:4" x14ac:dyDescent="0.2">
      <c r="B337" s="13"/>
      <c r="D337" s="41"/>
    </row>
    <row r="338" spans="2:4" x14ac:dyDescent="0.2">
      <c r="B338" s="13"/>
      <c r="D338" s="41"/>
    </row>
    <row r="339" spans="2:4" x14ac:dyDescent="0.2">
      <c r="B339" s="13"/>
      <c r="D339" s="41"/>
    </row>
    <row r="340" spans="2:4" x14ac:dyDescent="0.2">
      <c r="B340" s="13"/>
      <c r="D340" s="41"/>
    </row>
    <row r="341" spans="2:4" x14ac:dyDescent="0.2">
      <c r="B341" s="13"/>
      <c r="D341" s="41"/>
    </row>
    <row r="342" spans="2:4" x14ac:dyDescent="0.2">
      <c r="B342" s="13"/>
      <c r="D342" s="41"/>
    </row>
    <row r="343" spans="2:4" x14ac:dyDescent="0.2">
      <c r="B343" s="13"/>
      <c r="D343" s="41"/>
    </row>
    <row r="344" spans="2:4" x14ac:dyDescent="0.2">
      <c r="B344" s="13"/>
      <c r="D344" s="41"/>
    </row>
    <row r="345" spans="2:4" x14ac:dyDescent="0.2">
      <c r="B345" s="13"/>
      <c r="D345" s="41"/>
    </row>
    <row r="346" spans="2:4" x14ac:dyDescent="0.2">
      <c r="B346" s="13"/>
      <c r="D346" s="41"/>
    </row>
    <row r="347" spans="2:4" x14ac:dyDescent="0.2">
      <c r="B347" s="13"/>
      <c r="D347" s="41"/>
    </row>
    <row r="348" spans="2:4" x14ac:dyDescent="0.2">
      <c r="B348" s="13"/>
      <c r="D348" s="41"/>
    </row>
    <row r="349" spans="2:4" x14ac:dyDescent="0.2">
      <c r="B349" s="13"/>
      <c r="D349" s="41"/>
    </row>
    <row r="350" spans="2:4" x14ac:dyDescent="0.2">
      <c r="B350" s="13"/>
      <c r="D350" s="41"/>
    </row>
    <row r="351" spans="2:4" x14ac:dyDescent="0.2">
      <c r="B351" s="13"/>
      <c r="D351" s="41"/>
    </row>
    <row r="352" spans="2:4" x14ac:dyDescent="0.2">
      <c r="B352" s="13"/>
      <c r="D352" s="41"/>
    </row>
    <row r="353" spans="2:4" x14ac:dyDescent="0.2">
      <c r="B353" s="13"/>
      <c r="D353" s="41"/>
    </row>
    <row r="354" spans="2:4" x14ac:dyDescent="0.2">
      <c r="B354" s="13"/>
      <c r="D354" s="41"/>
    </row>
    <row r="355" spans="2:4" x14ac:dyDescent="0.2">
      <c r="B355" s="13"/>
      <c r="D355" s="41"/>
    </row>
    <row r="356" spans="2:4" x14ac:dyDescent="0.2">
      <c r="B356" s="13"/>
      <c r="D356" s="41"/>
    </row>
    <row r="357" spans="2:4" x14ac:dyDescent="0.2">
      <c r="B357" s="13"/>
      <c r="D357" s="41"/>
    </row>
    <row r="358" spans="2:4" x14ac:dyDescent="0.2">
      <c r="B358" s="13"/>
      <c r="D358" s="41"/>
    </row>
    <row r="359" spans="2:4" x14ac:dyDescent="0.2">
      <c r="B359" s="13"/>
      <c r="D359" s="41"/>
    </row>
    <row r="360" spans="2:4" x14ac:dyDescent="0.2">
      <c r="B360" s="13"/>
      <c r="D360" s="41"/>
    </row>
    <row r="361" spans="2:4" x14ac:dyDescent="0.2">
      <c r="B361" s="13"/>
      <c r="D361" s="41"/>
    </row>
    <row r="362" spans="2:4" x14ac:dyDescent="0.2">
      <c r="B362" s="13"/>
      <c r="D362" s="41"/>
    </row>
    <row r="363" spans="2:4" x14ac:dyDescent="0.2">
      <c r="B363" s="13"/>
      <c r="D363" s="41"/>
    </row>
    <row r="364" spans="2:4" x14ac:dyDescent="0.2">
      <c r="B364" s="13"/>
      <c r="D364" s="41"/>
    </row>
    <row r="365" spans="2:4" x14ac:dyDescent="0.2">
      <c r="B365" s="13"/>
      <c r="D365" s="41"/>
    </row>
    <row r="366" spans="2:4" x14ac:dyDescent="0.2">
      <c r="B366" s="13"/>
      <c r="D366" s="41"/>
    </row>
    <row r="367" spans="2:4" x14ac:dyDescent="0.2">
      <c r="B367" s="13"/>
      <c r="D367" s="41"/>
    </row>
    <row r="368" spans="2:4" x14ac:dyDescent="0.2">
      <c r="B368" s="13"/>
      <c r="D368" s="41"/>
    </row>
    <row r="369" spans="2:4" x14ac:dyDescent="0.2">
      <c r="B369" s="13"/>
      <c r="D369" s="41"/>
    </row>
    <row r="370" spans="2:4" x14ac:dyDescent="0.2">
      <c r="B370" s="13"/>
      <c r="D370" s="41"/>
    </row>
    <row r="371" spans="2:4" x14ac:dyDescent="0.2">
      <c r="B371" s="13"/>
      <c r="D371" s="41"/>
    </row>
    <row r="372" spans="2:4" x14ac:dyDescent="0.2">
      <c r="B372" s="13"/>
      <c r="D372" s="41"/>
    </row>
    <row r="373" spans="2:4" x14ac:dyDescent="0.2">
      <c r="B373" s="13"/>
      <c r="D373" s="41"/>
    </row>
    <row r="374" spans="2:4" x14ac:dyDescent="0.2">
      <c r="B374" s="13"/>
      <c r="D374" s="41"/>
    </row>
    <row r="375" spans="2:4" x14ac:dyDescent="0.2">
      <c r="B375" s="13"/>
      <c r="D375" s="41"/>
    </row>
    <row r="376" spans="2:4" x14ac:dyDescent="0.2">
      <c r="B376" s="13"/>
      <c r="D376" s="41"/>
    </row>
    <row r="377" spans="2:4" x14ac:dyDescent="0.2">
      <c r="B377" s="13"/>
      <c r="D377" s="41"/>
    </row>
    <row r="378" spans="2:4" x14ac:dyDescent="0.2">
      <c r="B378" s="13"/>
      <c r="D378" s="41"/>
    </row>
    <row r="379" spans="2:4" x14ac:dyDescent="0.2">
      <c r="B379" s="13"/>
      <c r="D379" s="41"/>
    </row>
    <row r="380" spans="2:4" x14ac:dyDescent="0.2">
      <c r="B380" s="13"/>
      <c r="D380" s="41"/>
    </row>
    <row r="381" spans="2:4" x14ac:dyDescent="0.2">
      <c r="B381" s="13"/>
      <c r="D381" s="41"/>
    </row>
    <row r="382" spans="2:4" x14ac:dyDescent="0.2">
      <c r="B382" s="13"/>
      <c r="D382" s="41"/>
    </row>
    <row r="383" spans="2:4" x14ac:dyDescent="0.2">
      <c r="B383" s="13"/>
      <c r="D383" s="41"/>
    </row>
    <row r="384" spans="2:4" x14ac:dyDescent="0.2">
      <c r="B384" s="13"/>
      <c r="D384" s="41"/>
    </row>
    <row r="385" spans="2:4" x14ac:dyDescent="0.2">
      <c r="B385" s="13"/>
      <c r="D385" s="41"/>
    </row>
    <row r="386" spans="2:4" x14ac:dyDescent="0.2">
      <c r="B386" s="13"/>
      <c r="D386" s="41"/>
    </row>
    <row r="387" spans="2:4" x14ac:dyDescent="0.2">
      <c r="B387" s="13"/>
      <c r="D387" s="41"/>
    </row>
    <row r="388" spans="2:4" x14ac:dyDescent="0.2">
      <c r="B388" s="13"/>
      <c r="D388" s="41"/>
    </row>
    <row r="389" spans="2:4" x14ac:dyDescent="0.2">
      <c r="B389" s="13"/>
      <c r="D389" s="41"/>
    </row>
    <row r="390" spans="2:4" x14ac:dyDescent="0.2">
      <c r="B390" s="13"/>
      <c r="D390" s="41"/>
    </row>
    <row r="391" spans="2:4" x14ac:dyDescent="0.2">
      <c r="B391" s="13"/>
      <c r="D391" s="41"/>
    </row>
    <row r="392" spans="2:4" x14ac:dyDescent="0.2">
      <c r="B392" s="13"/>
      <c r="D392" s="41"/>
    </row>
    <row r="393" spans="2:4" x14ac:dyDescent="0.2">
      <c r="D393" s="41"/>
    </row>
    <row r="394" spans="2:4" x14ac:dyDescent="0.2">
      <c r="D394" s="41"/>
    </row>
    <row r="395" spans="2:4" x14ac:dyDescent="0.2">
      <c r="D395" s="41"/>
    </row>
    <row r="396" spans="2:4" x14ac:dyDescent="0.2">
      <c r="D396" s="41"/>
    </row>
    <row r="397" spans="2:4" x14ac:dyDescent="0.2">
      <c r="D397" s="41"/>
    </row>
    <row r="398" spans="2:4" x14ac:dyDescent="0.2">
      <c r="D398" s="41"/>
    </row>
    <row r="399" spans="2:4" x14ac:dyDescent="0.2">
      <c r="D399" s="41"/>
    </row>
    <row r="400" spans="2:4" x14ac:dyDescent="0.2">
      <c r="D400" s="41"/>
    </row>
    <row r="401" spans="4:4" x14ac:dyDescent="0.2">
      <c r="D401" s="41"/>
    </row>
    <row r="402" spans="4:4" x14ac:dyDescent="0.2">
      <c r="D402" s="41"/>
    </row>
    <row r="403" spans="4:4" x14ac:dyDescent="0.2">
      <c r="D403" s="41"/>
    </row>
    <row r="404" spans="4:4" x14ac:dyDescent="0.2">
      <c r="D404" s="41"/>
    </row>
    <row r="405" spans="4:4" x14ac:dyDescent="0.2">
      <c r="D405" s="41"/>
    </row>
    <row r="406" spans="4:4" x14ac:dyDescent="0.2">
      <c r="D406" s="41"/>
    </row>
    <row r="407" spans="4:4" x14ac:dyDescent="0.2">
      <c r="D407" s="41"/>
    </row>
    <row r="408" spans="4:4" x14ac:dyDescent="0.2">
      <c r="D408" s="41"/>
    </row>
    <row r="409" spans="4:4" x14ac:dyDescent="0.2">
      <c r="D409" s="41"/>
    </row>
    <row r="410" spans="4:4" x14ac:dyDescent="0.2">
      <c r="D410" s="41"/>
    </row>
    <row r="411" spans="4:4" x14ac:dyDescent="0.2">
      <c r="D411" s="41"/>
    </row>
    <row r="412" spans="4:4" x14ac:dyDescent="0.2">
      <c r="D412" s="41"/>
    </row>
    <row r="413" spans="4:4" x14ac:dyDescent="0.2">
      <c r="D413" s="41"/>
    </row>
    <row r="414" spans="4:4" x14ac:dyDescent="0.2">
      <c r="D414" s="41"/>
    </row>
    <row r="415" spans="4:4" x14ac:dyDescent="0.2">
      <c r="D415" s="41"/>
    </row>
    <row r="416" spans="4:4" x14ac:dyDescent="0.2">
      <c r="D416" s="41"/>
    </row>
    <row r="417" spans="4:4" x14ac:dyDescent="0.2">
      <c r="D417" s="41"/>
    </row>
    <row r="418" spans="4:4" x14ac:dyDescent="0.2">
      <c r="D418" s="41"/>
    </row>
    <row r="419" spans="4:4" x14ac:dyDescent="0.2">
      <c r="D419" s="41"/>
    </row>
    <row r="420" spans="4:4" x14ac:dyDescent="0.2">
      <c r="D420" s="41"/>
    </row>
    <row r="421" spans="4:4" x14ac:dyDescent="0.2">
      <c r="D421" s="41"/>
    </row>
    <row r="422" spans="4:4" x14ac:dyDescent="0.2">
      <c r="D422" s="41"/>
    </row>
    <row r="423" spans="4:4" x14ac:dyDescent="0.2">
      <c r="D423" s="41"/>
    </row>
    <row r="424" spans="4:4" x14ac:dyDescent="0.2">
      <c r="D424" s="41"/>
    </row>
    <row r="425" spans="4:4" x14ac:dyDescent="0.2">
      <c r="D425" s="41"/>
    </row>
    <row r="426" spans="4:4" x14ac:dyDescent="0.2">
      <c r="D426" s="41"/>
    </row>
    <row r="427" spans="4:4" x14ac:dyDescent="0.2">
      <c r="D427" s="41"/>
    </row>
    <row r="428" spans="4:4" x14ac:dyDescent="0.2">
      <c r="D428" s="41"/>
    </row>
    <row r="429" spans="4:4" x14ac:dyDescent="0.2">
      <c r="D429" s="41"/>
    </row>
    <row r="430" spans="4:4" x14ac:dyDescent="0.2">
      <c r="D430" s="41"/>
    </row>
    <row r="431" spans="4:4" x14ac:dyDescent="0.2">
      <c r="D431" s="41"/>
    </row>
    <row r="432" spans="4:4" x14ac:dyDescent="0.2">
      <c r="D432" s="41"/>
    </row>
    <row r="433" spans="4:4" x14ac:dyDescent="0.2">
      <c r="D433" s="41"/>
    </row>
    <row r="434" spans="4:4" x14ac:dyDescent="0.2">
      <c r="D434" s="41"/>
    </row>
  </sheetData>
  <mergeCells count="77">
    <mergeCell ref="C178:D178"/>
    <mergeCell ref="C180:D180"/>
    <mergeCell ref="C168:D168"/>
    <mergeCell ref="C152:D152"/>
    <mergeCell ref="C154:D154"/>
    <mergeCell ref="C156:D156"/>
    <mergeCell ref="C158:D158"/>
    <mergeCell ref="C160:D160"/>
    <mergeCell ref="C162:D162"/>
    <mergeCell ref="C164:D164"/>
    <mergeCell ref="C166:D166"/>
    <mergeCell ref="C181:D181"/>
    <mergeCell ref="C210:D210"/>
    <mergeCell ref="C212:D212"/>
    <mergeCell ref="C190:D190"/>
    <mergeCell ref="C230:D230"/>
    <mergeCell ref="C189:D189"/>
    <mergeCell ref="C186:D186"/>
    <mergeCell ref="C188:D188"/>
    <mergeCell ref="C182:D182"/>
    <mergeCell ref="C184:D184"/>
    <mergeCell ref="C216:D216"/>
    <mergeCell ref="C194:D194"/>
    <mergeCell ref="C196:D196"/>
    <mergeCell ref="C198:D198"/>
    <mergeCell ref="C200:D200"/>
    <mergeCell ref="C202:D202"/>
    <mergeCell ref="C214:D214"/>
    <mergeCell ref="C204:D204"/>
    <mergeCell ref="C206:D206"/>
    <mergeCell ref="C208:D208"/>
    <mergeCell ref="C234:D234"/>
    <mergeCell ref="C218:D218"/>
    <mergeCell ref="C220:D220"/>
    <mergeCell ref="C222:D222"/>
    <mergeCell ref="C224:D224"/>
    <mergeCell ref="C226:D226"/>
    <mergeCell ref="C228:D228"/>
    <mergeCell ref="C232:D232"/>
    <mergeCell ref="B1:D1"/>
    <mergeCell ref="C172:D172"/>
    <mergeCell ref="C174:D174"/>
    <mergeCell ref="C176:D176"/>
    <mergeCell ref="C192:D192"/>
    <mergeCell ref="C170:D170"/>
    <mergeCell ref="B144:D144"/>
    <mergeCell ref="B149:D150"/>
    <mergeCell ref="B139:D139"/>
    <mergeCell ref="B102:D102"/>
    <mergeCell ref="B103:D103"/>
    <mergeCell ref="B109:D109"/>
    <mergeCell ref="B110:D110"/>
    <mergeCell ref="B117:D117"/>
    <mergeCell ref="B118:D118"/>
    <mergeCell ref="B123:D123"/>
    <mergeCell ref="B78:D78"/>
    <mergeCell ref="B124:D124"/>
    <mergeCell ref="B132:D132"/>
    <mergeCell ref="B133:D133"/>
    <mergeCell ref="B138:D138"/>
    <mergeCell ref="B97:D97"/>
    <mergeCell ref="B96:D96"/>
    <mergeCell ref="B79:D79"/>
    <mergeCell ref="B85:D85"/>
    <mergeCell ref="B86:D86"/>
    <mergeCell ref="B90:D90"/>
    <mergeCell ref="B91:D91"/>
    <mergeCell ref="B2:D4"/>
    <mergeCell ref="B5:D5"/>
    <mergeCell ref="B6:D6"/>
    <mergeCell ref="B7:D7"/>
    <mergeCell ref="B8:D8"/>
    <mergeCell ref="B71:D71"/>
    <mergeCell ref="B72:D72"/>
    <mergeCell ref="B73:D73"/>
    <mergeCell ref="B74:D74"/>
    <mergeCell ref="B9:D9"/>
  </mergeCells>
  <dataValidations count="5">
    <dataValidation type="list" allowBlank="1" showInputMessage="1" showErrorMessage="1" sqref="C33">
      <formula1>"1,2,3,4,5,6,7,8"</formula1>
    </dataValidation>
    <dataValidation type="list" allowBlank="1" showInputMessage="1" showErrorMessage="1" sqref="C21">
      <formula1>"1,2,3,4"</formula1>
    </dataValidation>
    <dataValidation type="list" allowBlank="1" showInputMessage="1" showErrorMessage="1" sqref="C17">
      <formula1>"1,2,3"</formula1>
    </dataValidation>
    <dataValidation type="list" allowBlank="1" showInputMessage="1" showErrorMessage="1" sqref="C229 C231 C233 C215 C213 C211 C199 C201 C203 C165 C167 C169">
      <formula1>"0,1"</formula1>
    </dataValidation>
    <dataValidation type="list" allowBlank="1" showInputMessage="1" showErrorMessage="1" sqref="C75:C77 C80:C84 C87:C89 C92:C95 C98:C101 C104:C108 C111:C116 C119:C122 C125:C131 C134:C137 C140:C143 C145:C147 C151 C153 C155 C157 C159 C161 C163 C173 C175 C177 C179 C181 C183 C185 C187 C189 C191 C193 C195 C197 C205 C207 C209 C217 C219 C221 C223 C225 C227">
      <formula1>"0,1,2,3"</formula1>
    </dataValidation>
  </dataValidation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4"/>
  <sheetViews>
    <sheetView workbookViewId="0">
      <selection activeCell="B13" sqref="B13"/>
    </sheetView>
  </sheetViews>
  <sheetFormatPr baseColWidth="10" defaultColWidth="9" defaultRowHeight="14" x14ac:dyDescent="0.2"/>
  <cols>
    <col min="1" max="1" width="3.19921875" style="11" customWidth="1"/>
    <col min="2" max="2" width="77.3984375" style="10" customWidth="1"/>
    <col min="3" max="3" width="26.796875" style="34" customWidth="1"/>
    <col min="4" max="4" width="61.19921875" style="11" customWidth="1"/>
    <col min="5" max="5" width="40.796875" customWidth="1"/>
  </cols>
  <sheetData>
    <row r="1" spans="1:5" ht="49.5" customHeight="1" x14ac:dyDescent="0.25">
      <c r="B1" s="455" t="s">
        <v>943</v>
      </c>
      <c r="C1" s="455"/>
      <c r="D1" s="455"/>
    </row>
    <row r="2" spans="1:5" x14ac:dyDescent="0.2">
      <c r="B2" s="402" t="s">
        <v>571</v>
      </c>
      <c r="C2" s="402"/>
      <c r="D2" s="402"/>
    </row>
    <row r="3" spans="1:5" x14ac:dyDescent="0.2">
      <c r="B3" s="402"/>
      <c r="C3" s="402"/>
      <c r="D3" s="402"/>
    </row>
    <row r="4" spans="1:5" x14ac:dyDescent="0.2">
      <c r="B4" s="403"/>
      <c r="C4" s="403"/>
      <c r="D4" s="403"/>
    </row>
    <row r="5" spans="1:5" ht="16" x14ac:dyDescent="0.2">
      <c r="B5" s="405" t="s">
        <v>129</v>
      </c>
      <c r="C5" s="406"/>
      <c r="D5" s="407"/>
    </row>
    <row r="6" spans="1:5" ht="16" x14ac:dyDescent="0.2">
      <c r="B6" s="399" t="s">
        <v>572</v>
      </c>
      <c r="C6" s="400"/>
      <c r="D6" s="401"/>
    </row>
    <row r="7" spans="1:5" ht="15" thickBot="1" x14ac:dyDescent="0.25">
      <c r="A7" s="12"/>
      <c r="B7" s="415"/>
      <c r="C7" s="415"/>
      <c r="D7" s="415"/>
    </row>
    <row r="8" spans="1:5" ht="102.75" customHeight="1" thickBot="1" x14ac:dyDescent="0.25">
      <c r="B8" s="416" t="s">
        <v>573</v>
      </c>
      <c r="C8" s="417"/>
      <c r="D8" s="418"/>
    </row>
    <row r="9" spans="1:5" ht="15" thickBot="1" x14ac:dyDescent="0.25">
      <c r="B9" s="412" t="s">
        <v>416</v>
      </c>
      <c r="C9" s="413"/>
      <c r="D9" s="414"/>
    </row>
    <row r="10" spans="1:5" ht="15" thickBot="1" x14ac:dyDescent="0.25"/>
    <row r="11" spans="1:5" ht="27" x14ac:dyDescent="0.2">
      <c r="B11" s="162" t="s">
        <v>574</v>
      </c>
      <c r="C11" s="38" t="s">
        <v>405</v>
      </c>
      <c r="D11" s="163" t="s">
        <v>74</v>
      </c>
      <c r="E11" s="320"/>
    </row>
    <row r="12" spans="1:5" x14ac:dyDescent="0.2">
      <c r="B12" s="164"/>
      <c r="C12" s="35"/>
      <c r="D12" s="18"/>
    </row>
    <row r="13" spans="1:5" ht="27" x14ac:dyDescent="0.2">
      <c r="B13" s="28" t="s">
        <v>575</v>
      </c>
      <c r="C13" s="193"/>
      <c r="D13" s="18" t="s">
        <v>781</v>
      </c>
    </row>
    <row r="14" spans="1:5" x14ac:dyDescent="0.2">
      <c r="B14" s="28" t="s">
        <v>576</v>
      </c>
      <c r="C14" s="193"/>
      <c r="D14" s="18" t="s">
        <v>80</v>
      </c>
    </row>
    <row r="15" spans="1:5" x14ac:dyDescent="0.2">
      <c r="B15" s="28" t="s">
        <v>577</v>
      </c>
      <c r="C15" s="165" t="s">
        <v>782</v>
      </c>
      <c r="D15" s="18"/>
    </row>
    <row r="16" spans="1:5" x14ac:dyDescent="0.2">
      <c r="B16" s="28" t="s">
        <v>579</v>
      </c>
      <c r="C16" s="113"/>
      <c r="D16" s="18"/>
    </row>
    <row r="17" spans="2:5" ht="40" x14ac:dyDescent="0.2">
      <c r="B17" s="166" t="s">
        <v>580</v>
      </c>
      <c r="C17" s="113">
        <v>3</v>
      </c>
      <c r="D17" s="167" t="s">
        <v>581</v>
      </c>
      <c r="E17" s="187"/>
    </row>
    <row r="18" spans="2:5" x14ac:dyDescent="0.2">
      <c r="B18" s="28" t="s">
        <v>37</v>
      </c>
      <c r="C18" s="113" t="s">
        <v>506</v>
      </c>
      <c r="D18" s="18"/>
    </row>
    <row r="19" spans="2:5" x14ac:dyDescent="0.2">
      <c r="B19" s="28" t="s">
        <v>582</v>
      </c>
      <c r="C19" s="158" t="s">
        <v>783</v>
      </c>
      <c r="D19" s="18"/>
    </row>
    <row r="20" spans="2:5" x14ac:dyDescent="0.2">
      <c r="B20" s="28" t="s">
        <v>584</v>
      </c>
      <c r="C20" s="193"/>
      <c r="D20" s="18"/>
    </row>
    <row r="21" spans="2:5" ht="66" x14ac:dyDescent="0.2">
      <c r="B21" s="166" t="s">
        <v>585</v>
      </c>
      <c r="C21" s="113">
        <v>1</v>
      </c>
      <c r="D21" s="167" t="s">
        <v>586</v>
      </c>
      <c r="E21" s="188"/>
    </row>
    <row r="22" spans="2:5" x14ac:dyDescent="0.2">
      <c r="B22" s="28" t="s">
        <v>587</v>
      </c>
      <c r="C22" s="113" t="s">
        <v>784</v>
      </c>
      <c r="D22" s="18"/>
    </row>
    <row r="23" spans="2:5" x14ac:dyDescent="0.2">
      <c r="B23" s="28" t="s">
        <v>589</v>
      </c>
      <c r="C23" s="193" t="s">
        <v>785</v>
      </c>
      <c r="D23" s="18"/>
    </row>
    <row r="24" spans="2:5" x14ac:dyDescent="0.2">
      <c r="B24" s="28" t="s">
        <v>590</v>
      </c>
      <c r="C24" s="193"/>
      <c r="D24" s="18"/>
    </row>
    <row r="25" spans="2:5" x14ac:dyDescent="0.2">
      <c r="B25" s="28" t="s">
        <v>591</v>
      </c>
      <c r="C25" s="193"/>
      <c r="D25" s="18"/>
    </row>
    <row r="26" spans="2:5" x14ac:dyDescent="0.2">
      <c r="B26" s="28" t="s">
        <v>592</v>
      </c>
      <c r="C26" s="193"/>
      <c r="D26" s="18"/>
    </row>
    <row r="27" spans="2:5" ht="27" x14ac:dyDescent="0.2">
      <c r="B27" s="28" t="s">
        <v>593</v>
      </c>
      <c r="C27" s="193"/>
      <c r="D27" s="18"/>
    </row>
    <row r="28" spans="2:5" ht="78" x14ac:dyDescent="0.2">
      <c r="B28" s="28" t="s">
        <v>594</v>
      </c>
      <c r="C28" s="194" t="s">
        <v>786</v>
      </c>
      <c r="D28" s="18"/>
    </row>
    <row r="29" spans="2:5" x14ac:dyDescent="0.2">
      <c r="B29" s="28" t="s">
        <v>596</v>
      </c>
      <c r="C29" s="193"/>
      <c r="D29" s="18"/>
    </row>
    <row r="30" spans="2:5" ht="78" x14ac:dyDescent="0.2">
      <c r="B30" s="28" t="s">
        <v>597</v>
      </c>
      <c r="C30" s="194" t="s">
        <v>787</v>
      </c>
      <c r="D30" s="18"/>
    </row>
    <row r="31" spans="2:5" ht="78" x14ac:dyDescent="0.2">
      <c r="B31" s="28" t="s">
        <v>599</v>
      </c>
      <c r="C31" s="194" t="s">
        <v>788</v>
      </c>
      <c r="D31" s="18"/>
    </row>
    <row r="32" spans="2:5" x14ac:dyDescent="0.2">
      <c r="B32" s="28" t="s">
        <v>601</v>
      </c>
      <c r="C32" s="193"/>
      <c r="D32" s="18"/>
    </row>
    <row r="33" spans="2:4" ht="117" x14ac:dyDescent="0.2">
      <c r="B33" s="166" t="s">
        <v>602</v>
      </c>
      <c r="C33" s="193"/>
      <c r="D33" s="169" t="s">
        <v>603</v>
      </c>
    </row>
    <row r="34" spans="2:4" ht="15" thickBot="1" x14ac:dyDescent="0.25">
      <c r="D34" s="11" t="s">
        <v>128</v>
      </c>
    </row>
    <row r="35" spans="2:4" ht="26" x14ac:dyDescent="0.2">
      <c r="B35" s="170" t="s">
        <v>604</v>
      </c>
      <c r="C35" s="195" t="s">
        <v>405</v>
      </c>
      <c r="D35" s="171"/>
    </row>
    <row r="36" spans="2:4" x14ac:dyDescent="0.2">
      <c r="B36" s="28"/>
      <c r="C36" s="193"/>
      <c r="D36" s="29"/>
    </row>
    <row r="37" spans="2:4" x14ac:dyDescent="0.2">
      <c r="B37" s="172" t="s">
        <v>605</v>
      </c>
      <c r="C37" s="193" t="s">
        <v>513</v>
      </c>
      <c r="D37" s="173"/>
    </row>
    <row r="38" spans="2:4" x14ac:dyDescent="0.2">
      <c r="B38" s="28" t="s">
        <v>606</v>
      </c>
      <c r="C38" s="193"/>
      <c r="D38" s="173"/>
    </row>
    <row r="39" spans="2:4" x14ac:dyDescent="0.2">
      <c r="B39" s="28" t="s">
        <v>607</v>
      </c>
      <c r="C39" s="193"/>
      <c r="D39" s="173"/>
    </row>
    <row r="40" spans="2:4" x14ac:dyDescent="0.2">
      <c r="B40" s="28" t="s">
        <v>608</v>
      </c>
      <c r="C40" s="193"/>
      <c r="D40" s="173"/>
    </row>
    <row r="41" spans="2:4" x14ac:dyDescent="0.2">
      <c r="B41" s="28" t="s">
        <v>610</v>
      </c>
      <c r="C41" s="193"/>
      <c r="D41" s="173"/>
    </row>
    <row r="42" spans="2:4" x14ac:dyDescent="0.2">
      <c r="B42" s="28"/>
      <c r="C42" s="193"/>
      <c r="D42" s="173"/>
    </row>
    <row r="43" spans="2:4" x14ac:dyDescent="0.2">
      <c r="B43" s="28" t="s">
        <v>612</v>
      </c>
      <c r="C43" s="193"/>
      <c r="D43" s="173" t="s">
        <v>613</v>
      </c>
    </row>
    <row r="44" spans="2:4" x14ac:dyDescent="0.2">
      <c r="B44" s="28" t="s">
        <v>614</v>
      </c>
      <c r="C44" s="193"/>
      <c r="D44" s="173"/>
    </row>
    <row r="45" spans="2:4" x14ac:dyDescent="0.2">
      <c r="B45" s="28"/>
      <c r="C45" s="193"/>
      <c r="D45" s="173"/>
    </row>
    <row r="46" spans="2:4" x14ac:dyDescent="0.2">
      <c r="B46" s="172" t="s">
        <v>615</v>
      </c>
      <c r="C46" s="193" t="s">
        <v>513</v>
      </c>
      <c r="D46" s="173"/>
    </row>
    <row r="47" spans="2:4" x14ac:dyDescent="0.2">
      <c r="B47" s="28" t="s">
        <v>606</v>
      </c>
      <c r="C47" s="193"/>
      <c r="D47" s="173"/>
    </row>
    <row r="48" spans="2:4" x14ac:dyDescent="0.2">
      <c r="B48" s="28" t="s">
        <v>607</v>
      </c>
      <c r="C48" s="193"/>
      <c r="D48" s="173"/>
    </row>
    <row r="49" spans="2:4" x14ac:dyDescent="0.2">
      <c r="B49" s="28" t="s">
        <v>608</v>
      </c>
      <c r="C49" s="193"/>
      <c r="D49" s="173"/>
    </row>
    <row r="50" spans="2:4" x14ac:dyDescent="0.2">
      <c r="B50" s="28" t="s">
        <v>617</v>
      </c>
      <c r="C50" s="193"/>
      <c r="D50" s="173"/>
    </row>
    <row r="51" spans="2:4" x14ac:dyDescent="0.2">
      <c r="B51" s="28" t="s">
        <v>618</v>
      </c>
      <c r="C51" s="193"/>
      <c r="D51" s="173"/>
    </row>
    <row r="52" spans="2:4" x14ac:dyDescent="0.2">
      <c r="B52" s="28"/>
      <c r="C52" s="193"/>
      <c r="D52" s="173"/>
    </row>
    <row r="53" spans="2:4" ht="27" x14ac:dyDescent="0.2">
      <c r="B53" s="172" t="s">
        <v>619</v>
      </c>
      <c r="C53" s="193" t="s">
        <v>513</v>
      </c>
      <c r="D53" s="173"/>
    </row>
    <row r="54" spans="2:4" x14ac:dyDescent="0.2">
      <c r="B54" s="28" t="s">
        <v>606</v>
      </c>
      <c r="C54" s="193"/>
      <c r="D54" s="173"/>
    </row>
    <row r="55" spans="2:4" x14ac:dyDescent="0.2">
      <c r="B55" s="28" t="s">
        <v>607</v>
      </c>
      <c r="C55" s="193"/>
      <c r="D55" s="173"/>
    </row>
    <row r="56" spans="2:4" x14ac:dyDescent="0.2">
      <c r="B56" s="28" t="s">
        <v>608</v>
      </c>
      <c r="C56" s="193"/>
      <c r="D56" s="173" t="s">
        <v>620</v>
      </c>
    </row>
    <row r="57" spans="2:4" x14ac:dyDescent="0.2">
      <c r="B57" s="28" t="s">
        <v>610</v>
      </c>
      <c r="C57" s="193"/>
      <c r="D57" s="173"/>
    </row>
    <row r="58" spans="2:4" x14ac:dyDescent="0.2">
      <c r="B58" s="28" t="s">
        <v>612</v>
      </c>
      <c r="C58" s="193"/>
      <c r="D58" s="173"/>
    </row>
    <row r="59" spans="2:4" x14ac:dyDescent="0.2">
      <c r="B59" s="28" t="s">
        <v>621</v>
      </c>
      <c r="C59" s="193"/>
      <c r="D59" s="173" t="s">
        <v>622</v>
      </c>
    </row>
    <row r="60" spans="2:4" x14ac:dyDescent="0.2">
      <c r="B60" s="164"/>
      <c r="C60" s="193"/>
      <c r="D60" s="173"/>
    </row>
    <row r="61" spans="2:4" ht="27" x14ac:dyDescent="0.2">
      <c r="B61" s="172" t="s">
        <v>623</v>
      </c>
      <c r="C61" s="193" t="s">
        <v>514</v>
      </c>
      <c r="D61" s="173"/>
    </row>
    <row r="62" spans="2:4" x14ac:dyDescent="0.2">
      <c r="B62" s="164"/>
      <c r="C62" s="193" t="s">
        <v>789</v>
      </c>
      <c r="D62" s="18" t="s">
        <v>790</v>
      </c>
    </row>
    <row r="63" spans="2:4" ht="145.5" customHeight="1" x14ac:dyDescent="0.2">
      <c r="B63" s="164"/>
      <c r="C63" s="196" t="s">
        <v>791</v>
      </c>
      <c r="D63" s="18" t="s">
        <v>792</v>
      </c>
    </row>
    <row r="64" spans="2:4" ht="105.75" customHeight="1" x14ac:dyDescent="0.2">
      <c r="B64" s="164"/>
      <c r="C64" s="197" t="s">
        <v>793</v>
      </c>
      <c r="D64" s="18"/>
    </row>
    <row r="65" spans="2:4" x14ac:dyDescent="0.2">
      <c r="B65" s="164"/>
      <c r="C65" s="193"/>
      <c r="D65" s="18" t="s">
        <v>624</v>
      </c>
    </row>
    <row r="66" spans="2:4" x14ac:dyDescent="0.2">
      <c r="B66" s="164"/>
      <c r="C66" s="193"/>
      <c r="D66" s="18" t="s">
        <v>625</v>
      </c>
    </row>
    <row r="67" spans="2:4" x14ac:dyDescent="0.2">
      <c r="B67" s="164"/>
      <c r="C67" s="193"/>
      <c r="D67" s="18"/>
    </row>
    <row r="68" spans="2:4" x14ac:dyDescent="0.2">
      <c r="B68" s="164"/>
      <c r="C68" s="193"/>
      <c r="D68" s="18" t="s">
        <v>624</v>
      </c>
    </row>
    <row r="69" spans="2:4" ht="15" thickBot="1" x14ac:dyDescent="0.25">
      <c r="B69" s="174"/>
      <c r="C69" s="198"/>
      <c r="D69" s="26" t="s">
        <v>625</v>
      </c>
    </row>
    <row r="70" spans="2:4" ht="15" thickBot="1" x14ac:dyDescent="0.25"/>
    <row r="71" spans="2:4" x14ac:dyDescent="0.2">
      <c r="B71" s="422" t="s">
        <v>626</v>
      </c>
      <c r="C71" s="423"/>
      <c r="D71" s="424"/>
    </row>
    <row r="72" spans="2:4" x14ac:dyDescent="0.2">
      <c r="B72" s="425" t="s">
        <v>627</v>
      </c>
      <c r="C72" s="426"/>
      <c r="D72" s="427"/>
    </row>
    <row r="73" spans="2:4" x14ac:dyDescent="0.2">
      <c r="B73" s="428" t="s">
        <v>628</v>
      </c>
      <c r="C73" s="429"/>
      <c r="D73" s="430"/>
    </row>
    <row r="74" spans="2:4" x14ac:dyDescent="0.2">
      <c r="B74" s="431" t="s">
        <v>629</v>
      </c>
      <c r="C74" s="432"/>
      <c r="D74" s="433"/>
    </row>
    <row r="75" spans="2:4" ht="53" x14ac:dyDescent="0.2">
      <c r="B75" s="166" t="s">
        <v>630</v>
      </c>
      <c r="C75" s="193"/>
      <c r="D75" s="175" t="s">
        <v>631</v>
      </c>
    </row>
    <row r="76" spans="2:4" ht="53" x14ac:dyDescent="0.2">
      <c r="B76" s="166" t="s">
        <v>632</v>
      </c>
      <c r="C76" s="193"/>
      <c r="D76" s="175" t="s">
        <v>631</v>
      </c>
    </row>
    <row r="77" spans="2:4" ht="53" x14ac:dyDescent="0.2">
      <c r="B77" s="166" t="s">
        <v>633</v>
      </c>
      <c r="C77" s="193"/>
      <c r="D77" s="175" t="s">
        <v>631</v>
      </c>
    </row>
    <row r="78" spans="2:4" x14ac:dyDescent="0.2">
      <c r="B78" s="434" t="s">
        <v>634</v>
      </c>
      <c r="C78" s="435"/>
      <c r="D78" s="436"/>
    </row>
    <row r="79" spans="2:4" x14ac:dyDescent="0.2">
      <c r="B79" s="419" t="s">
        <v>635</v>
      </c>
      <c r="C79" s="420"/>
      <c r="D79" s="421"/>
    </row>
    <row r="80" spans="2:4" ht="53" x14ac:dyDescent="0.2">
      <c r="B80" s="166" t="s">
        <v>636</v>
      </c>
      <c r="C80" s="193"/>
      <c r="D80" s="175" t="s">
        <v>631</v>
      </c>
    </row>
    <row r="81" spans="2:4" ht="53" x14ac:dyDescent="0.2">
      <c r="B81" s="166" t="s">
        <v>637</v>
      </c>
      <c r="C81" s="193"/>
      <c r="D81" s="175" t="s">
        <v>631</v>
      </c>
    </row>
    <row r="82" spans="2:4" ht="53" x14ac:dyDescent="0.2">
      <c r="B82" s="166" t="s">
        <v>638</v>
      </c>
      <c r="C82" s="193"/>
      <c r="D82" s="175" t="s">
        <v>631</v>
      </c>
    </row>
    <row r="83" spans="2:4" ht="53" x14ac:dyDescent="0.2">
      <c r="B83" s="166" t="s">
        <v>639</v>
      </c>
      <c r="C83" s="193"/>
      <c r="D83" s="175" t="s">
        <v>631</v>
      </c>
    </row>
    <row r="84" spans="2:4" ht="53" x14ac:dyDescent="0.2">
      <c r="B84" s="166" t="s">
        <v>640</v>
      </c>
      <c r="C84" s="193"/>
      <c r="D84" s="175" t="s">
        <v>631</v>
      </c>
    </row>
    <row r="85" spans="2:4" x14ac:dyDescent="0.2">
      <c r="B85" s="434" t="s">
        <v>641</v>
      </c>
      <c r="C85" s="435"/>
      <c r="D85" s="436"/>
    </row>
    <row r="86" spans="2:4" x14ac:dyDescent="0.2">
      <c r="B86" s="419" t="s">
        <v>642</v>
      </c>
      <c r="C86" s="420"/>
      <c r="D86" s="421"/>
    </row>
    <row r="87" spans="2:4" ht="53" x14ac:dyDescent="0.2">
      <c r="B87" s="166" t="s">
        <v>643</v>
      </c>
      <c r="C87" s="193"/>
      <c r="D87" s="175" t="s">
        <v>631</v>
      </c>
    </row>
    <row r="88" spans="2:4" ht="53" x14ac:dyDescent="0.2">
      <c r="B88" s="166" t="s">
        <v>644</v>
      </c>
      <c r="C88" s="193"/>
      <c r="D88" s="175" t="s">
        <v>631</v>
      </c>
    </row>
    <row r="89" spans="2:4" ht="53" x14ac:dyDescent="0.2">
      <c r="B89" s="166" t="s">
        <v>645</v>
      </c>
      <c r="C89" s="193"/>
      <c r="D89" s="175" t="s">
        <v>631</v>
      </c>
    </row>
    <row r="90" spans="2:4" x14ac:dyDescent="0.2">
      <c r="B90" s="434" t="s">
        <v>646</v>
      </c>
      <c r="C90" s="435"/>
      <c r="D90" s="436"/>
    </row>
    <row r="91" spans="2:4" x14ac:dyDescent="0.2">
      <c r="B91" s="419" t="s">
        <v>647</v>
      </c>
      <c r="C91" s="420"/>
      <c r="D91" s="421"/>
    </row>
    <row r="92" spans="2:4" ht="53" x14ac:dyDescent="0.2">
      <c r="B92" s="176" t="s">
        <v>648</v>
      </c>
      <c r="C92" s="193"/>
      <c r="D92" s="175" t="s">
        <v>631</v>
      </c>
    </row>
    <row r="93" spans="2:4" ht="53" x14ac:dyDescent="0.2">
      <c r="B93" s="176" t="s">
        <v>649</v>
      </c>
      <c r="C93" s="193"/>
      <c r="D93" s="175" t="s">
        <v>631</v>
      </c>
    </row>
    <row r="94" spans="2:4" ht="53" x14ac:dyDescent="0.2">
      <c r="B94" s="176" t="s">
        <v>650</v>
      </c>
      <c r="C94" s="193"/>
      <c r="D94" s="175" t="s">
        <v>631</v>
      </c>
    </row>
    <row r="95" spans="2:4" ht="53" x14ac:dyDescent="0.2">
      <c r="B95" s="176" t="s">
        <v>651</v>
      </c>
      <c r="C95" s="193"/>
      <c r="D95" s="175" t="s">
        <v>631</v>
      </c>
    </row>
    <row r="96" spans="2:4" x14ac:dyDescent="0.2">
      <c r="B96" s="434" t="s">
        <v>652</v>
      </c>
      <c r="C96" s="435"/>
      <c r="D96" s="436"/>
    </row>
    <row r="97" spans="2:4" x14ac:dyDescent="0.2">
      <c r="B97" s="419" t="s">
        <v>653</v>
      </c>
      <c r="C97" s="420"/>
      <c r="D97" s="421"/>
    </row>
    <row r="98" spans="2:4" ht="53" x14ac:dyDescent="0.2">
      <c r="B98" s="166" t="s">
        <v>654</v>
      </c>
      <c r="C98" s="193"/>
      <c r="D98" s="175" t="s">
        <v>631</v>
      </c>
    </row>
    <row r="99" spans="2:4" ht="53" x14ac:dyDescent="0.2">
      <c r="B99" s="166" t="s">
        <v>655</v>
      </c>
      <c r="C99" s="193"/>
      <c r="D99" s="175" t="s">
        <v>631</v>
      </c>
    </row>
    <row r="100" spans="2:4" ht="53" x14ac:dyDescent="0.2">
      <c r="B100" s="166" t="s">
        <v>656</v>
      </c>
      <c r="C100" s="193"/>
      <c r="D100" s="175" t="s">
        <v>631</v>
      </c>
    </row>
    <row r="101" spans="2:4" ht="53" x14ac:dyDescent="0.2">
      <c r="B101" s="166" t="s">
        <v>657</v>
      </c>
      <c r="C101" s="193"/>
      <c r="D101" s="175" t="s">
        <v>631</v>
      </c>
    </row>
    <row r="102" spans="2:4" x14ac:dyDescent="0.2">
      <c r="B102" s="434" t="s">
        <v>658</v>
      </c>
      <c r="C102" s="435"/>
      <c r="D102" s="436"/>
    </row>
    <row r="103" spans="2:4" x14ac:dyDescent="0.2">
      <c r="B103" s="419" t="s">
        <v>659</v>
      </c>
      <c r="C103" s="420"/>
      <c r="D103" s="421"/>
    </row>
    <row r="104" spans="2:4" ht="53" x14ac:dyDescent="0.2">
      <c r="B104" s="166" t="s">
        <v>660</v>
      </c>
      <c r="C104" s="193"/>
      <c r="D104" s="175" t="s">
        <v>631</v>
      </c>
    </row>
    <row r="105" spans="2:4" ht="53" x14ac:dyDescent="0.2">
      <c r="B105" s="166" t="s">
        <v>661</v>
      </c>
      <c r="C105" s="193"/>
      <c r="D105" s="175" t="s">
        <v>631</v>
      </c>
    </row>
    <row r="106" spans="2:4" ht="53" x14ac:dyDescent="0.2">
      <c r="B106" s="166" t="s">
        <v>662</v>
      </c>
      <c r="C106" s="193"/>
      <c r="D106" s="175" t="s">
        <v>631</v>
      </c>
    </row>
    <row r="107" spans="2:4" ht="53" x14ac:dyDescent="0.2">
      <c r="B107" s="166" t="s">
        <v>663</v>
      </c>
      <c r="C107" s="193"/>
      <c r="D107" s="175" t="s">
        <v>631</v>
      </c>
    </row>
    <row r="108" spans="2:4" ht="53" x14ac:dyDescent="0.2">
      <c r="B108" s="166" t="s">
        <v>664</v>
      </c>
      <c r="C108" s="193"/>
      <c r="D108" s="175" t="s">
        <v>631</v>
      </c>
    </row>
    <row r="109" spans="2:4" x14ac:dyDescent="0.2">
      <c r="B109" s="434" t="s">
        <v>665</v>
      </c>
      <c r="C109" s="435"/>
      <c r="D109" s="436"/>
    </row>
    <row r="110" spans="2:4" x14ac:dyDescent="0.2">
      <c r="B110" s="419" t="s">
        <v>666</v>
      </c>
      <c r="C110" s="420"/>
      <c r="D110" s="421"/>
    </row>
    <row r="111" spans="2:4" ht="53" x14ac:dyDescent="0.2">
      <c r="B111" s="166" t="s">
        <v>667</v>
      </c>
      <c r="C111" s="193"/>
      <c r="D111" s="175" t="s">
        <v>631</v>
      </c>
    </row>
    <row r="112" spans="2:4" ht="53" x14ac:dyDescent="0.2">
      <c r="B112" s="166" t="s">
        <v>668</v>
      </c>
      <c r="C112" s="193"/>
      <c r="D112" s="175" t="s">
        <v>631</v>
      </c>
    </row>
    <row r="113" spans="2:4" ht="53" x14ac:dyDescent="0.2">
      <c r="B113" s="166" t="s">
        <v>669</v>
      </c>
      <c r="C113" s="193"/>
      <c r="D113" s="175" t="s">
        <v>631</v>
      </c>
    </row>
    <row r="114" spans="2:4" ht="53" x14ac:dyDescent="0.2">
      <c r="B114" s="166" t="s">
        <v>670</v>
      </c>
      <c r="C114" s="193"/>
      <c r="D114" s="175" t="s">
        <v>631</v>
      </c>
    </row>
    <row r="115" spans="2:4" ht="66" x14ac:dyDescent="0.2">
      <c r="B115" s="166" t="s">
        <v>671</v>
      </c>
      <c r="C115" s="193"/>
      <c r="D115" s="175" t="s">
        <v>672</v>
      </c>
    </row>
    <row r="116" spans="2:4" ht="53" x14ac:dyDescent="0.2">
      <c r="B116" s="166" t="s">
        <v>673</v>
      </c>
      <c r="C116" s="193"/>
      <c r="D116" s="175" t="s">
        <v>631</v>
      </c>
    </row>
    <row r="117" spans="2:4" x14ac:dyDescent="0.2">
      <c r="B117" s="434" t="s">
        <v>674</v>
      </c>
      <c r="C117" s="435"/>
      <c r="D117" s="436"/>
    </row>
    <row r="118" spans="2:4" x14ac:dyDescent="0.2">
      <c r="B118" s="419">
        <v>1</v>
      </c>
      <c r="C118" s="420"/>
      <c r="D118" s="421"/>
    </row>
    <row r="119" spans="2:4" ht="53" x14ac:dyDescent="0.2">
      <c r="B119" s="166" t="s">
        <v>676</v>
      </c>
      <c r="C119" s="193"/>
      <c r="D119" s="175" t="s">
        <v>631</v>
      </c>
    </row>
    <row r="120" spans="2:4" ht="53" x14ac:dyDescent="0.2">
      <c r="B120" s="166" t="s">
        <v>677</v>
      </c>
      <c r="C120" s="193"/>
      <c r="D120" s="175" t="s">
        <v>631</v>
      </c>
    </row>
    <row r="121" spans="2:4" ht="53" x14ac:dyDescent="0.2">
      <c r="B121" s="166" t="s">
        <v>678</v>
      </c>
      <c r="C121" s="193"/>
      <c r="D121" s="175" t="s">
        <v>631</v>
      </c>
    </row>
    <row r="122" spans="2:4" ht="53" x14ac:dyDescent="0.2">
      <c r="B122" s="166" t="s">
        <v>679</v>
      </c>
      <c r="C122" s="193"/>
      <c r="D122" s="175" t="s">
        <v>631</v>
      </c>
    </row>
    <row r="123" spans="2:4" x14ac:dyDescent="0.2">
      <c r="B123" s="434" t="s">
        <v>680</v>
      </c>
      <c r="C123" s="435"/>
      <c r="D123" s="436"/>
    </row>
    <row r="124" spans="2:4" x14ac:dyDescent="0.2">
      <c r="B124" s="419" t="s">
        <v>681</v>
      </c>
      <c r="C124" s="420"/>
      <c r="D124" s="421"/>
    </row>
    <row r="125" spans="2:4" ht="53" x14ac:dyDescent="0.2">
      <c r="B125" s="166" t="s">
        <v>682</v>
      </c>
      <c r="C125" s="193"/>
      <c r="D125" s="175" t="s">
        <v>631</v>
      </c>
    </row>
    <row r="126" spans="2:4" ht="53" x14ac:dyDescent="0.2">
      <c r="B126" s="166" t="s">
        <v>683</v>
      </c>
      <c r="C126" s="193"/>
      <c r="D126" s="175" t="s">
        <v>631</v>
      </c>
    </row>
    <row r="127" spans="2:4" ht="53" x14ac:dyDescent="0.2">
      <c r="B127" s="166" t="s">
        <v>684</v>
      </c>
      <c r="C127" s="193"/>
      <c r="D127" s="175" t="s">
        <v>631</v>
      </c>
    </row>
    <row r="128" spans="2:4" ht="53" x14ac:dyDescent="0.2">
      <c r="B128" s="166" t="s">
        <v>685</v>
      </c>
      <c r="C128" s="193"/>
      <c r="D128" s="175" t="s">
        <v>631</v>
      </c>
    </row>
    <row r="129" spans="2:4" ht="53" x14ac:dyDescent="0.2">
      <c r="B129" s="166" t="s">
        <v>686</v>
      </c>
      <c r="C129" s="193"/>
      <c r="D129" s="175" t="s">
        <v>631</v>
      </c>
    </row>
    <row r="130" spans="2:4" ht="53" x14ac:dyDescent="0.2">
      <c r="B130" s="166" t="s">
        <v>687</v>
      </c>
      <c r="C130" s="193"/>
      <c r="D130" s="175" t="s">
        <v>631</v>
      </c>
    </row>
    <row r="131" spans="2:4" ht="53" x14ac:dyDescent="0.2">
      <c r="B131" s="166" t="s">
        <v>688</v>
      </c>
      <c r="C131" s="193"/>
      <c r="D131" s="175" t="s">
        <v>631</v>
      </c>
    </row>
    <row r="132" spans="2:4" x14ac:dyDescent="0.2">
      <c r="B132" s="434" t="s">
        <v>689</v>
      </c>
      <c r="C132" s="435"/>
      <c r="D132" s="436"/>
    </row>
    <row r="133" spans="2:4" x14ac:dyDescent="0.2">
      <c r="B133" s="419" t="s">
        <v>690</v>
      </c>
      <c r="C133" s="420"/>
      <c r="D133" s="421"/>
    </row>
    <row r="134" spans="2:4" ht="66" x14ac:dyDescent="0.2">
      <c r="B134" s="166" t="s">
        <v>691</v>
      </c>
      <c r="C134" s="193"/>
      <c r="D134" s="175" t="s">
        <v>672</v>
      </c>
    </row>
    <row r="135" spans="2:4" ht="66" x14ac:dyDescent="0.2">
      <c r="B135" s="166" t="s">
        <v>692</v>
      </c>
      <c r="C135" s="193"/>
      <c r="D135" s="175" t="s">
        <v>672</v>
      </c>
    </row>
    <row r="136" spans="2:4" ht="66" x14ac:dyDescent="0.2">
      <c r="B136" s="166" t="s">
        <v>693</v>
      </c>
      <c r="C136" s="193"/>
      <c r="D136" s="175" t="s">
        <v>672</v>
      </c>
    </row>
    <row r="137" spans="2:4" ht="66" x14ac:dyDescent="0.2">
      <c r="B137" s="166" t="s">
        <v>694</v>
      </c>
      <c r="C137" s="193"/>
      <c r="D137" s="175" t="s">
        <v>672</v>
      </c>
    </row>
    <row r="138" spans="2:4" x14ac:dyDescent="0.2">
      <c r="B138" s="434" t="s">
        <v>695</v>
      </c>
      <c r="C138" s="435"/>
      <c r="D138" s="436"/>
    </row>
    <row r="139" spans="2:4" x14ac:dyDescent="0.2">
      <c r="B139" s="419" t="s">
        <v>696</v>
      </c>
      <c r="C139" s="420"/>
      <c r="D139" s="421"/>
    </row>
    <row r="140" spans="2:4" ht="53" x14ac:dyDescent="0.2">
      <c r="B140" s="166" t="s">
        <v>697</v>
      </c>
      <c r="C140" s="193"/>
      <c r="D140" s="175" t="s">
        <v>631</v>
      </c>
    </row>
    <row r="141" spans="2:4" ht="53" x14ac:dyDescent="0.2">
      <c r="B141" s="166" t="s">
        <v>698</v>
      </c>
      <c r="C141" s="193"/>
      <c r="D141" s="175" t="s">
        <v>631</v>
      </c>
    </row>
    <row r="142" spans="2:4" ht="53" x14ac:dyDescent="0.2">
      <c r="B142" s="166" t="s">
        <v>699</v>
      </c>
      <c r="C142" s="193"/>
      <c r="D142" s="175" t="s">
        <v>631</v>
      </c>
    </row>
    <row r="143" spans="2:4" ht="53" x14ac:dyDescent="0.2">
      <c r="B143" s="166" t="s">
        <v>700</v>
      </c>
      <c r="C143" s="193"/>
      <c r="D143" s="175" t="s">
        <v>631</v>
      </c>
    </row>
    <row r="144" spans="2:4" x14ac:dyDescent="0.2">
      <c r="B144" s="434" t="s">
        <v>701</v>
      </c>
      <c r="C144" s="435"/>
      <c r="D144" s="436"/>
    </row>
    <row r="145" spans="2:5" ht="53" x14ac:dyDescent="0.2">
      <c r="B145" s="166" t="s">
        <v>702</v>
      </c>
      <c r="C145" s="193"/>
      <c r="D145" s="175" t="s">
        <v>631</v>
      </c>
    </row>
    <row r="146" spans="2:5" ht="53" x14ac:dyDescent="0.2">
      <c r="B146" s="166" t="s">
        <v>703</v>
      </c>
      <c r="C146" s="193"/>
      <c r="D146" s="175" t="s">
        <v>631</v>
      </c>
    </row>
    <row r="147" spans="2:5" ht="54" thickBot="1" x14ac:dyDescent="0.25">
      <c r="B147" s="30" t="s">
        <v>704</v>
      </c>
      <c r="C147" s="193"/>
      <c r="D147" s="177" t="s">
        <v>631</v>
      </c>
    </row>
    <row r="148" spans="2:5" ht="15" thickBot="1" x14ac:dyDescent="0.25"/>
    <row r="149" spans="2:5" x14ac:dyDescent="0.2">
      <c r="B149" s="439" t="s">
        <v>705</v>
      </c>
      <c r="C149" s="440"/>
      <c r="D149" s="441"/>
    </row>
    <row r="150" spans="2:5" x14ac:dyDescent="0.2">
      <c r="B150" s="442"/>
      <c r="C150" s="443"/>
      <c r="D150" s="444"/>
    </row>
    <row r="151" spans="2:5" ht="117" x14ac:dyDescent="0.2">
      <c r="B151" s="166" t="s">
        <v>706</v>
      </c>
      <c r="C151" s="193"/>
      <c r="D151" s="178" t="s">
        <v>707</v>
      </c>
    </row>
    <row r="152" spans="2:5" ht="30.75" customHeight="1" x14ac:dyDescent="0.2">
      <c r="B152" s="166" t="s">
        <v>708</v>
      </c>
      <c r="C152" s="456"/>
      <c r="D152" s="457"/>
      <c r="E152" s="2"/>
    </row>
    <row r="153" spans="2:5" ht="117" x14ac:dyDescent="0.2">
      <c r="B153" s="166" t="s">
        <v>709</v>
      </c>
      <c r="C153" s="193"/>
      <c r="D153" s="178" t="s">
        <v>710</v>
      </c>
    </row>
    <row r="154" spans="2:5" x14ac:dyDescent="0.2">
      <c r="B154" s="166" t="s">
        <v>708</v>
      </c>
      <c r="C154" s="456"/>
      <c r="D154" s="457"/>
    </row>
    <row r="155" spans="2:5" ht="130" x14ac:dyDescent="0.2">
      <c r="B155" s="166" t="s">
        <v>711</v>
      </c>
      <c r="C155" s="193"/>
      <c r="D155" s="178" t="s">
        <v>712</v>
      </c>
    </row>
    <row r="156" spans="2:5" ht="39" customHeight="1" x14ac:dyDescent="0.2">
      <c r="B156" s="166" t="s">
        <v>708</v>
      </c>
      <c r="C156" s="456"/>
      <c r="D156" s="457"/>
    </row>
    <row r="157" spans="2:5" ht="91" x14ac:dyDescent="0.2">
      <c r="B157" s="166" t="s">
        <v>713</v>
      </c>
      <c r="C157" s="193"/>
      <c r="D157" s="178" t="s">
        <v>714</v>
      </c>
    </row>
    <row r="158" spans="2:5" x14ac:dyDescent="0.2">
      <c r="B158" s="166" t="s">
        <v>708</v>
      </c>
      <c r="C158" s="456"/>
      <c r="D158" s="457"/>
    </row>
    <row r="159" spans="2:5" ht="169" x14ac:dyDescent="0.2">
      <c r="B159" s="166" t="s">
        <v>715</v>
      </c>
      <c r="C159" s="193"/>
      <c r="D159" s="178" t="s">
        <v>716</v>
      </c>
    </row>
    <row r="160" spans="2:5" ht="42.75" customHeight="1" x14ac:dyDescent="0.2">
      <c r="B160" s="166" t="s">
        <v>708</v>
      </c>
      <c r="C160" s="456"/>
      <c r="D160" s="457"/>
    </row>
    <row r="161" spans="2:5" ht="143" x14ac:dyDescent="0.2">
      <c r="B161" s="166" t="s">
        <v>717</v>
      </c>
      <c r="C161" s="193"/>
      <c r="D161" s="178" t="s">
        <v>718</v>
      </c>
    </row>
    <row r="162" spans="2:5" x14ac:dyDescent="0.2">
      <c r="B162" s="166" t="s">
        <v>708</v>
      </c>
      <c r="C162" s="456"/>
      <c r="D162" s="457"/>
    </row>
    <row r="163" spans="2:5" ht="78" x14ac:dyDescent="0.2">
      <c r="B163" s="166" t="s">
        <v>719</v>
      </c>
      <c r="C163" s="193"/>
      <c r="D163" s="178" t="s">
        <v>720</v>
      </c>
    </row>
    <row r="164" spans="2:5" x14ac:dyDescent="0.2">
      <c r="B164" s="166" t="s">
        <v>708</v>
      </c>
      <c r="C164" s="456"/>
      <c r="D164" s="457"/>
    </row>
    <row r="165" spans="2:5" ht="26" x14ac:dyDescent="0.2">
      <c r="B165" s="166" t="s">
        <v>721</v>
      </c>
      <c r="C165" s="193"/>
      <c r="D165" s="178" t="s">
        <v>722</v>
      </c>
    </row>
    <row r="166" spans="2:5" x14ac:dyDescent="0.2">
      <c r="B166" s="166" t="s">
        <v>708</v>
      </c>
      <c r="C166" s="456"/>
      <c r="D166" s="457"/>
    </row>
    <row r="167" spans="2:5" ht="26" x14ac:dyDescent="0.2">
      <c r="B167" s="166" t="s">
        <v>723</v>
      </c>
      <c r="C167" s="193"/>
      <c r="D167" s="178" t="s">
        <v>722</v>
      </c>
    </row>
    <row r="168" spans="2:5" x14ac:dyDescent="0.2">
      <c r="B168" s="166" t="s">
        <v>708</v>
      </c>
      <c r="C168" s="456"/>
      <c r="D168" s="457"/>
    </row>
    <row r="169" spans="2:5" ht="26" x14ac:dyDescent="0.2">
      <c r="B169" s="166" t="s">
        <v>724</v>
      </c>
      <c r="C169" s="193"/>
      <c r="D169" s="178" t="s">
        <v>722</v>
      </c>
    </row>
    <row r="170" spans="2:5" x14ac:dyDescent="0.2">
      <c r="B170" s="166" t="s">
        <v>708</v>
      </c>
      <c r="C170" s="456"/>
      <c r="D170" s="457"/>
    </row>
    <row r="171" spans="2:5" ht="65" x14ac:dyDescent="0.2">
      <c r="B171" s="166" t="s">
        <v>725</v>
      </c>
      <c r="C171" s="193"/>
      <c r="D171" s="178" t="s">
        <v>726</v>
      </c>
    </row>
    <row r="172" spans="2:5" x14ac:dyDescent="0.2">
      <c r="B172" s="166" t="s">
        <v>708</v>
      </c>
      <c r="C172" s="456"/>
      <c r="D172" s="457"/>
    </row>
    <row r="173" spans="2:5" ht="143" x14ac:dyDescent="0.2">
      <c r="B173" s="166" t="s">
        <v>727</v>
      </c>
      <c r="C173" s="193"/>
      <c r="D173" s="178" t="s">
        <v>728</v>
      </c>
    </row>
    <row r="174" spans="2:5" ht="30" customHeight="1" x14ac:dyDescent="0.2">
      <c r="B174" s="166" t="s">
        <v>708</v>
      </c>
      <c r="C174" s="456"/>
      <c r="D174" s="457"/>
      <c r="E174" s="2"/>
    </row>
    <row r="175" spans="2:5" ht="117" x14ac:dyDescent="0.2">
      <c r="B175" s="166" t="s">
        <v>729</v>
      </c>
      <c r="C175" s="193"/>
      <c r="D175" s="178" t="s">
        <v>794</v>
      </c>
    </row>
    <row r="176" spans="2:5" ht="29.25" customHeight="1" x14ac:dyDescent="0.2">
      <c r="B176" s="166" t="s">
        <v>708</v>
      </c>
      <c r="C176" s="456"/>
      <c r="D176" s="457"/>
    </row>
    <row r="177" spans="2:5" ht="104" x14ac:dyDescent="0.2">
      <c r="B177" s="166" t="s">
        <v>731</v>
      </c>
      <c r="C177" s="193"/>
      <c r="D177" s="178" t="s">
        <v>732</v>
      </c>
    </row>
    <row r="178" spans="2:5" ht="56.25" customHeight="1" x14ac:dyDescent="0.2">
      <c r="B178" s="166" t="s">
        <v>708</v>
      </c>
      <c r="C178" s="456"/>
      <c r="D178" s="457"/>
      <c r="E178" s="2"/>
    </row>
    <row r="179" spans="2:5" ht="130" x14ac:dyDescent="0.2">
      <c r="B179" s="166" t="s">
        <v>733</v>
      </c>
      <c r="C179" s="193"/>
      <c r="D179" s="178" t="s">
        <v>734</v>
      </c>
    </row>
    <row r="180" spans="2:5" x14ac:dyDescent="0.2">
      <c r="B180" s="166" t="s">
        <v>708</v>
      </c>
      <c r="C180" s="456"/>
      <c r="D180" s="457"/>
    </row>
    <row r="181" spans="2:5" ht="78" x14ac:dyDescent="0.2">
      <c r="B181" s="166" t="s">
        <v>735</v>
      </c>
      <c r="C181" s="193"/>
      <c r="D181" s="178" t="s">
        <v>736</v>
      </c>
    </row>
    <row r="182" spans="2:5" ht="27.75" customHeight="1" x14ac:dyDescent="0.2">
      <c r="B182" s="166" t="s">
        <v>708</v>
      </c>
      <c r="C182" s="456"/>
      <c r="D182" s="457"/>
      <c r="E182" s="2"/>
    </row>
    <row r="183" spans="2:5" ht="91" x14ac:dyDescent="0.2">
      <c r="B183" s="166" t="s">
        <v>737</v>
      </c>
      <c r="C183" s="193"/>
      <c r="D183" s="178" t="s">
        <v>738</v>
      </c>
    </row>
    <row r="184" spans="2:5" x14ac:dyDescent="0.2">
      <c r="B184" s="166" t="s">
        <v>708</v>
      </c>
      <c r="C184" s="456"/>
      <c r="D184" s="457"/>
    </row>
    <row r="185" spans="2:5" ht="91" x14ac:dyDescent="0.2">
      <c r="B185" s="166" t="s">
        <v>739</v>
      </c>
      <c r="C185" s="193"/>
      <c r="D185" s="178" t="s">
        <v>740</v>
      </c>
    </row>
    <row r="186" spans="2:5" x14ac:dyDescent="0.2">
      <c r="B186" s="166" t="s">
        <v>708</v>
      </c>
      <c r="C186" s="456"/>
      <c r="D186" s="457"/>
    </row>
    <row r="187" spans="2:5" ht="130" x14ac:dyDescent="0.2">
      <c r="B187" s="166" t="s">
        <v>741</v>
      </c>
      <c r="C187" s="193"/>
      <c r="D187" s="178" t="s">
        <v>742</v>
      </c>
    </row>
    <row r="188" spans="2:5" ht="51" customHeight="1" x14ac:dyDescent="0.2">
      <c r="B188" s="166" t="s">
        <v>708</v>
      </c>
      <c r="C188" s="456"/>
      <c r="D188" s="457"/>
      <c r="E188" s="2"/>
    </row>
    <row r="189" spans="2:5" ht="65" x14ac:dyDescent="0.2">
      <c r="B189" s="166" t="s">
        <v>743</v>
      </c>
      <c r="C189" s="193"/>
      <c r="D189" s="178" t="s">
        <v>744</v>
      </c>
    </row>
    <row r="190" spans="2:5" ht="33.75" customHeight="1" x14ac:dyDescent="0.2">
      <c r="B190" s="166" t="s">
        <v>708</v>
      </c>
      <c r="C190" s="456"/>
      <c r="D190" s="457"/>
    </row>
    <row r="191" spans="2:5" ht="91" x14ac:dyDescent="0.2">
      <c r="B191" s="166" t="s">
        <v>745</v>
      </c>
      <c r="C191" s="193"/>
      <c r="D191" s="178" t="s">
        <v>746</v>
      </c>
    </row>
    <row r="192" spans="2:5" x14ac:dyDescent="0.2">
      <c r="B192" s="166" t="s">
        <v>708</v>
      </c>
      <c r="C192" s="456"/>
      <c r="D192" s="457"/>
    </row>
    <row r="193" spans="2:5" ht="52" x14ac:dyDescent="0.2">
      <c r="B193" s="166" t="s">
        <v>747</v>
      </c>
      <c r="C193" s="193"/>
      <c r="D193" s="178" t="s">
        <v>748</v>
      </c>
    </row>
    <row r="194" spans="2:5" x14ac:dyDescent="0.2">
      <c r="B194" s="166" t="s">
        <v>708</v>
      </c>
      <c r="C194" s="456"/>
      <c r="D194" s="457"/>
    </row>
    <row r="195" spans="2:5" ht="91" x14ac:dyDescent="0.2">
      <c r="B195" s="166" t="s">
        <v>749</v>
      </c>
      <c r="C195" s="193"/>
      <c r="D195" s="178" t="s">
        <v>750</v>
      </c>
    </row>
    <row r="196" spans="2:5" ht="30" customHeight="1" x14ac:dyDescent="0.2">
      <c r="B196" s="166" t="s">
        <v>708</v>
      </c>
      <c r="C196" s="456"/>
      <c r="D196" s="457"/>
      <c r="E196" s="2"/>
    </row>
    <row r="197" spans="2:5" ht="130" x14ac:dyDescent="0.2">
      <c r="B197" s="166" t="s">
        <v>751</v>
      </c>
      <c r="C197" s="193"/>
      <c r="D197" s="178" t="s">
        <v>752</v>
      </c>
    </row>
    <row r="198" spans="2:5" x14ac:dyDescent="0.2">
      <c r="B198" s="166" t="s">
        <v>708</v>
      </c>
      <c r="C198" s="456"/>
      <c r="D198" s="457"/>
    </row>
    <row r="199" spans="2:5" ht="52" x14ac:dyDescent="0.2">
      <c r="B199" s="166" t="s">
        <v>753</v>
      </c>
      <c r="C199" s="193"/>
      <c r="D199" s="178" t="s">
        <v>722</v>
      </c>
    </row>
    <row r="200" spans="2:5" ht="33.75" customHeight="1" x14ac:dyDescent="0.2">
      <c r="B200" s="166" t="s">
        <v>708</v>
      </c>
      <c r="C200" s="456"/>
      <c r="D200" s="457"/>
    </row>
    <row r="201" spans="2:5" ht="52" x14ac:dyDescent="0.2">
      <c r="B201" s="166" t="s">
        <v>754</v>
      </c>
      <c r="C201" s="193"/>
      <c r="D201" s="178" t="s">
        <v>722</v>
      </c>
    </row>
    <row r="202" spans="2:5" ht="33" customHeight="1" x14ac:dyDescent="0.2">
      <c r="B202" s="166" t="s">
        <v>708</v>
      </c>
      <c r="C202" s="456"/>
      <c r="D202" s="457"/>
    </row>
    <row r="203" spans="2:5" ht="52" x14ac:dyDescent="0.2">
      <c r="B203" s="166" t="s">
        <v>755</v>
      </c>
      <c r="C203" s="193"/>
      <c r="D203" s="178" t="s">
        <v>722</v>
      </c>
    </row>
    <row r="204" spans="2:5" ht="36" customHeight="1" x14ac:dyDescent="0.2">
      <c r="B204" s="166" t="s">
        <v>708</v>
      </c>
      <c r="C204" s="456"/>
      <c r="D204" s="457"/>
    </row>
    <row r="205" spans="2:5" ht="117" x14ac:dyDescent="0.2">
      <c r="B205" s="166" t="s">
        <v>756</v>
      </c>
      <c r="C205" s="193"/>
      <c r="D205" s="178" t="s">
        <v>757</v>
      </c>
    </row>
    <row r="206" spans="2:5" x14ac:dyDescent="0.2">
      <c r="B206" s="166" t="s">
        <v>708</v>
      </c>
      <c r="C206" s="456"/>
      <c r="D206" s="457"/>
    </row>
    <row r="207" spans="2:5" ht="130" x14ac:dyDescent="0.2">
      <c r="B207" s="166" t="s">
        <v>758</v>
      </c>
      <c r="C207" s="193"/>
      <c r="D207" s="178" t="s">
        <v>759</v>
      </c>
    </row>
    <row r="208" spans="2:5" x14ac:dyDescent="0.2">
      <c r="B208" s="166" t="s">
        <v>708</v>
      </c>
      <c r="C208" s="456"/>
      <c r="D208" s="457"/>
    </row>
    <row r="209" spans="2:5" ht="104" x14ac:dyDescent="0.2">
      <c r="B209" s="166" t="s">
        <v>760</v>
      </c>
      <c r="C209" s="193"/>
      <c r="D209" s="178" t="s">
        <v>761</v>
      </c>
    </row>
    <row r="210" spans="2:5" ht="30" customHeight="1" x14ac:dyDescent="0.2">
      <c r="B210" s="166" t="s">
        <v>708</v>
      </c>
      <c r="C210" s="456"/>
      <c r="D210" s="457"/>
    </row>
    <row r="211" spans="2:5" ht="26" x14ac:dyDescent="0.2">
      <c r="B211" s="166" t="s">
        <v>762</v>
      </c>
      <c r="C211" s="193"/>
      <c r="D211" s="178" t="s">
        <v>722</v>
      </c>
    </row>
    <row r="212" spans="2:5" ht="27" customHeight="1" x14ac:dyDescent="0.2">
      <c r="B212" s="166" t="s">
        <v>708</v>
      </c>
      <c r="C212" s="456"/>
      <c r="D212" s="457"/>
    </row>
    <row r="213" spans="2:5" ht="26" x14ac:dyDescent="0.2">
      <c r="B213" s="166" t="s">
        <v>763</v>
      </c>
      <c r="C213" s="193"/>
      <c r="D213" s="178" t="s">
        <v>722</v>
      </c>
    </row>
    <row r="214" spans="2:5" ht="30" customHeight="1" x14ac:dyDescent="0.2">
      <c r="B214" s="166" t="s">
        <v>708</v>
      </c>
      <c r="C214" s="456"/>
      <c r="D214" s="457"/>
    </row>
    <row r="215" spans="2:5" ht="26" x14ac:dyDescent="0.2">
      <c r="B215" s="166" t="s">
        <v>764</v>
      </c>
      <c r="C215" s="193"/>
      <c r="D215" s="178" t="s">
        <v>722</v>
      </c>
      <c r="E215" s="187"/>
    </row>
    <row r="216" spans="2:5" ht="60" customHeight="1" x14ac:dyDescent="0.2">
      <c r="B216" s="166" t="s">
        <v>708</v>
      </c>
      <c r="C216" s="458"/>
      <c r="D216" s="459"/>
    </row>
    <row r="217" spans="2:5" ht="91" x14ac:dyDescent="0.2">
      <c r="B217" s="166" t="s">
        <v>765</v>
      </c>
      <c r="C217" s="193"/>
      <c r="D217" s="178" t="s">
        <v>766</v>
      </c>
    </row>
    <row r="218" spans="2:5" x14ac:dyDescent="0.2">
      <c r="B218" s="166" t="s">
        <v>708</v>
      </c>
      <c r="C218" s="456"/>
      <c r="D218" s="457"/>
    </row>
    <row r="219" spans="2:5" ht="91" x14ac:dyDescent="0.2">
      <c r="B219" s="166" t="s">
        <v>767</v>
      </c>
      <c r="C219" s="193"/>
      <c r="D219" s="178" t="s">
        <v>768</v>
      </c>
    </row>
    <row r="220" spans="2:5" ht="35.25" customHeight="1" x14ac:dyDescent="0.2">
      <c r="B220" s="166" t="s">
        <v>708</v>
      </c>
      <c r="C220" s="456"/>
      <c r="D220" s="457"/>
    </row>
    <row r="221" spans="2:5" ht="104" x14ac:dyDescent="0.2">
      <c r="B221" s="166" t="s">
        <v>769</v>
      </c>
      <c r="C221" s="193"/>
      <c r="D221" s="178" t="s">
        <v>770</v>
      </c>
    </row>
    <row r="222" spans="2:5" x14ac:dyDescent="0.2">
      <c r="B222" s="166" t="s">
        <v>708</v>
      </c>
      <c r="C222" s="456"/>
      <c r="D222" s="457"/>
    </row>
    <row r="223" spans="2:5" ht="130" x14ac:dyDescent="0.2">
      <c r="B223" s="166" t="s">
        <v>771</v>
      </c>
      <c r="C223" s="193"/>
      <c r="D223" s="178" t="s">
        <v>772</v>
      </c>
    </row>
    <row r="224" spans="2:5" x14ac:dyDescent="0.2">
      <c r="B224" s="166" t="s">
        <v>708</v>
      </c>
      <c r="C224" s="456"/>
      <c r="D224" s="457"/>
    </row>
    <row r="225" spans="2:5" ht="91" x14ac:dyDescent="0.2">
      <c r="B225" s="166" t="s">
        <v>773</v>
      </c>
      <c r="C225" s="193"/>
      <c r="D225" s="178" t="s">
        <v>774</v>
      </c>
    </row>
    <row r="226" spans="2:5" x14ac:dyDescent="0.2">
      <c r="B226" s="166" t="s">
        <v>708</v>
      </c>
      <c r="C226" s="456"/>
      <c r="D226" s="457"/>
    </row>
    <row r="227" spans="2:5" ht="117" x14ac:dyDescent="0.2">
      <c r="B227" s="166" t="s">
        <v>775</v>
      </c>
      <c r="C227" s="193"/>
      <c r="D227" s="178" t="s">
        <v>776</v>
      </c>
    </row>
    <row r="228" spans="2:5" x14ac:dyDescent="0.2">
      <c r="B228" s="166" t="s">
        <v>708</v>
      </c>
      <c r="C228" s="456"/>
      <c r="D228" s="457"/>
    </row>
    <row r="229" spans="2:5" ht="26" x14ac:dyDescent="0.2">
      <c r="B229" s="166" t="s">
        <v>777</v>
      </c>
      <c r="C229" s="193"/>
      <c r="D229" s="178" t="s">
        <v>722</v>
      </c>
    </row>
    <row r="230" spans="2:5" ht="28.5" customHeight="1" x14ac:dyDescent="0.2">
      <c r="B230" s="166" t="s">
        <v>708</v>
      </c>
      <c r="C230" s="456"/>
      <c r="D230" s="457"/>
    </row>
    <row r="231" spans="2:5" ht="26" x14ac:dyDescent="0.2">
      <c r="B231" s="179" t="s">
        <v>778</v>
      </c>
      <c r="C231" s="193"/>
      <c r="D231" s="180" t="s">
        <v>722</v>
      </c>
    </row>
    <row r="232" spans="2:5" x14ac:dyDescent="0.2">
      <c r="B232" s="166" t="s">
        <v>708</v>
      </c>
      <c r="C232" s="456"/>
      <c r="D232" s="457"/>
    </row>
    <row r="233" spans="2:5" ht="26" x14ac:dyDescent="0.2">
      <c r="B233" s="166" t="s">
        <v>779</v>
      </c>
      <c r="C233" s="193"/>
      <c r="D233" s="178" t="s">
        <v>722</v>
      </c>
    </row>
    <row r="234" spans="2:5" ht="15" thickBot="1" x14ac:dyDescent="0.25">
      <c r="B234" s="30" t="s">
        <v>708</v>
      </c>
      <c r="C234" s="456"/>
      <c r="D234" s="457"/>
    </row>
    <row r="235" spans="2:5" ht="15" thickBot="1" x14ac:dyDescent="0.25">
      <c r="B235" s="181"/>
      <c r="C235" s="182"/>
      <c r="D235" s="183"/>
    </row>
    <row r="236" spans="2:5" ht="16" thickBot="1" x14ac:dyDescent="0.25">
      <c r="B236" s="184" t="s">
        <v>131</v>
      </c>
      <c r="C236" s="199"/>
      <c r="D236" s="185" t="s">
        <v>780</v>
      </c>
      <c r="E236" s="189"/>
    </row>
    <row r="237" spans="2:5" x14ac:dyDescent="0.2">
      <c r="B237" s="13"/>
      <c r="D237" s="41"/>
    </row>
    <row r="238" spans="2:5" x14ac:dyDescent="0.2">
      <c r="B238" s="13"/>
      <c r="C238" s="186"/>
      <c r="D238" s="41"/>
    </row>
    <row r="239" spans="2:5" x14ac:dyDescent="0.2">
      <c r="B239" s="13"/>
      <c r="D239" s="41"/>
    </row>
    <row r="240" spans="2:5" x14ac:dyDescent="0.2">
      <c r="B240" s="13"/>
      <c r="D240" s="41"/>
    </row>
    <row r="241" spans="2:4" x14ac:dyDescent="0.2">
      <c r="B241" s="13"/>
      <c r="D241" s="41"/>
    </row>
    <row r="242" spans="2:4" x14ac:dyDescent="0.2">
      <c r="B242" s="13"/>
      <c r="D242" s="41"/>
    </row>
    <row r="243" spans="2:4" x14ac:dyDescent="0.2">
      <c r="B243" s="13"/>
      <c r="D243" s="41"/>
    </row>
    <row r="244" spans="2:4" x14ac:dyDescent="0.2">
      <c r="B244" s="13"/>
      <c r="D244" s="41"/>
    </row>
    <row r="245" spans="2:4" x14ac:dyDescent="0.2">
      <c r="B245" s="13"/>
      <c r="D245" s="41"/>
    </row>
    <row r="246" spans="2:4" x14ac:dyDescent="0.2">
      <c r="B246" s="13"/>
      <c r="D246" s="41"/>
    </row>
    <row r="247" spans="2:4" x14ac:dyDescent="0.2">
      <c r="B247" s="13"/>
      <c r="D247" s="41"/>
    </row>
    <row r="248" spans="2:4" x14ac:dyDescent="0.2">
      <c r="B248" s="13"/>
      <c r="D248" s="41"/>
    </row>
    <row r="249" spans="2:4" x14ac:dyDescent="0.2">
      <c r="B249" s="13"/>
      <c r="D249" s="41"/>
    </row>
    <row r="250" spans="2:4" x14ac:dyDescent="0.2">
      <c r="B250" s="13"/>
      <c r="D250" s="41"/>
    </row>
    <row r="251" spans="2:4" x14ac:dyDescent="0.2">
      <c r="B251" s="13"/>
      <c r="D251" s="41"/>
    </row>
    <row r="252" spans="2:4" x14ac:dyDescent="0.2">
      <c r="B252" s="13"/>
      <c r="D252" s="41"/>
    </row>
    <row r="253" spans="2:4" x14ac:dyDescent="0.2">
      <c r="B253" s="13"/>
      <c r="D253" s="41"/>
    </row>
    <row r="254" spans="2:4" x14ac:dyDescent="0.2">
      <c r="B254" s="13"/>
      <c r="D254" s="41"/>
    </row>
    <row r="255" spans="2:4" x14ac:dyDescent="0.2">
      <c r="B255" s="13"/>
      <c r="D255" s="41"/>
    </row>
    <row r="256" spans="2:4" x14ac:dyDescent="0.2">
      <c r="B256" s="13"/>
      <c r="D256" s="41"/>
    </row>
    <row r="257" spans="2:4" x14ac:dyDescent="0.2">
      <c r="B257" s="13"/>
      <c r="D257" s="41"/>
    </row>
    <row r="258" spans="2:4" x14ac:dyDescent="0.2">
      <c r="B258" s="13"/>
      <c r="D258" s="41"/>
    </row>
    <row r="259" spans="2:4" x14ac:dyDescent="0.2">
      <c r="B259" s="13"/>
      <c r="D259" s="41"/>
    </row>
    <row r="260" spans="2:4" x14ac:dyDescent="0.2">
      <c r="B260" s="13"/>
      <c r="D260" s="41"/>
    </row>
    <row r="261" spans="2:4" x14ac:dyDescent="0.2">
      <c r="B261" s="13"/>
      <c r="D261" s="41"/>
    </row>
    <row r="262" spans="2:4" x14ac:dyDescent="0.2">
      <c r="B262" s="13"/>
      <c r="D262" s="41"/>
    </row>
    <row r="263" spans="2:4" x14ac:dyDescent="0.2">
      <c r="B263" s="13"/>
      <c r="D263" s="41"/>
    </row>
    <row r="264" spans="2:4" x14ac:dyDescent="0.2">
      <c r="B264" s="13"/>
      <c r="D264" s="41"/>
    </row>
    <row r="265" spans="2:4" x14ac:dyDescent="0.2">
      <c r="B265" s="13"/>
      <c r="D265" s="41"/>
    </row>
    <row r="266" spans="2:4" x14ac:dyDescent="0.2">
      <c r="B266" s="13"/>
      <c r="D266" s="41"/>
    </row>
    <row r="267" spans="2:4" x14ac:dyDescent="0.2">
      <c r="B267" s="13"/>
      <c r="D267" s="41"/>
    </row>
    <row r="268" spans="2:4" x14ac:dyDescent="0.2">
      <c r="B268" s="13"/>
      <c r="D268" s="41"/>
    </row>
    <row r="269" spans="2:4" x14ac:dyDescent="0.2">
      <c r="B269" s="13"/>
      <c r="D269" s="41"/>
    </row>
    <row r="270" spans="2:4" x14ac:dyDescent="0.2">
      <c r="B270" s="13"/>
      <c r="D270" s="41"/>
    </row>
    <row r="271" spans="2:4" x14ac:dyDescent="0.2">
      <c r="B271" s="13"/>
      <c r="D271" s="41"/>
    </row>
    <row r="272" spans="2:4" x14ac:dyDescent="0.2">
      <c r="B272" s="13"/>
      <c r="D272" s="41"/>
    </row>
    <row r="273" spans="2:4" x14ac:dyDescent="0.2">
      <c r="B273" s="13"/>
      <c r="D273" s="41"/>
    </row>
    <row r="274" spans="2:4" x14ac:dyDescent="0.2">
      <c r="B274" s="13"/>
      <c r="D274" s="41"/>
    </row>
    <row r="275" spans="2:4" x14ac:dyDescent="0.2">
      <c r="B275" s="13"/>
      <c r="D275" s="41"/>
    </row>
    <row r="276" spans="2:4" x14ac:dyDescent="0.2">
      <c r="B276" s="13"/>
      <c r="D276" s="41"/>
    </row>
    <row r="277" spans="2:4" x14ac:dyDescent="0.2">
      <c r="B277" s="13"/>
      <c r="D277" s="41"/>
    </row>
    <row r="278" spans="2:4" x14ac:dyDescent="0.2">
      <c r="B278" s="13"/>
      <c r="D278" s="41"/>
    </row>
    <row r="279" spans="2:4" x14ac:dyDescent="0.2">
      <c r="B279" s="13"/>
      <c r="D279" s="41"/>
    </row>
    <row r="280" spans="2:4" x14ac:dyDescent="0.2">
      <c r="B280" s="13"/>
      <c r="D280" s="41"/>
    </row>
    <row r="281" spans="2:4" x14ac:dyDescent="0.2">
      <c r="B281" s="13"/>
      <c r="D281" s="41"/>
    </row>
    <row r="282" spans="2:4" x14ac:dyDescent="0.2">
      <c r="B282" s="13"/>
      <c r="D282" s="41"/>
    </row>
    <row r="283" spans="2:4" x14ac:dyDescent="0.2">
      <c r="B283" s="13"/>
      <c r="D283" s="41"/>
    </row>
    <row r="284" spans="2:4" x14ac:dyDescent="0.2">
      <c r="B284" s="13"/>
      <c r="D284" s="41"/>
    </row>
    <row r="285" spans="2:4" x14ac:dyDescent="0.2">
      <c r="B285" s="13"/>
      <c r="D285" s="41"/>
    </row>
    <row r="286" spans="2:4" x14ac:dyDescent="0.2">
      <c r="B286" s="13"/>
      <c r="D286" s="41"/>
    </row>
    <row r="287" spans="2:4" x14ac:dyDescent="0.2">
      <c r="B287" s="13"/>
      <c r="D287" s="41"/>
    </row>
    <row r="288" spans="2:4" x14ac:dyDescent="0.2">
      <c r="B288" s="13"/>
      <c r="D288" s="41"/>
    </row>
    <row r="289" spans="2:4" x14ac:dyDescent="0.2">
      <c r="B289" s="13"/>
      <c r="D289" s="41"/>
    </row>
    <row r="290" spans="2:4" x14ac:dyDescent="0.2">
      <c r="B290" s="13"/>
      <c r="D290" s="41"/>
    </row>
    <row r="291" spans="2:4" x14ac:dyDescent="0.2">
      <c r="B291" s="13"/>
      <c r="D291" s="41"/>
    </row>
    <row r="292" spans="2:4" x14ac:dyDescent="0.2">
      <c r="B292" s="13"/>
      <c r="D292" s="41"/>
    </row>
    <row r="293" spans="2:4" x14ac:dyDescent="0.2">
      <c r="B293" s="13"/>
      <c r="D293" s="41"/>
    </row>
    <row r="294" spans="2:4" x14ac:dyDescent="0.2">
      <c r="B294" s="13"/>
      <c r="D294" s="41"/>
    </row>
    <row r="295" spans="2:4" x14ac:dyDescent="0.2">
      <c r="B295" s="13"/>
      <c r="D295" s="41"/>
    </row>
    <row r="296" spans="2:4" x14ac:dyDescent="0.2">
      <c r="B296" s="13"/>
      <c r="D296" s="41"/>
    </row>
    <row r="297" spans="2:4" x14ac:dyDescent="0.2">
      <c r="B297" s="13"/>
      <c r="D297" s="41"/>
    </row>
    <row r="298" spans="2:4" x14ac:dyDescent="0.2">
      <c r="B298" s="13"/>
      <c r="D298" s="41"/>
    </row>
    <row r="299" spans="2:4" x14ac:dyDescent="0.2">
      <c r="B299" s="13"/>
      <c r="D299" s="41"/>
    </row>
    <row r="300" spans="2:4" x14ac:dyDescent="0.2">
      <c r="B300" s="13"/>
      <c r="D300" s="41"/>
    </row>
    <row r="301" spans="2:4" x14ac:dyDescent="0.2">
      <c r="B301" s="13"/>
      <c r="D301" s="41"/>
    </row>
    <row r="302" spans="2:4" x14ac:dyDescent="0.2">
      <c r="B302" s="13"/>
      <c r="D302" s="41"/>
    </row>
    <row r="303" spans="2:4" x14ac:dyDescent="0.2">
      <c r="B303" s="13"/>
      <c r="D303" s="41"/>
    </row>
    <row r="304" spans="2:4" x14ac:dyDescent="0.2">
      <c r="B304" s="13"/>
      <c r="D304" s="41"/>
    </row>
    <row r="305" spans="2:4" x14ac:dyDescent="0.2">
      <c r="B305" s="13"/>
      <c r="D305" s="41"/>
    </row>
    <row r="306" spans="2:4" x14ac:dyDescent="0.2">
      <c r="B306" s="13"/>
      <c r="D306" s="41"/>
    </row>
    <row r="307" spans="2:4" x14ac:dyDescent="0.2">
      <c r="B307" s="13"/>
      <c r="D307" s="41"/>
    </row>
    <row r="308" spans="2:4" x14ac:dyDescent="0.2">
      <c r="B308" s="13"/>
      <c r="D308" s="41"/>
    </row>
    <row r="309" spans="2:4" x14ac:dyDescent="0.2">
      <c r="B309" s="13"/>
      <c r="D309" s="41"/>
    </row>
    <row r="310" spans="2:4" x14ac:dyDescent="0.2">
      <c r="B310" s="13"/>
      <c r="D310" s="41"/>
    </row>
    <row r="311" spans="2:4" x14ac:dyDescent="0.2">
      <c r="B311" s="13"/>
      <c r="D311" s="41"/>
    </row>
    <row r="312" spans="2:4" x14ac:dyDescent="0.2">
      <c r="B312" s="13"/>
      <c r="D312" s="41"/>
    </row>
    <row r="313" spans="2:4" x14ac:dyDescent="0.2">
      <c r="B313" s="13"/>
      <c r="D313" s="41"/>
    </row>
    <row r="314" spans="2:4" x14ac:dyDescent="0.2">
      <c r="B314" s="13"/>
      <c r="D314" s="41"/>
    </row>
    <row r="315" spans="2:4" x14ac:dyDescent="0.2">
      <c r="B315" s="13"/>
      <c r="D315" s="41"/>
    </row>
    <row r="316" spans="2:4" x14ac:dyDescent="0.2">
      <c r="B316" s="13"/>
      <c r="D316" s="41"/>
    </row>
    <row r="317" spans="2:4" x14ac:dyDescent="0.2">
      <c r="B317" s="13"/>
      <c r="D317" s="41"/>
    </row>
    <row r="318" spans="2:4" x14ac:dyDescent="0.2">
      <c r="B318" s="13"/>
      <c r="D318" s="41"/>
    </row>
    <row r="319" spans="2:4" x14ac:dyDescent="0.2">
      <c r="B319" s="13"/>
      <c r="D319" s="41"/>
    </row>
    <row r="320" spans="2:4" x14ac:dyDescent="0.2">
      <c r="B320" s="13"/>
      <c r="D320" s="41"/>
    </row>
    <row r="321" spans="2:4" x14ac:dyDescent="0.2">
      <c r="B321" s="13"/>
      <c r="D321" s="41"/>
    </row>
    <row r="322" spans="2:4" x14ac:dyDescent="0.2">
      <c r="B322" s="13"/>
      <c r="D322" s="41"/>
    </row>
    <row r="323" spans="2:4" x14ac:dyDescent="0.2">
      <c r="B323" s="13"/>
      <c r="D323" s="41"/>
    </row>
    <row r="324" spans="2:4" x14ac:dyDescent="0.2">
      <c r="B324" s="13"/>
      <c r="D324" s="41"/>
    </row>
    <row r="325" spans="2:4" x14ac:dyDescent="0.2">
      <c r="B325" s="13"/>
      <c r="D325" s="41"/>
    </row>
    <row r="326" spans="2:4" x14ac:dyDescent="0.2">
      <c r="B326" s="13"/>
      <c r="D326" s="41"/>
    </row>
    <row r="327" spans="2:4" x14ac:dyDescent="0.2">
      <c r="B327" s="13"/>
      <c r="D327" s="41"/>
    </row>
    <row r="328" spans="2:4" x14ac:dyDescent="0.2">
      <c r="B328" s="13"/>
      <c r="D328" s="41"/>
    </row>
    <row r="329" spans="2:4" x14ac:dyDescent="0.2">
      <c r="B329" s="13"/>
      <c r="D329" s="41"/>
    </row>
    <row r="330" spans="2:4" x14ac:dyDescent="0.2">
      <c r="B330" s="13"/>
      <c r="D330" s="41"/>
    </row>
    <row r="331" spans="2:4" x14ac:dyDescent="0.2">
      <c r="B331" s="13"/>
      <c r="D331" s="41"/>
    </row>
    <row r="332" spans="2:4" x14ac:dyDescent="0.2">
      <c r="B332" s="13"/>
      <c r="D332" s="41"/>
    </row>
    <row r="333" spans="2:4" x14ac:dyDescent="0.2">
      <c r="B333" s="13"/>
      <c r="D333" s="41"/>
    </row>
    <row r="334" spans="2:4" x14ac:dyDescent="0.2">
      <c r="B334" s="13"/>
      <c r="D334" s="41"/>
    </row>
    <row r="335" spans="2:4" x14ac:dyDescent="0.2">
      <c r="B335" s="13"/>
      <c r="D335" s="41"/>
    </row>
    <row r="336" spans="2:4" x14ac:dyDescent="0.2">
      <c r="B336" s="13"/>
      <c r="D336" s="41"/>
    </row>
    <row r="337" spans="2:4" x14ac:dyDescent="0.2">
      <c r="B337" s="13"/>
      <c r="D337" s="41"/>
    </row>
    <row r="338" spans="2:4" x14ac:dyDescent="0.2">
      <c r="B338" s="13"/>
      <c r="D338" s="41"/>
    </row>
    <row r="339" spans="2:4" x14ac:dyDescent="0.2">
      <c r="B339" s="13"/>
      <c r="D339" s="41"/>
    </row>
    <row r="340" spans="2:4" x14ac:dyDescent="0.2">
      <c r="B340" s="13"/>
      <c r="D340" s="41"/>
    </row>
    <row r="341" spans="2:4" x14ac:dyDescent="0.2">
      <c r="B341" s="13"/>
      <c r="D341" s="41"/>
    </row>
    <row r="342" spans="2:4" x14ac:dyDescent="0.2">
      <c r="B342" s="13"/>
      <c r="D342" s="41"/>
    </row>
    <row r="343" spans="2:4" x14ac:dyDescent="0.2">
      <c r="B343" s="13"/>
      <c r="D343" s="41"/>
    </row>
    <row r="344" spans="2:4" x14ac:dyDescent="0.2">
      <c r="B344" s="13"/>
      <c r="D344" s="41"/>
    </row>
    <row r="345" spans="2:4" x14ac:dyDescent="0.2">
      <c r="B345" s="13"/>
      <c r="D345" s="41"/>
    </row>
    <row r="346" spans="2:4" x14ac:dyDescent="0.2">
      <c r="B346" s="13"/>
      <c r="D346" s="41"/>
    </row>
    <row r="347" spans="2:4" x14ac:dyDescent="0.2">
      <c r="B347" s="13"/>
      <c r="D347" s="41"/>
    </row>
    <row r="348" spans="2:4" x14ac:dyDescent="0.2">
      <c r="B348" s="13"/>
      <c r="D348" s="41"/>
    </row>
    <row r="349" spans="2:4" x14ac:dyDescent="0.2">
      <c r="B349" s="13"/>
      <c r="D349" s="41"/>
    </row>
    <row r="350" spans="2:4" x14ac:dyDescent="0.2">
      <c r="B350" s="13"/>
      <c r="D350" s="41"/>
    </row>
    <row r="351" spans="2:4" x14ac:dyDescent="0.2">
      <c r="B351" s="13"/>
      <c r="D351" s="41"/>
    </row>
    <row r="352" spans="2:4" x14ac:dyDescent="0.2">
      <c r="B352" s="13"/>
      <c r="D352" s="41"/>
    </row>
    <row r="353" spans="2:4" x14ac:dyDescent="0.2">
      <c r="B353" s="13"/>
      <c r="D353" s="41"/>
    </row>
    <row r="354" spans="2:4" x14ac:dyDescent="0.2">
      <c r="B354" s="13"/>
      <c r="D354" s="41"/>
    </row>
    <row r="355" spans="2:4" x14ac:dyDescent="0.2">
      <c r="B355" s="13"/>
      <c r="D355" s="41"/>
    </row>
    <row r="356" spans="2:4" x14ac:dyDescent="0.2">
      <c r="B356" s="13"/>
      <c r="D356" s="41"/>
    </row>
    <row r="357" spans="2:4" x14ac:dyDescent="0.2">
      <c r="B357" s="13"/>
      <c r="D357" s="41"/>
    </row>
    <row r="358" spans="2:4" x14ac:dyDescent="0.2">
      <c r="B358" s="13"/>
      <c r="D358" s="41"/>
    </row>
    <row r="359" spans="2:4" x14ac:dyDescent="0.2">
      <c r="B359" s="13"/>
      <c r="D359" s="41"/>
    </row>
    <row r="360" spans="2:4" x14ac:dyDescent="0.2">
      <c r="B360" s="13"/>
      <c r="D360" s="41"/>
    </row>
    <row r="361" spans="2:4" x14ac:dyDescent="0.2">
      <c r="B361" s="13"/>
      <c r="D361" s="41"/>
    </row>
    <row r="362" spans="2:4" x14ac:dyDescent="0.2">
      <c r="B362" s="13"/>
      <c r="D362" s="41"/>
    </row>
    <row r="363" spans="2:4" x14ac:dyDescent="0.2">
      <c r="B363" s="13"/>
      <c r="D363" s="41"/>
    </row>
    <row r="364" spans="2:4" x14ac:dyDescent="0.2">
      <c r="B364" s="13"/>
      <c r="D364" s="41"/>
    </row>
    <row r="365" spans="2:4" x14ac:dyDescent="0.2">
      <c r="B365" s="13"/>
      <c r="D365" s="41"/>
    </row>
    <row r="366" spans="2:4" x14ac:dyDescent="0.2">
      <c r="B366" s="13"/>
      <c r="D366" s="41"/>
    </row>
    <row r="367" spans="2:4" x14ac:dyDescent="0.2">
      <c r="B367" s="13"/>
      <c r="D367" s="41"/>
    </row>
    <row r="368" spans="2:4" x14ac:dyDescent="0.2">
      <c r="B368" s="13"/>
      <c r="D368" s="41"/>
    </row>
    <row r="369" spans="2:4" x14ac:dyDescent="0.2">
      <c r="B369" s="13"/>
      <c r="D369" s="41"/>
    </row>
    <row r="370" spans="2:4" x14ac:dyDescent="0.2">
      <c r="B370" s="13"/>
      <c r="D370" s="41"/>
    </row>
    <row r="371" spans="2:4" x14ac:dyDescent="0.2">
      <c r="B371" s="13"/>
      <c r="D371" s="41"/>
    </row>
    <row r="372" spans="2:4" x14ac:dyDescent="0.2">
      <c r="B372" s="13"/>
      <c r="D372" s="41"/>
    </row>
    <row r="373" spans="2:4" x14ac:dyDescent="0.2">
      <c r="B373" s="13"/>
      <c r="D373" s="41"/>
    </row>
    <row r="374" spans="2:4" x14ac:dyDescent="0.2">
      <c r="B374" s="13"/>
      <c r="D374" s="41"/>
    </row>
    <row r="375" spans="2:4" x14ac:dyDescent="0.2">
      <c r="B375" s="13"/>
      <c r="D375" s="41"/>
    </row>
    <row r="376" spans="2:4" x14ac:dyDescent="0.2">
      <c r="B376" s="13"/>
      <c r="D376" s="41"/>
    </row>
    <row r="377" spans="2:4" x14ac:dyDescent="0.2">
      <c r="B377" s="13"/>
      <c r="D377" s="41"/>
    </row>
    <row r="378" spans="2:4" x14ac:dyDescent="0.2">
      <c r="B378" s="13"/>
      <c r="D378" s="41"/>
    </row>
    <row r="379" spans="2:4" x14ac:dyDescent="0.2">
      <c r="B379" s="13"/>
      <c r="D379" s="41"/>
    </row>
    <row r="380" spans="2:4" x14ac:dyDescent="0.2">
      <c r="B380" s="13"/>
      <c r="D380" s="41"/>
    </row>
    <row r="381" spans="2:4" x14ac:dyDescent="0.2">
      <c r="B381" s="13"/>
      <c r="D381" s="41"/>
    </row>
    <row r="382" spans="2:4" x14ac:dyDescent="0.2">
      <c r="B382" s="13"/>
      <c r="D382" s="41"/>
    </row>
    <row r="383" spans="2:4" x14ac:dyDescent="0.2">
      <c r="B383" s="13"/>
      <c r="D383" s="41"/>
    </row>
    <row r="384" spans="2:4" x14ac:dyDescent="0.2">
      <c r="B384" s="13"/>
      <c r="D384" s="41"/>
    </row>
    <row r="385" spans="2:4" x14ac:dyDescent="0.2">
      <c r="B385" s="13"/>
      <c r="D385" s="41"/>
    </row>
    <row r="386" spans="2:4" x14ac:dyDescent="0.2">
      <c r="B386" s="13"/>
      <c r="D386" s="41"/>
    </row>
    <row r="387" spans="2:4" x14ac:dyDescent="0.2">
      <c r="B387" s="13"/>
      <c r="D387" s="41"/>
    </row>
    <row r="388" spans="2:4" x14ac:dyDescent="0.2">
      <c r="B388" s="13"/>
      <c r="D388" s="41"/>
    </row>
    <row r="389" spans="2:4" x14ac:dyDescent="0.2">
      <c r="B389" s="13"/>
      <c r="D389" s="41"/>
    </row>
    <row r="390" spans="2:4" x14ac:dyDescent="0.2">
      <c r="B390" s="13"/>
      <c r="D390" s="41"/>
    </row>
    <row r="391" spans="2:4" x14ac:dyDescent="0.2">
      <c r="B391" s="13"/>
      <c r="D391" s="41"/>
    </row>
    <row r="392" spans="2:4" x14ac:dyDescent="0.2">
      <c r="B392" s="13"/>
      <c r="D392" s="41"/>
    </row>
    <row r="393" spans="2:4" x14ac:dyDescent="0.2">
      <c r="D393" s="41"/>
    </row>
    <row r="394" spans="2:4" x14ac:dyDescent="0.2">
      <c r="D394" s="41"/>
    </row>
    <row r="395" spans="2:4" x14ac:dyDescent="0.2">
      <c r="D395" s="41"/>
    </row>
    <row r="396" spans="2:4" x14ac:dyDescent="0.2">
      <c r="D396" s="41"/>
    </row>
    <row r="397" spans="2:4" x14ac:dyDescent="0.2">
      <c r="D397" s="41"/>
    </row>
    <row r="398" spans="2:4" x14ac:dyDescent="0.2">
      <c r="D398" s="41"/>
    </row>
    <row r="399" spans="2:4" x14ac:dyDescent="0.2">
      <c r="D399" s="41"/>
    </row>
    <row r="400" spans="2:4" x14ac:dyDescent="0.2">
      <c r="D400" s="41"/>
    </row>
    <row r="401" spans="4:4" x14ac:dyDescent="0.2">
      <c r="D401" s="41"/>
    </row>
    <row r="402" spans="4:4" x14ac:dyDescent="0.2">
      <c r="D402" s="41"/>
    </row>
    <row r="403" spans="4:4" x14ac:dyDescent="0.2">
      <c r="D403" s="41"/>
    </row>
    <row r="404" spans="4:4" x14ac:dyDescent="0.2">
      <c r="D404" s="41"/>
    </row>
    <row r="405" spans="4:4" x14ac:dyDescent="0.2">
      <c r="D405" s="41"/>
    </row>
    <row r="406" spans="4:4" x14ac:dyDescent="0.2">
      <c r="D406" s="41"/>
    </row>
    <row r="407" spans="4:4" x14ac:dyDescent="0.2">
      <c r="D407" s="41"/>
    </row>
    <row r="408" spans="4:4" x14ac:dyDescent="0.2">
      <c r="D408" s="41"/>
    </row>
    <row r="409" spans="4:4" x14ac:dyDescent="0.2">
      <c r="D409" s="41"/>
    </row>
    <row r="410" spans="4:4" x14ac:dyDescent="0.2">
      <c r="D410" s="41"/>
    </row>
    <row r="411" spans="4:4" x14ac:dyDescent="0.2">
      <c r="D411" s="41"/>
    </row>
    <row r="412" spans="4:4" x14ac:dyDescent="0.2">
      <c r="D412" s="41"/>
    </row>
    <row r="413" spans="4:4" x14ac:dyDescent="0.2">
      <c r="D413" s="41"/>
    </row>
    <row r="414" spans="4:4" x14ac:dyDescent="0.2">
      <c r="D414" s="41"/>
    </row>
    <row r="415" spans="4:4" x14ac:dyDescent="0.2">
      <c r="D415" s="41"/>
    </row>
    <row r="416" spans="4:4" x14ac:dyDescent="0.2">
      <c r="D416" s="41"/>
    </row>
    <row r="417" spans="4:4" x14ac:dyDescent="0.2">
      <c r="D417" s="41"/>
    </row>
    <row r="418" spans="4:4" x14ac:dyDescent="0.2">
      <c r="D418" s="41"/>
    </row>
    <row r="419" spans="4:4" x14ac:dyDescent="0.2">
      <c r="D419" s="41"/>
    </row>
    <row r="420" spans="4:4" x14ac:dyDescent="0.2">
      <c r="D420" s="41"/>
    </row>
    <row r="421" spans="4:4" x14ac:dyDescent="0.2">
      <c r="D421" s="41"/>
    </row>
    <row r="422" spans="4:4" x14ac:dyDescent="0.2">
      <c r="D422" s="41"/>
    </row>
    <row r="423" spans="4:4" x14ac:dyDescent="0.2">
      <c r="D423" s="41"/>
    </row>
    <row r="424" spans="4:4" x14ac:dyDescent="0.2">
      <c r="D424" s="41"/>
    </row>
    <row r="425" spans="4:4" x14ac:dyDescent="0.2">
      <c r="D425" s="41"/>
    </row>
    <row r="426" spans="4:4" x14ac:dyDescent="0.2">
      <c r="D426" s="41"/>
    </row>
    <row r="427" spans="4:4" x14ac:dyDescent="0.2">
      <c r="D427" s="41"/>
    </row>
    <row r="428" spans="4:4" x14ac:dyDescent="0.2">
      <c r="D428" s="41"/>
    </row>
    <row r="429" spans="4:4" x14ac:dyDescent="0.2">
      <c r="D429" s="41"/>
    </row>
    <row r="430" spans="4:4" x14ac:dyDescent="0.2">
      <c r="D430" s="41"/>
    </row>
    <row r="431" spans="4:4" x14ac:dyDescent="0.2">
      <c r="D431" s="41"/>
    </row>
    <row r="432" spans="4:4" x14ac:dyDescent="0.2">
      <c r="D432" s="41"/>
    </row>
    <row r="433" spans="4:4" x14ac:dyDescent="0.2">
      <c r="D433" s="41"/>
    </row>
    <row r="434" spans="4:4" x14ac:dyDescent="0.2">
      <c r="D434" s="41"/>
    </row>
  </sheetData>
  <mergeCells count="75">
    <mergeCell ref="C232:D232"/>
    <mergeCell ref="C234:D234"/>
    <mergeCell ref="B1:D1"/>
    <mergeCell ref="C220:D220"/>
    <mergeCell ref="C222:D222"/>
    <mergeCell ref="C224:D224"/>
    <mergeCell ref="C226:D226"/>
    <mergeCell ref="C228:D228"/>
    <mergeCell ref="C230:D230"/>
    <mergeCell ref="C208:D208"/>
    <mergeCell ref="C210:D210"/>
    <mergeCell ref="C212:D212"/>
    <mergeCell ref="C214:D214"/>
    <mergeCell ref="C216:D216"/>
    <mergeCell ref="C218:D218"/>
    <mergeCell ref="C196:D196"/>
    <mergeCell ref="C198:D198"/>
    <mergeCell ref="C200:D200"/>
    <mergeCell ref="C202:D202"/>
    <mergeCell ref="C204:D204"/>
    <mergeCell ref="C206:D206"/>
    <mergeCell ref="C194:D194"/>
    <mergeCell ref="C172:D172"/>
    <mergeCell ref="C174:D174"/>
    <mergeCell ref="C176:D176"/>
    <mergeCell ref="C178:D178"/>
    <mergeCell ref="C180:D180"/>
    <mergeCell ref="C182:D182"/>
    <mergeCell ref="C184:D184"/>
    <mergeCell ref="C186:D186"/>
    <mergeCell ref="C188:D188"/>
    <mergeCell ref="C190:D190"/>
    <mergeCell ref="C192:D192"/>
    <mergeCell ref="C170:D170"/>
    <mergeCell ref="B144:D144"/>
    <mergeCell ref="B149:D150"/>
    <mergeCell ref="C152:D152"/>
    <mergeCell ref="C154:D154"/>
    <mergeCell ref="C156:D156"/>
    <mergeCell ref="C158:D158"/>
    <mergeCell ref="C160:D160"/>
    <mergeCell ref="C162:D162"/>
    <mergeCell ref="C164:D164"/>
    <mergeCell ref="C166:D166"/>
    <mergeCell ref="C168:D168"/>
    <mergeCell ref="B139:D139"/>
    <mergeCell ref="B102:D102"/>
    <mergeCell ref="B103:D103"/>
    <mergeCell ref="B109:D109"/>
    <mergeCell ref="B110:D110"/>
    <mergeCell ref="B117:D117"/>
    <mergeCell ref="B118:D118"/>
    <mergeCell ref="B123:D123"/>
    <mergeCell ref="B124:D124"/>
    <mergeCell ref="B132:D132"/>
    <mergeCell ref="B133:D133"/>
    <mergeCell ref="B138:D138"/>
    <mergeCell ref="B97:D97"/>
    <mergeCell ref="B71:D71"/>
    <mergeCell ref="B72:D72"/>
    <mergeCell ref="B73:D73"/>
    <mergeCell ref="B74:D74"/>
    <mergeCell ref="B78:D78"/>
    <mergeCell ref="B79:D79"/>
    <mergeCell ref="B85:D85"/>
    <mergeCell ref="B86:D86"/>
    <mergeCell ref="B90:D90"/>
    <mergeCell ref="B91:D91"/>
    <mergeCell ref="B96:D96"/>
    <mergeCell ref="B9:D9"/>
    <mergeCell ref="B2:D4"/>
    <mergeCell ref="B5:D5"/>
    <mergeCell ref="B6:D6"/>
    <mergeCell ref="B7:D7"/>
    <mergeCell ref="B8:D8"/>
  </mergeCells>
  <dataValidations count="5">
    <dataValidation type="list" allowBlank="1" showInputMessage="1" showErrorMessage="1" sqref="C75:C77 C80:C84 C87:C89 C92:C95 C98:C101 C104:C108 C111:C116 C119:C122 C125:C131 C134:C137 C140:C143 C145:C147 C151 C153 C155 C157 C159 C161 C163 C173 C175 C177 C179 C181 C183 C185 C187 C189 C191 C193 C195 C197 C205 C207 C209 C217 C219 C221 C223 C225 C227">
      <formula1>"0,1,2,3"</formula1>
    </dataValidation>
    <dataValidation type="list" allowBlank="1" showInputMessage="1" showErrorMessage="1" sqref="C229 C231 C233 C215 C213 C211 C199 C201 C203 C165 C167 C169">
      <formula1>"0,1"</formula1>
    </dataValidation>
    <dataValidation type="list" allowBlank="1" showInputMessage="1" showErrorMessage="1" sqref="C17">
      <formula1>"1,2,3"</formula1>
    </dataValidation>
    <dataValidation type="list" allowBlank="1" showInputMessage="1" showErrorMessage="1" sqref="C21">
      <formula1>"1,2,3,4"</formula1>
    </dataValidation>
    <dataValidation type="list" allowBlank="1" showInputMessage="1" showErrorMessage="1" sqref="C33">
      <formula1>"1,2,3,4,5,6,7,8"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7"/>
  <sheetViews>
    <sheetView zoomScale="120" zoomScaleNormal="120" zoomScalePageLayoutView="120" workbookViewId="0">
      <selection activeCell="D79" sqref="D79"/>
    </sheetView>
  </sheetViews>
  <sheetFormatPr baseColWidth="10" defaultColWidth="9" defaultRowHeight="13" x14ac:dyDescent="0.15"/>
  <cols>
    <col min="1" max="1" width="2.796875" style="11" customWidth="1"/>
    <col min="2" max="2" width="57.59765625" style="10" customWidth="1"/>
    <col min="3" max="3" width="25.19921875" style="34" customWidth="1"/>
    <col min="4" max="4" width="42" style="11" customWidth="1"/>
    <col min="5" max="5" width="24.796875" style="130" customWidth="1"/>
    <col min="6" max="6" width="22.19921875" style="11" customWidth="1"/>
    <col min="7" max="7" width="26.19921875" style="11" customWidth="1"/>
    <col min="8" max="8" width="31.59765625" style="141" customWidth="1"/>
    <col min="9" max="9" width="9.19921875" style="11" bestFit="1" customWidth="1"/>
    <col min="10" max="10" width="13.19921875" style="11" bestFit="1" customWidth="1"/>
    <col min="11" max="11" width="10.3984375" style="11" bestFit="1" customWidth="1"/>
    <col min="12" max="12" width="15.796875" style="11" bestFit="1" customWidth="1"/>
    <col min="13" max="16384" width="9" style="11"/>
  </cols>
  <sheetData>
    <row r="1" spans="2:8" ht="20.25" customHeight="1" x14ac:dyDescent="0.15">
      <c r="B1" s="402" t="s">
        <v>413</v>
      </c>
      <c r="C1" s="402"/>
      <c r="D1" s="402"/>
      <c r="E1" s="402"/>
      <c r="F1" s="402"/>
      <c r="G1" s="402"/>
    </row>
    <row r="2" spans="2:8" ht="23.25" customHeight="1" x14ac:dyDescent="0.15">
      <c r="B2" s="402"/>
      <c r="C2" s="402"/>
      <c r="D2" s="402"/>
      <c r="E2" s="402"/>
      <c r="F2" s="402"/>
      <c r="G2" s="402"/>
    </row>
    <row r="3" spans="2:8" ht="23.25" customHeight="1" thickBot="1" x14ac:dyDescent="0.2">
      <c r="B3" s="552"/>
      <c r="C3" s="552"/>
      <c r="D3" s="552"/>
      <c r="E3" s="552"/>
      <c r="F3" s="552"/>
      <c r="G3" s="552"/>
    </row>
    <row r="4" spans="2:8" ht="15.75" customHeight="1" x14ac:dyDescent="0.15">
      <c r="B4" s="553" t="s">
        <v>129</v>
      </c>
      <c r="C4" s="554"/>
      <c r="D4" s="554"/>
      <c r="E4" s="554"/>
      <c r="F4" s="554"/>
      <c r="G4" s="555"/>
    </row>
    <row r="5" spans="2:8" ht="17" thickBot="1" x14ac:dyDescent="0.2">
      <c r="B5" s="556" t="s">
        <v>130</v>
      </c>
      <c r="C5" s="557"/>
      <c r="D5" s="557"/>
      <c r="E5" s="557"/>
      <c r="F5" s="557"/>
      <c r="G5" s="558"/>
    </row>
    <row r="6" spans="2:8" s="12" customFormat="1" ht="14" thickBot="1" x14ac:dyDescent="0.2">
      <c r="B6" s="562"/>
      <c r="C6" s="562"/>
      <c r="D6" s="562"/>
      <c r="E6" s="129"/>
      <c r="H6" s="238"/>
    </row>
    <row r="7" spans="2:8" ht="81" customHeight="1" thickBot="1" x14ac:dyDescent="0.2">
      <c r="B7" s="498" t="s">
        <v>408</v>
      </c>
      <c r="C7" s="499"/>
      <c r="D7" s="499"/>
      <c r="E7" s="499"/>
      <c r="F7" s="499"/>
      <c r="G7" s="500"/>
    </row>
    <row r="8" spans="2:8" ht="24" customHeight="1" thickBot="1" x14ac:dyDescent="0.2">
      <c r="B8" s="412" t="s">
        <v>416</v>
      </c>
      <c r="C8" s="413"/>
      <c r="D8" s="413"/>
      <c r="E8" s="413"/>
      <c r="F8" s="413"/>
      <c r="G8" s="413"/>
    </row>
    <row r="9" spans="2:8" x14ac:dyDescent="0.15">
      <c r="B9" s="13"/>
      <c r="D9" s="41"/>
    </row>
    <row r="10" spans="2:8" ht="14" thickBot="1" x14ac:dyDescent="0.2">
      <c r="B10" s="559" t="s">
        <v>227</v>
      </c>
      <c r="C10" s="559"/>
      <c r="D10" s="559"/>
      <c r="E10" s="559"/>
      <c r="F10" s="559"/>
      <c r="G10" s="559"/>
    </row>
    <row r="11" spans="2:8" ht="61.5" customHeight="1" thickBot="1" x14ac:dyDescent="0.2">
      <c r="B11" s="498" t="s">
        <v>132</v>
      </c>
      <c r="C11" s="499"/>
      <c r="D11" s="499"/>
      <c r="E11" s="499"/>
      <c r="F11" s="499"/>
      <c r="G11" s="500"/>
    </row>
    <row r="12" spans="2:8" x14ac:dyDescent="0.15">
      <c r="B12" s="46"/>
      <c r="C12" s="46"/>
      <c r="D12" s="46"/>
    </row>
    <row r="13" spans="2:8" ht="33" customHeight="1" thickBot="1" x14ac:dyDescent="0.2">
      <c r="B13" s="566" t="s">
        <v>403</v>
      </c>
      <c r="C13" s="566"/>
      <c r="D13" s="566"/>
      <c r="E13" s="566"/>
      <c r="F13" s="566"/>
      <c r="G13" s="566"/>
      <c r="H13" s="253"/>
    </row>
    <row r="14" spans="2:8" s="10" customFormat="1" ht="26" x14ac:dyDescent="0.15">
      <c r="B14" s="53" t="s">
        <v>134</v>
      </c>
      <c r="C14" s="54" t="s">
        <v>135</v>
      </c>
      <c r="D14" s="54" t="s">
        <v>136</v>
      </c>
      <c r="E14" s="54" t="s">
        <v>962</v>
      </c>
      <c r="F14" s="54" t="s">
        <v>137</v>
      </c>
      <c r="G14" s="54" t="s">
        <v>138</v>
      </c>
      <c r="H14" s="141"/>
    </row>
    <row r="15" spans="2:8" ht="117" customHeight="1" x14ac:dyDescent="0.15">
      <c r="B15" s="372" t="s">
        <v>977</v>
      </c>
      <c r="C15" s="373">
        <v>16</v>
      </c>
      <c r="D15" s="374">
        <v>696000</v>
      </c>
      <c r="E15" s="374">
        <v>4000</v>
      </c>
      <c r="F15" s="374">
        <v>700000</v>
      </c>
      <c r="G15" s="373" t="s">
        <v>526</v>
      </c>
      <c r="H15" s="287"/>
    </row>
    <row r="16" spans="2:8" x14ac:dyDescent="0.15">
      <c r="B16" s="372" t="s">
        <v>978</v>
      </c>
      <c r="C16" s="373"/>
      <c r="D16" s="374">
        <v>140000</v>
      </c>
      <c r="E16" s="374">
        <v>4000</v>
      </c>
      <c r="F16" s="374">
        <f>D16+E16</f>
        <v>144000</v>
      </c>
      <c r="G16" s="373"/>
      <c r="H16" s="287"/>
    </row>
    <row r="17" spans="2:8" x14ac:dyDescent="0.15">
      <c r="B17" s="372" t="s">
        <v>980</v>
      </c>
      <c r="C17" s="373"/>
      <c r="D17" s="374">
        <f>D15-D16</f>
        <v>556000</v>
      </c>
      <c r="E17" s="374">
        <f>E15-E16</f>
        <v>0</v>
      </c>
      <c r="F17" s="374">
        <f>F15-F16</f>
        <v>556000</v>
      </c>
      <c r="G17" s="373"/>
      <c r="H17" s="287"/>
    </row>
    <row r="18" spans="2:8" x14ac:dyDescent="0.15">
      <c r="B18" s="48" t="s">
        <v>141</v>
      </c>
      <c r="C18" s="43"/>
      <c r="D18" s="43"/>
      <c r="E18" s="131"/>
      <c r="F18" s="43"/>
      <c r="G18" s="43"/>
    </row>
    <row r="19" spans="2:8" x14ac:dyDescent="0.15">
      <c r="B19" s="228" t="s">
        <v>142</v>
      </c>
      <c r="C19" s="43"/>
      <c r="D19" s="43"/>
      <c r="E19" s="131"/>
      <c r="F19" s="43"/>
      <c r="G19" s="43"/>
    </row>
    <row r="20" spans="2:8" x14ac:dyDescent="0.15">
      <c r="B20" s="228" t="s">
        <v>143</v>
      </c>
      <c r="C20" s="43"/>
      <c r="D20" s="43"/>
      <c r="E20" s="131"/>
      <c r="F20" s="43"/>
      <c r="G20" s="43"/>
    </row>
    <row r="21" spans="2:8" x14ac:dyDescent="0.15">
      <c r="B21" s="228" t="s">
        <v>144</v>
      </c>
      <c r="C21" s="43"/>
      <c r="D21" s="43"/>
      <c r="E21" s="131"/>
      <c r="F21" s="43"/>
      <c r="G21" s="43"/>
    </row>
    <row r="22" spans="2:8" x14ac:dyDescent="0.15">
      <c r="B22" s="55" t="s">
        <v>145</v>
      </c>
      <c r="C22" s="43"/>
      <c r="D22" s="43"/>
      <c r="E22" s="131"/>
      <c r="F22" s="43"/>
      <c r="G22" s="43"/>
    </row>
    <row r="23" spans="2:8" x14ac:dyDescent="0.15">
      <c r="B23" s="228" t="s">
        <v>146</v>
      </c>
      <c r="C23" s="43"/>
      <c r="D23" s="43"/>
      <c r="E23" s="131"/>
      <c r="F23" s="43"/>
      <c r="G23" s="43"/>
    </row>
    <row r="24" spans="2:8" x14ac:dyDescent="0.15">
      <c r="B24" s="228" t="s">
        <v>147</v>
      </c>
      <c r="C24" s="43"/>
      <c r="D24" s="43"/>
      <c r="E24" s="131"/>
      <c r="F24" s="43"/>
      <c r="G24" s="43"/>
    </row>
    <row r="25" spans="2:8" ht="14" thickBot="1" x14ac:dyDescent="0.2">
      <c r="B25" s="56" t="s">
        <v>148</v>
      </c>
      <c r="C25" s="52"/>
      <c r="D25" s="52"/>
      <c r="E25" s="132"/>
      <c r="F25" s="52"/>
      <c r="G25" s="52"/>
    </row>
    <row r="26" spans="2:8" x14ac:dyDescent="0.15">
      <c r="B26" s="460" t="s">
        <v>140</v>
      </c>
      <c r="C26" s="460"/>
      <c r="D26" s="460"/>
      <c r="E26" s="460"/>
      <c r="F26" s="460"/>
      <c r="G26" s="460"/>
    </row>
    <row r="27" spans="2:8" ht="14" x14ac:dyDescent="0.2">
      <c r="B27" s="42"/>
      <c r="C27"/>
      <c r="D27"/>
      <c r="E27" s="134"/>
      <c r="F27"/>
      <c r="G27"/>
    </row>
    <row r="28" spans="2:8" x14ac:dyDescent="0.15">
      <c r="B28" s="567" t="s">
        <v>149</v>
      </c>
      <c r="C28" s="567"/>
      <c r="D28" s="567"/>
      <c r="E28" s="567"/>
      <c r="F28" s="567"/>
      <c r="G28" s="567"/>
    </row>
    <row r="29" spans="2:8" ht="14" thickBot="1" x14ac:dyDescent="0.2">
      <c r="B29" s="566"/>
      <c r="C29" s="566"/>
      <c r="D29" s="566"/>
      <c r="E29" s="566"/>
      <c r="F29" s="566"/>
      <c r="G29" s="566"/>
    </row>
    <row r="30" spans="2:8" ht="48" customHeight="1" x14ac:dyDescent="0.15">
      <c r="B30" s="47" t="s">
        <v>150</v>
      </c>
      <c r="C30" s="145" t="s">
        <v>552</v>
      </c>
      <c r="D30" s="285" t="s">
        <v>570</v>
      </c>
      <c r="E30" s="563" t="s">
        <v>981</v>
      </c>
      <c r="F30" s="564"/>
      <c r="G30" s="565"/>
      <c r="H30" s="293"/>
    </row>
    <row r="31" spans="2:8" x14ac:dyDescent="0.15">
      <c r="B31" s="48"/>
      <c r="C31" s="44"/>
      <c r="D31" s="44"/>
      <c r="E31" s="468"/>
      <c r="F31" s="469"/>
      <c r="G31" s="470"/>
      <c r="H31" s="142"/>
    </row>
    <row r="32" spans="2:8" x14ac:dyDescent="0.15">
      <c r="B32" s="48" t="s">
        <v>151</v>
      </c>
      <c r="C32" s="107"/>
      <c r="D32" s="107"/>
      <c r="E32" s="468"/>
      <c r="F32" s="469"/>
      <c r="G32" s="470"/>
    </row>
    <row r="33" spans="2:8" x14ac:dyDescent="0.15">
      <c r="B33" s="48"/>
      <c r="C33" s="44"/>
      <c r="D33" s="44"/>
      <c r="E33" s="468"/>
      <c r="F33" s="469"/>
      <c r="G33" s="470"/>
    </row>
    <row r="34" spans="2:8" ht="68" customHeight="1" x14ac:dyDescent="0.15">
      <c r="B34" s="49" t="s">
        <v>152</v>
      </c>
      <c r="C34" s="380">
        <v>1264000</v>
      </c>
      <c r="D34" s="381">
        <f>D35+D36</f>
        <v>3200000</v>
      </c>
      <c r="E34" s="543" t="s">
        <v>965</v>
      </c>
      <c r="F34" s="544"/>
      <c r="G34" s="545"/>
    </row>
    <row r="35" spans="2:8" x14ac:dyDescent="0.15">
      <c r="B35" s="228" t="s">
        <v>153</v>
      </c>
      <c r="C35" s="229">
        <v>1092000</v>
      </c>
      <c r="D35" s="375">
        <v>1200000</v>
      </c>
      <c r="E35" s="146" t="s">
        <v>963</v>
      </c>
      <c r="F35" s="146"/>
      <c r="G35" s="146"/>
    </row>
    <row r="36" spans="2:8" x14ac:dyDescent="0.15">
      <c r="B36" s="228" t="s">
        <v>154</v>
      </c>
      <c r="C36" s="229">
        <v>172000</v>
      </c>
      <c r="D36" s="375">
        <v>2000000</v>
      </c>
      <c r="E36" s="495" t="s">
        <v>964</v>
      </c>
      <c r="F36" s="496"/>
      <c r="G36" s="497"/>
    </row>
    <row r="37" spans="2:8" ht="12.75" customHeight="1" x14ac:dyDescent="0.15">
      <c r="B37" s="49" t="s">
        <v>155</v>
      </c>
      <c r="C37" s="115"/>
      <c r="D37" s="373"/>
      <c r="E37" s="549" t="s">
        <v>157</v>
      </c>
      <c r="F37" s="550"/>
      <c r="G37" s="551"/>
    </row>
    <row r="38" spans="2:8" x14ac:dyDescent="0.15">
      <c r="B38" s="49" t="s">
        <v>156</v>
      </c>
      <c r="C38" s="378">
        <v>1195000</v>
      </c>
      <c r="D38" s="379">
        <f>D39+D47</f>
        <v>2450000</v>
      </c>
      <c r="E38" s="560"/>
      <c r="F38" s="561"/>
      <c r="G38" s="561"/>
    </row>
    <row r="39" spans="2:8" x14ac:dyDescent="0.15">
      <c r="B39" s="228" t="s">
        <v>158</v>
      </c>
      <c r="C39" s="376">
        <f>C41</f>
        <v>635000</v>
      </c>
      <c r="D39" s="383">
        <f>SUM(D40:D45)</f>
        <v>450000</v>
      </c>
      <c r="E39" s="495"/>
      <c r="F39" s="496"/>
      <c r="G39" s="497"/>
      <c r="H39" s="288"/>
    </row>
    <row r="40" spans="2:8" x14ac:dyDescent="0.15">
      <c r="B40" s="228" t="s">
        <v>159</v>
      </c>
      <c r="C40" s="230">
        <v>0</v>
      </c>
      <c r="D40" s="375"/>
      <c r="E40" s="540"/>
      <c r="F40" s="541"/>
      <c r="G40" s="542"/>
    </row>
    <row r="41" spans="2:8" ht="53.75" customHeight="1" x14ac:dyDescent="0.15">
      <c r="B41" s="228" t="s">
        <v>160</v>
      </c>
      <c r="C41" s="229">
        <v>635000</v>
      </c>
      <c r="D41" s="375">
        <v>450000</v>
      </c>
      <c r="E41" s="495" t="s">
        <v>968</v>
      </c>
      <c r="F41" s="496"/>
      <c r="G41" s="497"/>
      <c r="H41" s="287"/>
    </row>
    <row r="42" spans="2:8" x14ac:dyDescent="0.15">
      <c r="B42" s="228" t="s">
        <v>161</v>
      </c>
      <c r="C42" s="230" t="s">
        <v>513</v>
      </c>
      <c r="D42" s="375"/>
      <c r="E42" s="468"/>
      <c r="F42" s="469"/>
      <c r="G42" s="470"/>
    </row>
    <row r="43" spans="2:8" x14ac:dyDescent="0.15">
      <c r="B43" s="228" t="s">
        <v>162</v>
      </c>
      <c r="C43" s="230" t="s">
        <v>513</v>
      </c>
      <c r="D43" s="375"/>
      <c r="E43" s="468"/>
      <c r="F43" s="469"/>
      <c r="G43" s="470"/>
    </row>
    <row r="44" spans="2:8" x14ac:dyDescent="0.15">
      <c r="B44" s="228" t="s">
        <v>163</v>
      </c>
      <c r="C44" s="230" t="s">
        <v>513</v>
      </c>
      <c r="D44" s="375"/>
      <c r="E44" s="468"/>
      <c r="F44" s="469"/>
      <c r="G44" s="470"/>
    </row>
    <row r="45" spans="2:8" x14ac:dyDescent="0.15">
      <c r="B45" s="228" t="s">
        <v>164</v>
      </c>
      <c r="C45" s="230" t="s">
        <v>513</v>
      </c>
      <c r="D45" s="375"/>
      <c r="E45" s="468"/>
      <c r="F45" s="469"/>
      <c r="G45" s="470"/>
    </row>
    <row r="46" spans="2:8" x14ac:dyDescent="0.15">
      <c r="B46" s="228"/>
      <c r="C46" s="230"/>
      <c r="D46" s="375"/>
      <c r="E46" s="468"/>
      <c r="F46" s="469"/>
      <c r="G46" s="470"/>
    </row>
    <row r="47" spans="2:8" ht="33.75" customHeight="1" x14ac:dyDescent="0.15">
      <c r="B47" s="228" t="s">
        <v>165</v>
      </c>
      <c r="C47" s="377">
        <f>C49</f>
        <v>560000</v>
      </c>
      <c r="D47" s="383">
        <f>SUM(D48:D51)</f>
        <v>2000000</v>
      </c>
      <c r="E47" s="468"/>
      <c r="F47" s="469"/>
      <c r="G47" s="470"/>
    </row>
    <row r="48" spans="2:8" x14ac:dyDescent="0.15">
      <c r="B48" s="228" t="s">
        <v>160</v>
      </c>
      <c r="C48" s="230" t="s">
        <v>513</v>
      </c>
      <c r="D48" s="375"/>
      <c r="E48" s="468"/>
      <c r="F48" s="469"/>
      <c r="G48" s="470"/>
    </row>
    <row r="49" spans="2:8" x14ac:dyDescent="0.15">
      <c r="B49" s="228" t="s">
        <v>161</v>
      </c>
      <c r="C49" s="229">
        <v>560000</v>
      </c>
      <c r="D49" s="375">
        <v>2000000</v>
      </c>
      <c r="E49" s="546" t="s">
        <v>969</v>
      </c>
      <c r="F49" s="547"/>
      <c r="G49" s="548"/>
    </row>
    <row r="50" spans="2:8" x14ac:dyDescent="0.15">
      <c r="B50" s="228" t="s">
        <v>162</v>
      </c>
      <c r="C50" s="230" t="s">
        <v>513</v>
      </c>
      <c r="D50" s="375"/>
      <c r="E50" s="468"/>
      <c r="F50" s="469"/>
      <c r="G50" s="470"/>
    </row>
    <row r="51" spans="2:8" x14ac:dyDescent="0.15">
      <c r="B51" s="228" t="s">
        <v>164</v>
      </c>
      <c r="C51" s="230" t="s">
        <v>513</v>
      </c>
      <c r="D51" s="375"/>
      <c r="E51" s="468"/>
      <c r="F51" s="469"/>
      <c r="G51" s="470"/>
    </row>
    <row r="52" spans="2:8" x14ac:dyDescent="0.15">
      <c r="B52" s="228"/>
      <c r="C52" s="230"/>
      <c r="D52" s="384"/>
      <c r="E52" s="468"/>
      <c r="F52" s="469"/>
      <c r="G52" s="470"/>
    </row>
    <row r="53" spans="2:8" ht="24.75" customHeight="1" x14ac:dyDescent="0.15">
      <c r="B53" s="49" t="s">
        <v>166</v>
      </c>
      <c r="C53" s="45"/>
      <c r="D53" s="379"/>
      <c r="E53" s="483" t="s">
        <v>529</v>
      </c>
      <c r="F53" s="484"/>
      <c r="G53" s="485"/>
      <c r="H53" s="287"/>
    </row>
    <row r="54" spans="2:8" ht="24.75" customHeight="1" x14ac:dyDescent="0.15">
      <c r="B54" s="49" t="s">
        <v>167</v>
      </c>
      <c r="C54" s="382">
        <f>C55+C56+C57+C69+C70</f>
        <v>3589000</v>
      </c>
      <c r="D54" s="379">
        <f>D55+D56+D57+D59+D65</f>
        <v>2650000</v>
      </c>
      <c r="E54" s="531"/>
      <c r="F54" s="532"/>
      <c r="G54" s="532"/>
    </row>
    <row r="55" spans="2:8" ht="91.5" customHeight="1" x14ac:dyDescent="0.15">
      <c r="B55" s="228" t="s">
        <v>168</v>
      </c>
      <c r="C55" s="116"/>
      <c r="D55" s="386"/>
      <c r="E55" s="495" t="s">
        <v>967</v>
      </c>
      <c r="F55" s="496"/>
      <c r="G55" s="497"/>
      <c r="H55" s="287"/>
    </row>
    <row r="56" spans="2:8" ht="60.75" customHeight="1" x14ac:dyDescent="0.15">
      <c r="B56" s="235" t="s">
        <v>169</v>
      </c>
      <c r="C56" s="387">
        <v>2077000</v>
      </c>
      <c r="D56" s="391">
        <v>1300000</v>
      </c>
      <c r="E56" s="480" t="s">
        <v>966</v>
      </c>
      <c r="F56" s="481"/>
      <c r="G56" s="482"/>
      <c r="H56" s="287"/>
    </row>
    <row r="57" spans="2:8" ht="47.25" customHeight="1" x14ac:dyDescent="0.15">
      <c r="B57" s="228" t="s">
        <v>170</v>
      </c>
      <c r="C57" s="229">
        <v>172000</v>
      </c>
      <c r="D57" s="391">
        <v>200000</v>
      </c>
      <c r="E57" s="495" t="s">
        <v>970</v>
      </c>
      <c r="F57" s="496"/>
      <c r="G57" s="497"/>
      <c r="H57" s="287"/>
    </row>
    <row r="58" spans="2:8" x14ac:dyDescent="0.15">
      <c r="B58" s="228"/>
      <c r="C58" s="234"/>
      <c r="D58" s="389"/>
      <c r="E58" s="468"/>
      <c r="F58" s="469"/>
      <c r="G58" s="470"/>
    </row>
    <row r="59" spans="2:8" x14ac:dyDescent="0.15">
      <c r="B59" s="228" t="s">
        <v>171</v>
      </c>
      <c r="C59" s="230" t="s">
        <v>513</v>
      </c>
      <c r="D59" s="384"/>
      <c r="E59" s="540"/>
      <c r="F59" s="541"/>
      <c r="G59" s="542"/>
    </row>
    <row r="60" spans="2:8" x14ac:dyDescent="0.15">
      <c r="B60" s="228" t="s">
        <v>172</v>
      </c>
      <c r="C60" s="234"/>
      <c r="D60" s="390"/>
      <c r="E60" s="468"/>
      <c r="F60" s="469"/>
      <c r="G60" s="470"/>
    </row>
    <row r="61" spans="2:8" x14ac:dyDescent="0.15">
      <c r="B61" s="228" t="s">
        <v>173</v>
      </c>
      <c r="C61" s="234"/>
      <c r="D61" s="390"/>
      <c r="E61" s="468"/>
      <c r="F61" s="469"/>
      <c r="G61" s="470"/>
    </row>
    <row r="62" spans="2:8" x14ac:dyDescent="0.15">
      <c r="B62" s="228" t="s">
        <v>174</v>
      </c>
      <c r="C62" s="234"/>
      <c r="D62" s="390"/>
      <c r="E62" s="468"/>
      <c r="F62" s="469"/>
      <c r="G62" s="470"/>
    </row>
    <row r="63" spans="2:8" x14ac:dyDescent="0.15">
      <c r="B63" s="228"/>
      <c r="C63" s="234"/>
      <c r="D63" s="390"/>
      <c r="E63" s="468"/>
      <c r="F63" s="469"/>
      <c r="G63" s="470"/>
    </row>
    <row r="64" spans="2:8" x14ac:dyDescent="0.15">
      <c r="B64" s="228"/>
      <c r="C64" s="234"/>
      <c r="D64" s="390"/>
      <c r="E64" s="468"/>
      <c r="F64" s="469"/>
      <c r="G64" s="470"/>
    </row>
    <row r="65" spans="2:8" ht="26" x14ac:dyDescent="0.15">
      <c r="B65" s="228" t="s">
        <v>224</v>
      </c>
      <c r="C65" s="291">
        <f>SUM(C66:C70)</f>
        <v>1340000</v>
      </c>
      <c r="D65" s="391">
        <f>SUM(D66:D70)</f>
        <v>1150000</v>
      </c>
      <c r="E65" s="468"/>
      <c r="F65" s="469"/>
      <c r="G65" s="470"/>
    </row>
    <row r="66" spans="2:8" x14ac:dyDescent="0.15">
      <c r="B66" s="228" t="s">
        <v>175</v>
      </c>
      <c r="C66" s="292"/>
      <c r="D66" s="385"/>
      <c r="E66" s="468"/>
      <c r="F66" s="469"/>
      <c r="G66" s="470"/>
    </row>
    <row r="67" spans="2:8" x14ac:dyDescent="0.15">
      <c r="B67" s="228" t="s">
        <v>176</v>
      </c>
      <c r="C67" s="292"/>
      <c r="D67" s="385"/>
      <c r="E67" s="468"/>
      <c r="F67" s="469"/>
      <c r="G67" s="470"/>
    </row>
    <row r="68" spans="2:8" x14ac:dyDescent="0.15">
      <c r="B68" s="228" t="s">
        <v>177</v>
      </c>
      <c r="C68" s="291"/>
      <c r="D68" s="385"/>
      <c r="E68" s="468"/>
      <c r="F68" s="469"/>
      <c r="G68" s="470"/>
    </row>
    <row r="69" spans="2:8" x14ac:dyDescent="0.15">
      <c r="B69" s="228" t="s">
        <v>178</v>
      </c>
      <c r="C69" s="291">
        <v>903000</v>
      </c>
      <c r="D69" s="388">
        <v>1000000</v>
      </c>
      <c r="E69" s="468"/>
      <c r="F69" s="469"/>
      <c r="G69" s="470"/>
    </row>
    <row r="70" spans="2:8" ht="36" customHeight="1" x14ac:dyDescent="0.15">
      <c r="B70" s="228"/>
      <c r="C70" s="291">
        <v>437000</v>
      </c>
      <c r="D70" s="388">
        <v>150000</v>
      </c>
      <c r="E70" s="495" t="s">
        <v>971</v>
      </c>
      <c r="F70" s="496"/>
      <c r="G70" s="497"/>
    </row>
    <row r="71" spans="2:8" ht="81.75" customHeight="1" x14ac:dyDescent="0.15">
      <c r="B71" s="49" t="s">
        <v>179</v>
      </c>
      <c r="C71" s="147">
        <v>0.98</v>
      </c>
      <c r="D71" s="392">
        <v>1</v>
      </c>
      <c r="E71" s="537" t="s">
        <v>972</v>
      </c>
      <c r="F71" s="538"/>
      <c r="G71" s="539"/>
      <c r="H71" s="142"/>
    </row>
    <row r="72" spans="2:8" ht="12.75" customHeight="1" x14ac:dyDescent="0.15">
      <c r="B72" s="228"/>
      <c r="C72" s="117"/>
      <c r="D72" s="230"/>
      <c r="E72" s="495"/>
      <c r="F72" s="496"/>
      <c r="G72" s="497"/>
      <c r="H72" s="287"/>
    </row>
    <row r="73" spans="2:8" ht="26" x14ac:dyDescent="0.15">
      <c r="B73" s="49" t="s">
        <v>225</v>
      </c>
      <c r="C73" s="114">
        <f>(C34+C38)+(C54*C71)</f>
        <v>5976220</v>
      </c>
      <c r="D73" s="379">
        <f>(D34+D38)+(D54*D71)</f>
        <v>8300000</v>
      </c>
      <c r="E73" s="531"/>
      <c r="F73" s="532"/>
      <c r="G73" s="533"/>
    </row>
    <row r="74" spans="2:8" ht="39.75" customHeight="1" x14ac:dyDescent="0.15">
      <c r="B74" s="228" t="s">
        <v>180</v>
      </c>
      <c r="C74" s="229">
        <f>C73*0.9</f>
        <v>5378598</v>
      </c>
      <c r="D74" s="388">
        <f>D73-D75</f>
        <v>7470000</v>
      </c>
      <c r="E74" s="471" t="s">
        <v>563</v>
      </c>
      <c r="F74" s="472"/>
      <c r="G74" s="473"/>
      <c r="H74" s="289"/>
    </row>
    <row r="75" spans="2:8" ht="41.25" customHeight="1" x14ac:dyDescent="0.15">
      <c r="B75" s="228" t="s">
        <v>181</v>
      </c>
      <c r="C75" s="229">
        <f>C73*0.1</f>
        <v>597622</v>
      </c>
      <c r="D75" s="388">
        <v>830000</v>
      </c>
      <c r="E75" s="471" t="s">
        <v>564</v>
      </c>
      <c r="F75" s="472"/>
      <c r="G75" s="473"/>
    </row>
    <row r="76" spans="2:8" x14ac:dyDescent="0.15">
      <c r="B76" s="48"/>
      <c r="C76" s="118"/>
      <c r="D76" s="118"/>
      <c r="E76" s="468"/>
      <c r="F76" s="469"/>
      <c r="G76" s="470"/>
    </row>
    <row r="77" spans="2:8" x14ac:dyDescent="0.15">
      <c r="B77" s="48" t="s">
        <v>182</v>
      </c>
      <c r="C77" s="118"/>
      <c r="D77" s="118"/>
      <c r="E77" s="468"/>
      <c r="F77" s="469"/>
      <c r="G77" s="470"/>
    </row>
    <row r="78" spans="2:8" x14ac:dyDescent="0.15">
      <c r="B78" s="48"/>
      <c r="C78" s="118"/>
      <c r="D78" s="118"/>
      <c r="E78" s="468"/>
      <c r="F78" s="469"/>
      <c r="G78" s="470"/>
    </row>
    <row r="79" spans="2:8" ht="33" customHeight="1" x14ac:dyDescent="0.15">
      <c r="B79" s="50" t="s">
        <v>183</v>
      </c>
      <c r="C79" s="114">
        <v>6045000</v>
      </c>
      <c r="D79" s="379">
        <f>D73</f>
        <v>8300000</v>
      </c>
      <c r="E79" s="477" t="s">
        <v>979</v>
      </c>
      <c r="F79" s="478"/>
      <c r="G79" s="479"/>
    </row>
    <row r="80" spans="2:8" x14ac:dyDescent="0.15">
      <c r="B80" s="50"/>
      <c r="C80" s="231"/>
      <c r="D80" s="233"/>
      <c r="E80" s="483" t="s">
        <v>184</v>
      </c>
      <c r="F80" s="484"/>
      <c r="G80" s="485"/>
    </row>
    <row r="81" spans="2:9" x14ac:dyDescent="0.15">
      <c r="B81" s="228" t="s">
        <v>185</v>
      </c>
      <c r="C81" s="229">
        <v>1264000</v>
      </c>
      <c r="D81" s="388">
        <v>3650000</v>
      </c>
      <c r="E81" s="468"/>
      <c r="F81" s="469"/>
      <c r="G81" s="470"/>
    </row>
    <row r="82" spans="2:9" x14ac:dyDescent="0.15">
      <c r="B82" s="228" t="s">
        <v>186</v>
      </c>
      <c r="C82" s="229">
        <v>4781000</v>
      </c>
      <c r="D82" s="388">
        <f>D79-D81</f>
        <v>4650000</v>
      </c>
      <c r="E82" s="468"/>
      <c r="F82" s="469"/>
      <c r="G82" s="470"/>
      <c r="H82" s="287"/>
    </row>
    <row r="83" spans="2:9" x14ac:dyDescent="0.15">
      <c r="B83" s="228"/>
      <c r="C83" s="234"/>
      <c r="D83" s="230"/>
      <c r="E83" s="468"/>
      <c r="F83" s="469"/>
      <c r="G83" s="470"/>
    </row>
    <row r="84" spans="2:9" ht="35.25" customHeight="1" x14ac:dyDescent="0.15">
      <c r="B84" s="49" t="s">
        <v>187</v>
      </c>
      <c r="C84" s="231"/>
      <c r="D84" s="233"/>
      <c r="E84" s="483" t="s">
        <v>188</v>
      </c>
      <c r="F84" s="484"/>
      <c r="G84" s="485"/>
    </row>
    <row r="85" spans="2:9" ht="57" customHeight="1" x14ac:dyDescent="0.15">
      <c r="B85" s="228" t="s">
        <v>220</v>
      </c>
      <c r="C85" s="148">
        <f>C86+C87+C88</f>
        <v>8236800</v>
      </c>
      <c r="D85" s="391">
        <f>D86+D87+D88</f>
        <v>8610000</v>
      </c>
      <c r="E85" s="528"/>
      <c r="F85" s="529"/>
      <c r="G85" s="530"/>
    </row>
    <row r="86" spans="2:9" ht="26.5" customHeight="1" x14ac:dyDescent="0.15">
      <c r="B86" s="228" t="s">
        <v>189</v>
      </c>
      <c r="C86" s="229">
        <f>C87*30%</f>
        <v>1728000</v>
      </c>
      <c r="D86" s="388">
        <v>1950000</v>
      </c>
      <c r="E86" s="495" t="s">
        <v>982</v>
      </c>
      <c r="F86" s="496"/>
      <c r="G86" s="497"/>
      <c r="H86" s="294"/>
    </row>
    <row r="87" spans="2:9" ht="104.25" customHeight="1" x14ac:dyDescent="0.15">
      <c r="B87" s="228" t="s">
        <v>190</v>
      </c>
      <c r="C87" s="229">
        <f>40*144000</f>
        <v>5760000</v>
      </c>
      <c r="D87" s="388">
        <v>5760000</v>
      </c>
      <c r="E87" s="471" t="s">
        <v>975</v>
      </c>
      <c r="F87" s="472"/>
      <c r="G87" s="473"/>
    </row>
    <row r="88" spans="2:9" ht="49.5" customHeight="1" x14ac:dyDescent="0.15">
      <c r="B88" s="228" t="s">
        <v>191</v>
      </c>
      <c r="C88" s="229">
        <f>(C86+C87)*0.1</f>
        <v>748800</v>
      </c>
      <c r="D88" s="388">
        <v>900000</v>
      </c>
      <c r="E88" s="495" t="s">
        <v>974</v>
      </c>
      <c r="F88" s="496"/>
      <c r="G88" s="497"/>
    </row>
    <row r="89" spans="2:9" ht="45.75" customHeight="1" x14ac:dyDescent="0.15">
      <c r="B89" s="228" t="s">
        <v>192</v>
      </c>
      <c r="C89" s="229"/>
      <c r="D89" s="388"/>
      <c r="E89" s="471" t="s">
        <v>559</v>
      </c>
      <c r="F89" s="472"/>
      <c r="G89" s="473"/>
    </row>
    <row r="90" spans="2:9" x14ac:dyDescent="0.15">
      <c r="B90" s="228"/>
      <c r="C90" s="230"/>
      <c r="D90" s="286"/>
      <c r="E90" s="468"/>
      <c r="F90" s="469"/>
      <c r="G90" s="470"/>
    </row>
    <row r="91" spans="2:9" ht="24.75" customHeight="1" x14ac:dyDescent="0.15">
      <c r="B91" s="235" t="s">
        <v>221</v>
      </c>
      <c r="C91" s="375">
        <f>C92+C93+C94</f>
        <v>11700000</v>
      </c>
      <c r="D91" s="383">
        <v>11700000</v>
      </c>
      <c r="E91" s="534"/>
      <c r="F91" s="535"/>
      <c r="G91" s="536"/>
      <c r="H91" s="287"/>
      <c r="I91" s="110"/>
    </row>
    <row r="92" spans="2:9" ht="26.5" customHeight="1" x14ac:dyDescent="0.15">
      <c r="B92" s="228" t="s">
        <v>189</v>
      </c>
      <c r="C92" s="375">
        <f>C93*0.3</f>
        <v>2160000</v>
      </c>
      <c r="D92" s="375">
        <v>2160000</v>
      </c>
      <c r="E92" s="471" t="s">
        <v>560</v>
      </c>
      <c r="F92" s="472"/>
      <c r="G92" s="473"/>
    </row>
    <row r="93" spans="2:9" x14ac:dyDescent="0.15">
      <c r="B93" s="228" t="s">
        <v>190</v>
      </c>
      <c r="C93" s="375">
        <f>50*144000</f>
        <v>7200000</v>
      </c>
      <c r="D93" s="375">
        <v>7200000</v>
      </c>
      <c r="E93" s="471" t="s">
        <v>561</v>
      </c>
      <c r="F93" s="472"/>
      <c r="G93" s="473"/>
    </row>
    <row r="94" spans="2:9" x14ac:dyDescent="0.15">
      <c r="B94" s="228" t="s">
        <v>191</v>
      </c>
      <c r="C94" s="375">
        <f>(C92+C93)*0.25</f>
        <v>2340000</v>
      </c>
      <c r="D94" s="375">
        <v>2340000</v>
      </c>
      <c r="E94" s="471" t="s">
        <v>562</v>
      </c>
      <c r="F94" s="472"/>
      <c r="G94" s="473"/>
    </row>
    <row r="95" spans="2:9" ht="45.75" customHeight="1" x14ac:dyDescent="0.15">
      <c r="B95" s="228" t="s">
        <v>192</v>
      </c>
      <c r="C95" s="375"/>
      <c r="D95" s="375"/>
      <c r="E95" s="471" t="s">
        <v>559</v>
      </c>
      <c r="F95" s="472"/>
      <c r="G95" s="473"/>
    </row>
    <row r="96" spans="2:9" ht="29.25" customHeight="1" x14ac:dyDescent="0.15">
      <c r="B96" s="510" t="s">
        <v>193</v>
      </c>
      <c r="C96" s="375"/>
      <c r="D96" s="375"/>
      <c r="E96" s="486" t="s">
        <v>194</v>
      </c>
      <c r="F96" s="487"/>
      <c r="G96" s="488"/>
    </row>
    <row r="97" spans="2:12" ht="12" hidden="1" customHeight="1" x14ac:dyDescent="0.15">
      <c r="B97" s="511"/>
      <c r="C97" s="375"/>
      <c r="D97" s="375"/>
      <c r="E97" s="489"/>
      <c r="F97" s="490"/>
      <c r="G97" s="491"/>
    </row>
    <row r="98" spans="2:12" ht="64.5" customHeight="1" x14ac:dyDescent="0.15">
      <c r="B98" s="228" t="s">
        <v>195</v>
      </c>
      <c r="C98" s="375">
        <f>556000*40</f>
        <v>22240000</v>
      </c>
      <c r="D98" s="383">
        <v>22240000</v>
      </c>
      <c r="E98" s="471" t="s">
        <v>976</v>
      </c>
      <c r="F98" s="472"/>
      <c r="G98" s="473"/>
      <c r="H98" s="157"/>
    </row>
    <row r="99" spans="2:12" ht="16.5" customHeight="1" x14ac:dyDescent="0.15">
      <c r="B99" s="228" t="s">
        <v>196</v>
      </c>
      <c r="C99" s="375">
        <f>556000*50</f>
        <v>27800000</v>
      </c>
      <c r="D99" s="383">
        <v>27800000</v>
      </c>
      <c r="E99" s="471" t="s">
        <v>973</v>
      </c>
      <c r="F99" s="472"/>
      <c r="G99" s="473"/>
      <c r="H99" s="157"/>
      <c r="L99" s="110"/>
    </row>
    <row r="100" spans="2:12" ht="11.25" customHeight="1" x14ac:dyDescent="0.15">
      <c r="B100" s="228"/>
      <c r="C100" s="230"/>
      <c r="D100" s="43"/>
      <c r="E100" s="480"/>
      <c r="F100" s="481"/>
      <c r="G100" s="482"/>
    </row>
    <row r="101" spans="2:12" ht="28.5" customHeight="1" x14ac:dyDescent="0.15">
      <c r="B101" s="48" t="s">
        <v>197</v>
      </c>
      <c r="C101" s="234"/>
      <c r="D101" s="234"/>
      <c r="E101" s="474" t="s">
        <v>188</v>
      </c>
      <c r="F101" s="475"/>
      <c r="G101" s="476"/>
    </row>
    <row r="102" spans="2:12" ht="42.75" customHeight="1" x14ac:dyDescent="0.15">
      <c r="B102" s="49" t="s">
        <v>198</v>
      </c>
      <c r="C102" s="114">
        <f>C73-C79</f>
        <v>-68780</v>
      </c>
      <c r="D102" s="379">
        <f>D73-D79</f>
        <v>0</v>
      </c>
      <c r="E102" s="477" t="s">
        <v>983</v>
      </c>
      <c r="F102" s="478"/>
      <c r="G102" s="479"/>
      <c r="H102" s="142"/>
    </row>
    <row r="103" spans="2:12" x14ac:dyDescent="0.15">
      <c r="B103" s="228"/>
      <c r="C103" s="230"/>
      <c r="D103" s="230"/>
      <c r="E103" s="480"/>
      <c r="F103" s="481"/>
      <c r="G103" s="482"/>
    </row>
    <row r="104" spans="2:12" ht="39.75" customHeight="1" x14ac:dyDescent="0.15">
      <c r="B104" s="49" t="s">
        <v>199</v>
      </c>
      <c r="C104" s="114">
        <f>C85-C73</f>
        <v>2260580</v>
      </c>
      <c r="D104" s="379">
        <f>D85-D73</f>
        <v>310000</v>
      </c>
      <c r="E104" s="504"/>
      <c r="F104" s="505"/>
      <c r="G104" s="506"/>
      <c r="H104" s="142"/>
      <c r="I104" s="109"/>
      <c r="J104" s="110"/>
    </row>
    <row r="105" spans="2:12" ht="86.25" customHeight="1" x14ac:dyDescent="0.15">
      <c r="B105" s="228" t="s">
        <v>200</v>
      </c>
      <c r="C105" s="229">
        <f>(C87+C86)-C74</f>
        <v>2109402</v>
      </c>
      <c r="D105" s="375">
        <f>D86+D87-D74</f>
        <v>240000</v>
      </c>
      <c r="E105" s="495" t="s">
        <v>984</v>
      </c>
      <c r="F105" s="496"/>
      <c r="G105" s="497"/>
    </row>
    <row r="106" spans="2:12" ht="81.75" customHeight="1" x14ac:dyDescent="0.15">
      <c r="B106" s="228" t="s">
        <v>201</v>
      </c>
      <c r="C106" s="229">
        <f>C88-C75</f>
        <v>151178</v>
      </c>
      <c r="D106" s="375">
        <f>D88-D75</f>
        <v>70000</v>
      </c>
      <c r="E106" s="495" t="s">
        <v>985</v>
      </c>
      <c r="F106" s="496"/>
      <c r="G106" s="497"/>
    </row>
    <row r="107" spans="2:12" x14ac:dyDescent="0.15">
      <c r="B107" s="228"/>
      <c r="C107" s="230"/>
      <c r="D107" s="230"/>
      <c r="E107" s="480"/>
      <c r="F107" s="481"/>
      <c r="G107" s="482"/>
    </row>
    <row r="108" spans="2:12" ht="32" customHeight="1" x14ac:dyDescent="0.15">
      <c r="B108" s="49" t="s">
        <v>202</v>
      </c>
      <c r="C108" s="114">
        <f>C91-C73</f>
        <v>5723780</v>
      </c>
      <c r="D108" s="379">
        <f>D91-D73</f>
        <v>3400000</v>
      </c>
      <c r="E108" s="504"/>
      <c r="F108" s="505"/>
      <c r="G108" s="506"/>
      <c r="H108" s="142"/>
      <c r="I108" s="109"/>
    </row>
    <row r="109" spans="2:12" ht="78" customHeight="1" x14ac:dyDescent="0.15">
      <c r="B109" s="228" t="s">
        <v>200</v>
      </c>
      <c r="C109" s="229">
        <f>(C92+C93)-C74</f>
        <v>3981402</v>
      </c>
      <c r="D109" s="375">
        <f>D92+D93-D74</f>
        <v>1890000</v>
      </c>
      <c r="E109" s="495" t="s">
        <v>986</v>
      </c>
      <c r="F109" s="496"/>
      <c r="G109" s="497"/>
      <c r="H109" s="287"/>
    </row>
    <row r="110" spans="2:12" ht="73.5" customHeight="1" x14ac:dyDescent="0.15">
      <c r="B110" s="228" t="s">
        <v>201</v>
      </c>
      <c r="C110" s="229">
        <f>C94-C75</f>
        <v>1742378</v>
      </c>
      <c r="D110" s="375">
        <f>D94-D75</f>
        <v>1510000</v>
      </c>
      <c r="E110" s="495" t="s">
        <v>987</v>
      </c>
      <c r="F110" s="496"/>
      <c r="G110" s="497"/>
      <c r="H110" s="287"/>
    </row>
    <row r="111" spans="2:12" x14ac:dyDescent="0.15">
      <c r="B111" s="228"/>
      <c r="C111" s="230"/>
      <c r="D111" s="230"/>
      <c r="E111" s="480"/>
      <c r="F111" s="481"/>
      <c r="G111" s="482"/>
    </row>
    <row r="112" spans="2:12" ht="62.25" customHeight="1" x14ac:dyDescent="0.15">
      <c r="B112" s="49" t="s">
        <v>203</v>
      </c>
      <c r="C112" s="114">
        <f>C98-C73</f>
        <v>16263780</v>
      </c>
      <c r="D112" s="379">
        <f>D104+D98</f>
        <v>22550000</v>
      </c>
      <c r="E112" s="477" t="s">
        <v>988</v>
      </c>
      <c r="F112" s="478"/>
      <c r="G112" s="479"/>
      <c r="H112" s="142"/>
    </row>
    <row r="113" spans="2:8" x14ac:dyDescent="0.15">
      <c r="B113" s="228"/>
      <c r="C113" s="234"/>
      <c r="D113" s="234"/>
      <c r="E113" s="468"/>
      <c r="F113" s="469"/>
      <c r="G113" s="470"/>
    </row>
    <row r="114" spans="2:8" x14ac:dyDescent="0.15">
      <c r="B114" s="228"/>
      <c r="C114" s="234"/>
      <c r="D114" s="234"/>
      <c r="E114" s="468"/>
      <c r="F114" s="469"/>
      <c r="G114" s="470"/>
    </row>
    <row r="115" spans="2:8" ht="28" x14ac:dyDescent="0.15">
      <c r="B115" s="49" t="s">
        <v>222</v>
      </c>
      <c r="C115" s="233" t="s">
        <v>518</v>
      </c>
      <c r="D115" s="233" t="s">
        <v>518</v>
      </c>
      <c r="E115" s="507" t="s">
        <v>520</v>
      </c>
      <c r="F115" s="508"/>
      <c r="G115" s="509"/>
      <c r="H115" s="287"/>
    </row>
    <row r="116" spans="2:8" x14ac:dyDescent="0.15">
      <c r="B116" s="228"/>
      <c r="C116" s="234"/>
      <c r="D116" s="234"/>
      <c r="E116" s="468"/>
      <c r="F116" s="469"/>
      <c r="G116" s="470"/>
    </row>
    <row r="117" spans="2:8" x14ac:dyDescent="0.15">
      <c r="B117" s="48"/>
      <c r="C117" s="43"/>
      <c r="D117" s="43"/>
      <c r="E117" s="468"/>
      <c r="F117" s="469"/>
      <c r="G117" s="470"/>
    </row>
    <row r="118" spans="2:8" x14ac:dyDescent="0.15">
      <c r="B118" s="48" t="s">
        <v>223</v>
      </c>
      <c r="C118" s="43"/>
      <c r="D118" s="43"/>
      <c r="E118" s="468"/>
      <c r="F118" s="469"/>
      <c r="G118" s="470"/>
    </row>
    <row r="119" spans="2:8" x14ac:dyDescent="0.15">
      <c r="B119" s="228"/>
      <c r="C119" s="43"/>
      <c r="D119" s="43"/>
      <c r="E119" s="468"/>
      <c r="F119" s="469"/>
      <c r="G119" s="470"/>
    </row>
    <row r="120" spans="2:8" ht="50.25" customHeight="1" x14ac:dyDescent="0.15">
      <c r="B120" s="228" t="s">
        <v>204</v>
      </c>
      <c r="C120" s="43"/>
      <c r="D120" s="43"/>
      <c r="E120" s="495" t="s">
        <v>519</v>
      </c>
      <c r="F120" s="496"/>
      <c r="G120" s="497"/>
    </row>
    <row r="121" spans="2:8" x14ac:dyDescent="0.15">
      <c r="B121" s="228"/>
      <c r="C121" s="43"/>
      <c r="D121" s="43"/>
      <c r="E121" s="480"/>
      <c r="F121" s="481"/>
      <c r="G121" s="482"/>
      <c r="H121" s="287"/>
    </row>
    <row r="122" spans="2:8" x14ac:dyDescent="0.15">
      <c r="B122" s="228" t="s">
        <v>205</v>
      </c>
      <c r="C122" s="43"/>
      <c r="D122" s="43"/>
      <c r="E122" s="480"/>
      <c r="F122" s="481"/>
      <c r="G122" s="482"/>
    </row>
    <row r="123" spans="2:8" ht="39" customHeight="1" thickBot="1" x14ac:dyDescent="0.2">
      <c r="B123" s="51"/>
      <c r="C123" s="52"/>
      <c r="D123" s="52"/>
      <c r="E123" s="501" t="s">
        <v>525</v>
      </c>
      <c r="F123" s="502"/>
      <c r="G123" s="503"/>
      <c r="H123" s="144"/>
    </row>
    <row r="124" spans="2:8" x14ac:dyDescent="0.15">
      <c r="B124" s="227" t="s">
        <v>206</v>
      </c>
      <c r="C124" s="227"/>
      <c r="D124" s="227"/>
      <c r="E124" s="133"/>
    </row>
    <row r="125" spans="2:8" x14ac:dyDescent="0.15">
      <c r="B125" s="227" t="s">
        <v>207</v>
      </c>
      <c r="C125" s="227"/>
      <c r="D125" s="227"/>
      <c r="E125" s="133"/>
    </row>
    <row r="126" spans="2:8" x14ac:dyDescent="0.15">
      <c r="B126" s="227" t="s">
        <v>208</v>
      </c>
      <c r="C126" s="227"/>
      <c r="D126" s="227"/>
      <c r="E126" s="133"/>
    </row>
    <row r="127" spans="2:8" x14ac:dyDescent="0.15">
      <c r="B127" s="227" t="s">
        <v>209</v>
      </c>
      <c r="C127" s="227"/>
      <c r="D127" s="227"/>
      <c r="E127" s="133"/>
    </row>
    <row r="128" spans="2:8" x14ac:dyDescent="0.15">
      <c r="B128" s="227" t="s">
        <v>210</v>
      </c>
      <c r="C128" s="227"/>
      <c r="D128" s="227"/>
      <c r="E128" s="133"/>
    </row>
    <row r="129" spans="2:7" x14ac:dyDescent="0.15">
      <c r="B129" s="227" t="s">
        <v>211</v>
      </c>
      <c r="C129" s="227"/>
      <c r="D129" s="227"/>
      <c r="E129" s="133"/>
    </row>
    <row r="130" spans="2:7" x14ac:dyDescent="0.15">
      <c r="B130" s="227" t="s">
        <v>212</v>
      </c>
      <c r="C130" s="227"/>
      <c r="D130" s="227"/>
      <c r="E130" s="133"/>
    </row>
    <row r="131" spans="2:7" x14ac:dyDescent="0.15">
      <c r="B131" s="227" t="s">
        <v>213</v>
      </c>
      <c r="C131" s="227"/>
      <c r="D131" s="227"/>
      <c r="E131" s="133"/>
    </row>
    <row r="132" spans="2:7" x14ac:dyDescent="0.15">
      <c r="B132" s="227" t="s">
        <v>214</v>
      </c>
      <c r="C132" s="227"/>
      <c r="D132" s="227"/>
      <c r="E132" s="133"/>
    </row>
    <row r="133" spans="2:7" x14ac:dyDescent="0.15">
      <c r="B133" s="227" t="s">
        <v>215</v>
      </c>
      <c r="C133" s="227"/>
      <c r="D133" s="227"/>
      <c r="E133" s="133"/>
    </row>
    <row r="134" spans="2:7" x14ac:dyDescent="0.15">
      <c r="B134" s="227" t="s">
        <v>216</v>
      </c>
      <c r="C134" s="227"/>
      <c r="D134" s="227"/>
      <c r="E134" s="133"/>
    </row>
    <row r="135" spans="2:7" x14ac:dyDescent="0.15">
      <c r="B135" s="227" t="s">
        <v>217</v>
      </c>
      <c r="C135" s="227"/>
      <c r="D135" s="227"/>
      <c r="E135" s="133"/>
    </row>
    <row r="136" spans="2:7" x14ac:dyDescent="0.15">
      <c r="B136" s="227" t="s">
        <v>218</v>
      </c>
      <c r="C136" s="227"/>
      <c r="D136" s="227"/>
      <c r="E136" s="133"/>
    </row>
    <row r="137" spans="2:7" x14ac:dyDescent="0.15">
      <c r="B137" s="227" t="s">
        <v>219</v>
      </c>
      <c r="C137" s="227"/>
      <c r="D137" s="227"/>
      <c r="E137" s="133"/>
    </row>
    <row r="140" spans="2:7" ht="14" thickBot="1" x14ac:dyDescent="0.2"/>
    <row r="141" spans="2:7" ht="231" customHeight="1" thickBot="1" x14ac:dyDescent="0.2">
      <c r="B141" s="498" t="s">
        <v>226</v>
      </c>
      <c r="C141" s="499"/>
      <c r="D141" s="499"/>
      <c r="E141" s="499"/>
      <c r="F141" s="499"/>
      <c r="G141" s="500"/>
    </row>
    <row r="143" spans="2:7" ht="21" customHeight="1" x14ac:dyDescent="0.15">
      <c r="B143" s="492" t="s">
        <v>228</v>
      </c>
      <c r="C143" s="493"/>
      <c r="D143" s="493"/>
      <c r="E143" s="494"/>
    </row>
    <row r="144" spans="2:7" ht="25.5" customHeight="1" x14ac:dyDescent="0.15">
      <c r="B144" s="462" t="s">
        <v>229</v>
      </c>
      <c r="C144" s="463"/>
      <c r="D144" s="463"/>
      <c r="E144" s="464"/>
    </row>
    <row r="145" spans="2:6" ht="37.5" customHeight="1" x14ac:dyDescent="0.15">
      <c r="B145" s="465" t="s">
        <v>470</v>
      </c>
      <c r="C145" s="466"/>
      <c r="D145" s="466"/>
      <c r="E145" s="467"/>
    </row>
    <row r="146" spans="2:6" ht="78.75" customHeight="1" x14ac:dyDescent="0.15">
      <c r="B146" s="94" t="s">
        <v>230</v>
      </c>
      <c r="C146" s="393">
        <v>3</v>
      </c>
      <c r="D146" s="95" t="s">
        <v>447</v>
      </c>
      <c r="E146" s="128" t="s">
        <v>538</v>
      </c>
      <c r="F146" s="109"/>
    </row>
    <row r="147" spans="2:6" ht="65" x14ac:dyDescent="0.15">
      <c r="B147" s="94" t="s">
        <v>231</v>
      </c>
      <c r="C147" s="393">
        <v>2</v>
      </c>
      <c r="D147" s="96" t="s">
        <v>447</v>
      </c>
      <c r="E147" s="128"/>
    </row>
    <row r="148" spans="2:6" ht="35.25" customHeight="1" x14ac:dyDescent="0.15">
      <c r="B148" s="465"/>
      <c r="C148" s="466"/>
      <c r="D148" s="466"/>
      <c r="E148" s="467"/>
    </row>
    <row r="149" spans="2:6" ht="65" x14ac:dyDescent="0.15">
      <c r="B149" s="94" t="s">
        <v>232</v>
      </c>
      <c r="C149" s="393">
        <v>3</v>
      </c>
      <c r="D149" s="96" t="s">
        <v>448</v>
      </c>
      <c r="E149" s="128" t="s">
        <v>537</v>
      </c>
      <c r="F149" s="109"/>
    </row>
    <row r="150" spans="2:6" ht="65" x14ac:dyDescent="0.15">
      <c r="B150" s="94" t="s">
        <v>233</v>
      </c>
      <c r="C150" s="393">
        <v>3</v>
      </c>
      <c r="D150" s="96" t="s">
        <v>448</v>
      </c>
      <c r="E150" s="128" t="s">
        <v>539</v>
      </c>
      <c r="F150" s="109"/>
    </row>
    <row r="151" spans="2:6" ht="65" x14ac:dyDescent="0.15">
      <c r="B151" s="94" t="s">
        <v>234</v>
      </c>
      <c r="C151" s="393">
        <v>1</v>
      </c>
      <c r="D151" s="96" t="s">
        <v>448</v>
      </c>
      <c r="E151" s="128" t="s">
        <v>540</v>
      </c>
      <c r="F151" s="109"/>
    </row>
    <row r="152" spans="2:6" ht="39.75" customHeight="1" x14ac:dyDescent="0.15">
      <c r="B152" s="465" t="s">
        <v>471</v>
      </c>
      <c r="C152" s="466"/>
      <c r="D152" s="466"/>
      <c r="E152" s="467"/>
    </row>
    <row r="153" spans="2:6" ht="65" x14ac:dyDescent="0.15">
      <c r="B153" s="94" t="s">
        <v>235</v>
      </c>
      <c r="C153" s="393">
        <v>3</v>
      </c>
      <c r="D153" s="96" t="s">
        <v>449</v>
      </c>
      <c r="E153" s="128"/>
    </row>
    <row r="154" spans="2:6" ht="65" x14ac:dyDescent="0.15">
      <c r="B154" s="94" t="s">
        <v>236</v>
      </c>
      <c r="C154" s="393">
        <v>0</v>
      </c>
      <c r="D154" s="96" t="s">
        <v>450</v>
      </c>
      <c r="E154" s="128"/>
    </row>
    <row r="155" spans="2:6" ht="65" x14ac:dyDescent="0.15">
      <c r="B155" s="94" t="s">
        <v>237</v>
      </c>
      <c r="C155" s="393">
        <v>3</v>
      </c>
      <c r="D155" s="96" t="s">
        <v>450</v>
      </c>
      <c r="E155" s="128"/>
    </row>
    <row r="156" spans="2:6" ht="58.5" customHeight="1" x14ac:dyDescent="0.15">
      <c r="B156" s="465" t="s">
        <v>472</v>
      </c>
      <c r="C156" s="466"/>
      <c r="D156" s="466"/>
      <c r="E156" s="467"/>
    </row>
    <row r="157" spans="2:6" ht="65" x14ac:dyDescent="0.15">
      <c r="B157" s="94" t="s">
        <v>238</v>
      </c>
      <c r="C157" s="393">
        <v>2</v>
      </c>
      <c r="D157" s="96" t="s">
        <v>451</v>
      </c>
      <c r="E157" s="128"/>
    </row>
    <row r="158" spans="2:6" ht="65" x14ac:dyDescent="0.15">
      <c r="B158" s="94" t="s">
        <v>239</v>
      </c>
      <c r="C158" s="393">
        <v>1</v>
      </c>
      <c r="D158" s="96" t="s">
        <v>451</v>
      </c>
      <c r="E158" s="128"/>
    </row>
    <row r="159" spans="2:6" ht="65" x14ac:dyDescent="0.15">
      <c r="B159" s="94" t="s">
        <v>240</v>
      </c>
      <c r="C159" s="393">
        <v>0</v>
      </c>
      <c r="D159" s="96" t="s">
        <v>451</v>
      </c>
      <c r="E159" s="128"/>
    </row>
    <row r="160" spans="2:6" ht="65" x14ac:dyDescent="0.15">
      <c r="B160" s="94" t="s">
        <v>241</v>
      </c>
      <c r="C160" s="393">
        <v>2</v>
      </c>
      <c r="D160" s="96" t="s">
        <v>451</v>
      </c>
      <c r="E160" s="128"/>
    </row>
    <row r="161" spans="2:6" ht="23.25" customHeight="1" x14ac:dyDescent="0.15">
      <c r="B161" s="465" t="s">
        <v>473</v>
      </c>
      <c r="C161" s="466"/>
      <c r="D161" s="466"/>
      <c r="E161" s="467"/>
    </row>
    <row r="162" spans="2:6" ht="39" x14ac:dyDescent="0.15">
      <c r="B162" s="94" t="s">
        <v>242</v>
      </c>
      <c r="C162" s="92"/>
      <c r="D162" s="97"/>
      <c r="E162" s="128"/>
    </row>
    <row r="163" spans="2:6" ht="65" x14ac:dyDescent="0.15">
      <c r="B163" s="94" t="s">
        <v>311</v>
      </c>
      <c r="C163" s="393">
        <v>3</v>
      </c>
      <c r="D163" s="96" t="s">
        <v>451</v>
      </c>
      <c r="E163" s="128"/>
    </row>
    <row r="164" spans="2:6" ht="155.25" customHeight="1" x14ac:dyDescent="0.15">
      <c r="B164" s="94" t="s">
        <v>243</v>
      </c>
      <c r="C164" s="393">
        <v>3</v>
      </c>
      <c r="D164" s="96" t="s">
        <v>451</v>
      </c>
      <c r="E164" s="128" t="s">
        <v>536</v>
      </c>
    </row>
    <row r="165" spans="2:6" ht="164.25" customHeight="1" x14ac:dyDescent="0.15">
      <c r="B165" s="94" t="s">
        <v>244</v>
      </c>
      <c r="C165" s="395">
        <v>3</v>
      </c>
      <c r="D165" s="96" t="s">
        <v>451</v>
      </c>
      <c r="E165" s="128" t="s">
        <v>541</v>
      </c>
      <c r="F165" s="109"/>
    </row>
    <row r="166" spans="2:6" ht="65" x14ac:dyDescent="0.15">
      <c r="B166" s="94" t="s">
        <v>245</v>
      </c>
      <c r="C166" s="393">
        <v>2</v>
      </c>
      <c r="D166" s="96" t="s">
        <v>451</v>
      </c>
      <c r="E166" s="128"/>
    </row>
    <row r="167" spans="2:6" ht="65" x14ac:dyDescent="0.15">
      <c r="B167" s="94" t="s">
        <v>246</v>
      </c>
      <c r="C167" s="393">
        <v>2</v>
      </c>
      <c r="D167" s="96" t="s">
        <v>451</v>
      </c>
      <c r="E167" s="128"/>
    </row>
    <row r="168" spans="2:6" ht="65" x14ac:dyDescent="0.15">
      <c r="B168" s="94" t="s">
        <v>247</v>
      </c>
      <c r="C168" s="393">
        <v>1</v>
      </c>
      <c r="D168" s="96" t="s">
        <v>452</v>
      </c>
      <c r="E168" s="128"/>
    </row>
    <row r="169" spans="2:6" ht="48.75" customHeight="1" x14ac:dyDescent="0.15">
      <c r="B169" s="465" t="s">
        <v>475</v>
      </c>
      <c r="C169" s="466"/>
      <c r="D169" s="466"/>
      <c r="E169" s="467"/>
    </row>
    <row r="170" spans="2:6" ht="117.75" customHeight="1" x14ac:dyDescent="0.15">
      <c r="B170" s="94" t="s">
        <v>248</v>
      </c>
      <c r="C170" s="393">
        <v>1</v>
      </c>
      <c r="D170" s="96" t="s">
        <v>453</v>
      </c>
      <c r="E170" s="128" t="s">
        <v>543</v>
      </c>
      <c r="F170" s="109"/>
    </row>
    <row r="171" spans="2:6" ht="65" x14ac:dyDescent="0.15">
      <c r="B171" s="94" t="s">
        <v>249</v>
      </c>
      <c r="C171" s="393">
        <v>1</v>
      </c>
      <c r="D171" s="96" t="s">
        <v>453</v>
      </c>
      <c r="E171" s="128"/>
    </row>
    <row r="172" spans="2:6" ht="36.75" customHeight="1" x14ac:dyDescent="0.15">
      <c r="B172" s="465" t="s">
        <v>474</v>
      </c>
      <c r="C172" s="466"/>
      <c r="D172" s="466"/>
      <c r="E172" s="467"/>
    </row>
    <row r="173" spans="2:6" ht="65" x14ac:dyDescent="0.15">
      <c r="B173" s="94" t="s">
        <v>250</v>
      </c>
      <c r="C173" s="393">
        <v>0</v>
      </c>
      <c r="D173" s="96" t="s">
        <v>454</v>
      </c>
      <c r="E173" s="128"/>
    </row>
    <row r="174" spans="2:6" ht="65" x14ac:dyDescent="0.15">
      <c r="B174" s="94" t="s">
        <v>251</v>
      </c>
      <c r="C174" s="393">
        <v>0</v>
      </c>
      <c r="D174" s="96" t="s">
        <v>454</v>
      </c>
      <c r="E174" s="128"/>
    </row>
    <row r="175" spans="2:6" ht="65" x14ac:dyDescent="0.15">
      <c r="B175" s="94" t="s">
        <v>252</v>
      </c>
      <c r="C175" s="393">
        <v>0</v>
      </c>
      <c r="D175" s="96" t="s">
        <v>454</v>
      </c>
      <c r="E175" s="135"/>
    </row>
    <row r="176" spans="2:6" ht="65" x14ac:dyDescent="0.15">
      <c r="B176" s="94" t="s">
        <v>252</v>
      </c>
      <c r="C176" s="393">
        <v>0</v>
      </c>
      <c r="D176" s="96" t="s">
        <v>454</v>
      </c>
      <c r="E176" s="136"/>
    </row>
    <row r="177" spans="2:8" ht="65" x14ac:dyDescent="0.15">
      <c r="B177" s="94" t="s">
        <v>253</v>
      </c>
      <c r="C177" s="393">
        <v>0</v>
      </c>
      <c r="D177" s="96" t="s">
        <v>454</v>
      </c>
      <c r="E177" s="128"/>
    </row>
    <row r="178" spans="2:8" ht="31.5" customHeight="1" x14ac:dyDescent="0.15">
      <c r="B178" s="465" t="s">
        <v>490</v>
      </c>
      <c r="C178" s="466"/>
      <c r="D178" s="466"/>
      <c r="E178" s="467"/>
    </row>
    <row r="179" spans="2:8" ht="65" x14ac:dyDescent="0.15">
      <c r="B179" s="94" t="s">
        <v>254</v>
      </c>
      <c r="C179" s="393">
        <v>2</v>
      </c>
      <c r="D179" s="96" t="s">
        <v>455</v>
      </c>
      <c r="E179" s="128"/>
    </row>
    <row r="180" spans="2:8" ht="27" customHeight="1" x14ac:dyDescent="0.15">
      <c r="B180" s="465" t="s">
        <v>491</v>
      </c>
      <c r="C180" s="466"/>
      <c r="D180" s="466"/>
      <c r="E180" s="467"/>
    </row>
    <row r="181" spans="2:8" ht="176.25" customHeight="1" x14ac:dyDescent="0.15">
      <c r="B181" s="94" t="s">
        <v>255</v>
      </c>
      <c r="C181" s="393">
        <v>2</v>
      </c>
      <c r="D181" s="96" t="s">
        <v>456</v>
      </c>
      <c r="E181" s="128" t="s">
        <v>544</v>
      </c>
      <c r="F181" s="109"/>
    </row>
    <row r="182" spans="2:8" ht="65" x14ac:dyDescent="0.15">
      <c r="B182" s="94" t="s">
        <v>256</v>
      </c>
      <c r="C182" s="393">
        <v>3</v>
      </c>
      <c r="D182" s="96" t="s">
        <v>456</v>
      </c>
      <c r="E182" s="128"/>
    </row>
    <row r="183" spans="2:8" ht="92.25" customHeight="1" x14ac:dyDescent="0.15">
      <c r="B183" s="94" t="s">
        <v>257</v>
      </c>
      <c r="C183" s="393">
        <v>3</v>
      </c>
      <c r="D183" s="96" t="s">
        <v>456</v>
      </c>
      <c r="E183" s="128" t="s">
        <v>542</v>
      </c>
      <c r="F183" s="109"/>
    </row>
    <row r="184" spans="2:8" ht="65" x14ac:dyDescent="0.15">
      <c r="B184" s="94" t="s">
        <v>258</v>
      </c>
      <c r="C184" s="393">
        <v>3</v>
      </c>
      <c r="D184" s="96" t="s">
        <v>456</v>
      </c>
      <c r="E184" s="128"/>
    </row>
    <row r="185" spans="2:8" ht="65" x14ac:dyDescent="0.15">
      <c r="B185" s="94" t="s">
        <v>457</v>
      </c>
      <c r="C185" s="393">
        <v>2</v>
      </c>
      <c r="D185" s="96" t="s">
        <v>456</v>
      </c>
      <c r="E185" s="128"/>
    </row>
    <row r="186" spans="2:8" ht="65" x14ac:dyDescent="0.15">
      <c r="B186" s="94" t="s">
        <v>259</v>
      </c>
      <c r="C186" s="393">
        <v>3</v>
      </c>
      <c r="D186" s="96" t="s">
        <v>456</v>
      </c>
      <c r="E186" s="128"/>
    </row>
    <row r="187" spans="2:8" ht="65" x14ac:dyDescent="0.15">
      <c r="B187" s="94" t="s">
        <v>260</v>
      </c>
      <c r="C187" s="393">
        <v>3</v>
      </c>
      <c r="D187" s="96" t="s">
        <v>456</v>
      </c>
      <c r="E187" s="128"/>
    </row>
    <row r="188" spans="2:8" ht="65" x14ac:dyDescent="0.15">
      <c r="B188" s="94" t="s">
        <v>261</v>
      </c>
      <c r="C188" s="393">
        <v>3</v>
      </c>
      <c r="D188" s="96" t="s">
        <v>456</v>
      </c>
      <c r="E188" s="128"/>
    </row>
    <row r="189" spans="2:8" x14ac:dyDescent="0.15">
      <c r="B189" s="523" t="s">
        <v>262</v>
      </c>
      <c r="C189" s="161">
        <f>SUM(C146:C188)</f>
        <v>63</v>
      </c>
      <c r="D189" s="526" t="s">
        <v>493</v>
      </c>
      <c r="E189" s="527"/>
      <c r="F189" s="149"/>
    </row>
    <row r="190" spans="2:8" x14ac:dyDescent="0.15">
      <c r="B190" s="525"/>
      <c r="C190" s="232">
        <v>95</v>
      </c>
      <c r="D190" s="526" t="s">
        <v>553</v>
      </c>
      <c r="E190" s="527"/>
      <c r="F190" s="140"/>
    </row>
    <row r="191" spans="2:8" x14ac:dyDescent="0.15">
      <c r="B191" s="524"/>
      <c r="C191" s="108">
        <f>C189/C190</f>
        <v>0.66315789473684206</v>
      </c>
      <c r="D191" s="526" t="s">
        <v>494</v>
      </c>
      <c r="E191" s="527"/>
    </row>
    <row r="192" spans="2:8" s="99" customFormat="1" ht="25.5" customHeight="1" x14ac:dyDescent="0.2">
      <c r="B192" s="462" t="s">
        <v>263</v>
      </c>
      <c r="C192" s="463"/>
      <c r="D192" s="463"/>
      <c r="E192" s="464"/>
      <c r="H192" s="290"/>
    </row>
    <row r="193" spans="2:6" ht="24" customHeight="1" x14ac:dyDescent="0.15">
      <c r="B193" s="465" t="s">
        <v>476</v>
      </c>
      <c r="C193" s="466"/>
      <c r="D193" s="466"/>
      <c r="E193" s="467"/>
    </row>
    <row r="194" spans="2:6" ht="65" x14ac:dyDescent="0.15">
      <c r="B194" s="94" t="s">
        <v>264</v>
      </c>
      <c r="C194" s="393">
        <v>3</v>
      </c>
      <c r="D194" s="96" t="s">
        <v>458</v>
      </c>
      <c r="E194" s="128"/>
    </row>
    <row r="195" spans="2:6" ht="78" x14ac:dyDescent="0.15">
      <c r="B195" s="94" t="s">
        <v>265</v>
      </c>
      <c r="C195" s="393">
        <v>3</v>
      </c>
      <c r="D195" s="96" t="s">
        <v>459</v>
      </c>
      <c r="E195" s="128" t="s">
        <v>545</v>
      </c>
      <c r="F195" s="109"/>
    </row>
    <row r="196" spans="2:6" ht="78" x14ac:dyDescent="0.15">
      <c r="B196" s="94" t="s">
        <v>266</v>
      </c>
      <c r="C196" s="393">
        <v>2</v>
      </c>
      <c r="D196" s="96" t="s">
        <v>459</v>
      </c>
      <c r="E196" s="128"/>
    </row>
    <row r="197" spans="2:6" ht="78" x14ac:dyDescent="0.15">
      <c r="B197" s="94" t="s">
        <v>429</v>
      </c>
      <c r="C197" s="393">
        <v>2</v>
      </c>
      <c r="D197" s="96" t="s">
        <v>459</v>
      </c>
      <c r="E197" s="128"/>
    </row>
    <row r="198" spans="2:6" ht="78" x14ac:dyDescent="0.15">
      <c r="B198" s="94" t="s">
        <v>430</v>
      </c>
      <c r="C198" s="393">
        <v>2</v>
      </c>
      <c r="D198" s="96" t="s">
        <v>459</v>
      </c>
      <c r="E198" s="128"/>
    </row>
    <row r="199" spans="2:6" ht="78" x14ac:dyDescent="0.15">
      <c r="B199" s="94" t="s">
        <v>431</v>
      </c>
      <c r="C199" s="393">
        <v>3</v>
      </c>
      <c r="D199" s="96" t="s">
        <v>459</v>
      </c>
      <c r="E199" s="128"/>
    </row>
    <row r="200" spans="2:6" ht="25.5" customHeight="1" x14ac:dyDescent="0.15">
      <c r="B200" s="465" t="s">
        <v>478</v>
      </c>
      <c r="C200" s="466"/>
      <c r="D200" s="466"/>
      <c r="E200" s="467"/>
    </row>
    <row r="201" spans="2:6" ht="65" x14ac:dyDescent="0.15">
      <c r="B201" s="94" t="s">
        <v>267</v>
      </c>
      <c r="C201" s="393">
        <v>3</v>
      </c>
      <c r="D201" s="96" t="s">
        <v>460</v>
      </c>
      <c r="E201" s="128"/>
    </row>
    <row r="202" spans="2:6" ht="65" x14ac:dyDescent="0.15">
      <c r="B202" s="94" t="s">
        <v>268</v>
      </c>
      <c r="C202" s="393">
        <v>3</v>
      </c>
      <c r="D202" s="96" t="s">
        <v>460</v>
      </c>
      <c r="E202" s="128"/>
    </row>
    <row r="203" spans="2:6" ht="65" x14ac:dyDescent="0.15">
      <c r="B203" s="94" t="s">
        <v>269</v>
      </c>
      <c r="C203" s="393">
        <v>3</v>
      </c>
      <c r="D203" s="96" t="s">
        <v>460</v>
      </c>
      <c r="E203" s="128"/>
    </row>
    <row r="204" spans="2:6" ht="25.5" customHeight="1" x14ac:dyDescent="0.15">
      <c r="B204" s="465" t="s">
        <v>477</v>
      </c>
      <c r="C204" s="466"/>
      <c r="D204" s="466"/>
      <c r="E204" s="467"/>
    </row>
    <row r="205" spans="2:6" ht="65" x14ac:dyDescent="0.15">
      <c r="B205" s="94" t="s">
        <v>270</v>
      </c>
      <c r="C205" s="393">
        <v>3</v>
      </c>
      <c r="D205" s="96" t="s">
        <v>461</v>
      </c>
      <c r="E205" s="128"/>
    </row>
    <row r="206" spans="2:6" ht="65" x14ac:dyDescent="0.15">
      <c r="B206" s="94" t="s">
        <v>271</v>
      </c>
      <c r="C206" s="393">
        <v>3</v>
      </c>
      <c r="D206" s="96" t="s">
        <v>461</v>
      </c>
      <c r="E206" s="128"/>
    </row>
    <row r="207" spans="2:6" ht="65" x14ac:dyDescent="0.15">
      <c r="B207" s="94" t="s">
        <v>272</v>
      </c>
      <c r="C207" s="393">
        <v>3</v>
      </c>
      <c r="D207" s="96" t="s">
        <v>461</v>
      </c>
      <c r="E207" s="128"/>
    </row>
    <row r="208" spans="2:6" ht="65" x14ac:dyDescent="0.15">
      <c r="B208" s="94" t="s">
        <v>273</v>
      </c>
      <c r="C208" s="393">
        <v>3</v>
      </c>
      <c r="D208" s="96" t="s">
        <v>461</v>
      </c>
      <c r="E208" s="128"/>
    </row>
    <row r="209" spans="2:6" ht="25.5" customHeight="1" x14ac:dyDescent="0.15">
      <c r="B209" s="465" t="s">
        <v>479</v>
      </c>
      <c r="C209" s="466"/>
      <c r="D209" s="466"/>
      <c r="E209" s="467"/>
    </row>
    <row r="210" spans="2:6" ht="52" x14ac:dyDescent="0.15">
      <c r="B210" s="94" t="s">
        <v>274</v>
      </c>
      <c r="C210" s="393">
        <v>1</v>
      </c>
      <c r="D210" s="96" t="s">
        <v>463</v>
      </c>
      <c r="E210" s="128"/>
    </row>
    <row r="211" spans="2:6" ht="52" x14ac:dyDescent="0.15">
      <c r="B211" s="94" t="s">
        <v>275</v>
      </c>
      <c r="C211" s="393">
        <v>1</v>
      </c>
      <c r="D211" s="96" t="s">
        <v>463</v>
      </c>
      <c r="E211" s="128"/>
    </row>
    <row r="212" spans="2:6" ht="22.5" customHeight="1" x14ac:dyDescent="0.15">
      <c r="B212" s="465" t="s">
        <v>276</v>
      </c>
      <c r="C212" s="466"/>
      <c r="D212" s="466"/>
      <c r="E212" s="467"/>
    </row>
    <row r="213" spans="2:6" ht="65" x14ac:dyDescent="0.15">
      <c r="B213" s="94" t="s">
        <v>277</v>
      </c>
      <c r="C213" s="393">
        <v>2</v>
      </c>
      <c r="D213" s="96" t="s">
        <v>462</v>
      </c>
      <c r="E213" s="128"/>
    </row>
    <row r="214" spans="2:6" ht="65" x14ac:dyDescent="0.15">
      <c r="B214" s="94" t="s">
        <v>420</v>
      </c>
      <c r="C214" s="393">
        <v>2</v>
      </c>
      <c r="D214" s="96" t="s">
        <v>462</v>
      </c>
      <c r="E214" s="128"/>
    </row>
    <row r="215" spans="2:6" ht="65" x14ac:dyDescent="0.15">
      <c r="B215" s="94" t="s">
        <v>278</v>
      </c>
      <c r="C215" s="393">
        <v>2</v>
      </c>
      <c r="D215" s="96" t="s">
        <v>462</v>
      </c>
      <c r="E215" s="128"/>
    </row>
    <row r="216" spans="2:6" ht="65" x14ac:dyDescent="0.15">
      <c r="B216" s="94" t="s">
        <v>279</v>
      </c>
      <c r="C216" s="393">
        <v>2</v>
      </c>
      <c r="D216" s="96" t="s">
        <v>462</v>
      </c>
      <c r="E216" s="128"/>
    </row>
    <row r="217" spans="2:6" ht="65" x14ac:dyDescent="0.15">
      <c r="B217" s="94" t="s">
        <v>280</v>
      </c>
      <c r="C217" s="393">
        <v>3</v>
      </c>
      <c r="D217" s="96" t="s">
        <v>462</v>
      </c>
      <c r="E217" s="128"/>
    </row>
    <row r="218" spans="2:6" ht="65" x14ac:dyDescent="0.15">
      <c r="B218" s="94" t="s">
        <v>281</v>
      </c>
      <c r="C218" s="393">
        <v>3</v>
      </c>
      <c r="D218" s="96" t="s">
        <v>462</v>
      </c>
      <c r="E218" s="128"/>
    </row>
    <row r="219" spans="2:6" x14ac:dyDescent="0.15">
      <c r="B219" s="523" t="s">
        <v>282</v>
      </c>
      <c r="C219" s="161">
        <f>SUM(C194:C218)</f>
        <v>52</v>
      </c>
      <c r="D219" s="526" t="s">
        <v>493</v>
      </c>
      <c r="E219" s="527"/>
      <c r="F219" s="149"/>
    </row>
    <row r="220" spans="2:6" x14ac:dyDescent="0.15">
      <c r="B220" s="525"/>
      <c r="C220" s="232">
        <v>59</v>
      </c>
      <c r="D220" s="526" t="s">
        <v>495</v>
      </c>
      <c r="E220" s="527"/>
    </row>
    <row r="221" spans="2:6" x14ac:dyDescent="0.15">
      <c r="B221" s="524"/>
      <c r="C221" s="108">
        <f>C219/C220</f>
        <v>0.88135593220338981</v>
      </c>
      <c r="D221" s="526" t="s">
        <v>494</v>
      </c>
      <c r="E221" s="527"/>
    </row>
    <row r="222" spans="2:6" ht="24.75" customHeight="1" x14ac:dyDescent="0.15">
      <c r="B222" s="462" t="s">
        <v>283</v>
      </c>
      <c r="C222" s="463"/>
      <c r="D222" s="463"/>
      <c r="E222" s="464"/>
    </row>
    <row r="223" spans="2:6" ht="25.5" customHeight="1" x14ac:dyDescent="0.15">
      <c r="B223" s="465" t="s">
        <v>480</v>
      </c>
      <c r="C223" s="466"/>
      <c r="D223" s="466"/>
      <c r="E223" s="467"/>
    </row>
    <row r="224" spans="2:6" ht="65" x14ac:dyDescent="0.15">
      <c r="B224" s="94" t="s">
        <v>284</v>
      </c>
      <c r="C224" s="393">
        <v>2</v>
      </c>
      <c r="D224" s="96" t="s">
        <v>464</v>
      </c>
      <c r="E224" s="128"/>
    </row>
    <row r="225" spans="2:5" ht="128.25" customHeight="1" x14ac:dyDescent="0.15">
      <c r="B225" s="94" t="s">
        <v>285</v>
      </c>
      <c r="C225" s="393">
        <v>3</v>
      </c>
      <c r="D225" s="95" t="s">
        <v>464</v>
      </c>
      <c r="E225" s="150" t="s">
        <v>313</v>
      </c>
    </row>
    <row r="226" spans="2:5" ht="65" x14ac:dyDescent="0.15">
      <c r="B226" s="94" t="s">
        <v>286</v>
      </c>
      <c r="C226" s="393">
        <v>2</v>
      </c>
      <c r="D226" s="96" t="s">
        <v>464</v>
      </c>
      <c r="E226" s="128"/>
    </row>
    <row r="227" spans="2:5" ht="65" x14ac:dyDescent="0.15">
      <c r="B227" s="94" t="s">
        <v>287</v>
      </c>
      <c r="C227" s="393">
        <v>3</v>
      </c>
      <c r="D227" s="96" t="s">
        <v>464</v>
      </c>
      <c r="E227" s="128"/>
    </row>
    <row r="228" spans="2:5" ht="25.5" customHeight="1" x14ac:dyDescent="0.15">
      <c r="B228" s="465" t="s">
        <v>481</v>
      </c>
      <c r="C228" s="466"/>
      <c r="D228" s="466"/>
      <c r="E228" s="467"/>
    </row>
    <row r="229" spans="2:5" ht="65" x14ac:dyDescent="0.15">
      <c r="B229" s="94" t="s">
        <v>426</v>
      </c>
      <c r="C229" s="393">
        <v>3</v>
      </c>
      <c r="D229" s="96" t="s">
        <v>465</v>
      </c>
      <c r="E229" s="150" t="s">
        <v>492</v>
      </c>
    </row>
    <row r="230" spans="2:5" ht="65" x14ac:dyDescent="0.15">
      <c r="B230" s="94" t="s">
        <v>288</v>
      </c>
      <c r="C230" s="393">
        <v>3</v>
      </c>
      <c r="D230" s="96" t="s">
        <v>465</v>
      </c>
      <c r="E230" s="128"/>
    </row>
    <row r="231" spans="2:5" ht="65" x14ac:dyDescent="0.15">
      <c r="B231" s="94" t="s">
        <v>289</v>
      </c>
      <c r="C231" s="393">
        <v>3</v>
      </c>
      <c r="D231" s="96" t="s">
        <v>465</v>
      </c>
      <c r="E231" s="128"/>
    </row>
    <row r="232" spans="2:5" ht="65" x14ac:dyDescent="0.15">
      <c r="B232" s="94" t="s">
        <v>290</v>
      </c>
      <c r="C232" s="393">
        <v>3</v>
      </c>
      <c r="D232" s="96" t="s">
        <v>465</v>
      </c>
      <c r="E232" s="128"/>
    </row>
    <row r="233" spans="2:5" ht="65" x14ac:dyDescent="0.15">
      <c r="B233" s="94" t="s">
        <v>291</v>
      </c>
      <c r="C233" s="393">
        <v>1</v>
      </c>
      <c r="D233" s="96" t="s">
        <v>465</v>
      </c>
      <c r="E233" s="128"/>
    </row>
    <row r="234" spans="2:5" ht="24.75" customHeight="1" x14ac:dyDescent="0.15">
      <c r="B234" s="465" t="s">
        <v>482</v>
      </c>
      <c r="C234" s="466"/>
      <c r="D234" s="466"/>
      <c r="E234" s="467"/>
    </row>
    <row r="235" spans="2:5" ht="65" x14ac:dyDescent="0.15">
      <c r="B235" s="98" t="s">
        <v>312</v>
      </c>
      <c r="C235" s="393">
        <v>3</v>
      </c>
      <c r="D235" s="96" t="s">
        <v>466</v>
      </c>
      <c r="E235" s="128"/>
    </row>
    <row r="236" spans="2:5" ht="65" x14ac:dyDescent="0.15">
      <c r="B236" s="98" t="s">
        <v>487</v>
      </c>
      <c r="C236" s="393">
        <v>3</v>
      </c>
      <c r="D236" s="96" t="s">
        <v>466</v>
      </c>
      <c r="E236" s="128"/>
    </row>
    <row r="237" spans="2:5" ht="65" x14ac:dyDescent="0.15">
      <c r="B237" s="98" t="s">
        <v>488</v>
      </c>
      <c r="C237" s="393">
        <v>3</v>
      </c>
      <c r="D237" s="96" t="s">
        <v>466</v>
      </c>
      <c r="E237" s="128"/>
    </row>
    <row r="238" spans="2:5" ht="65" x14ac:dyDescent="0.15">
      <c r="B238" s="98" t="s">
        <v>489</v>
      </c>
      <c r="C238" s="394">
        <v>2</v>
      </c>
      <c r="D238" s="96" t="s">
        <v>467</v>
      </c>
      <c r="E238" s="150" t="s">
        <v>292</v>
      </c>
    </row>
    <row r="239" spans="2:5" ht="39.75" customHeight="1" x14ac:dyDescent="0.15">
      <c r="B239" s="465" t="s">
        <v>483</v>
      </c>
      <c r="C239" s="466"/>
      <c r="D239" s="466"/>
      <c r="E239" s="467"/>
    </row>
    <row r="240" spans="2:5" ht="65" x14ac:dyDescent="0.15">
      <c r="B240" s="94" t="s">
        <v>293</v>
      </c>
      <c r="C240" s="393">
        <v>2</v>
      </c>
      <c r="D240" s="96" t="s">
        <v>465</v>
      </c>
      <c r="E240" s="128"/>
    </row>
    <row r="241" spans="2:8" ht="65" x14ac:dyDescent="0.15">
      <c r="B241" s="94" t="s">
        <v>294</v>
      </c>
      <c r="C241" s="393">
        <v>3</v>
      </c>
      <c r="D241" s="96" t="s">
        <v>465</v>
      </c>
      <c r="E241" s="128"/>
    </row>
    <row r="242" spans="2:8" ht="26.25" customHeight="1" x14ac:dyDescent="0.15">
      <c r="B242" s="465" t="s">
        <v>485</v>
      </c>
      <c r="C242" s="466"/>
      <c r="D242" s="466"/>
      <c r="E242" s="467"/>
    </row>
    <row r="243" spans="2:8" ht="65" x14ac:dyDescent="0.15">
      <c r="B243" s="94" t="s">
        <v>427</v>
      </c>
      <c r="C243" s="393">
        <v>2</v>
      </c>
      <c r="D243" s="96" t="s">
        <v>468</v>
      </c>
      <c r="E243" s="128"/>
    </row>
    <row r="244" spans="2:8" ht="65" x14ac:dyDescent="0.15">
      <c r="B244" s="94" t="s">
        <v>295</v>
      </c>
      <c r="C244" s="393">
        <v>2</v>
      </c>
      <c r="D244" s="96" t="s">
        <v>468</v>
      </c>
      <c r="E244" s="128"/>
    </row>
    <row r="245" spans="2:8" ht="65" x14ac:dyDescent="0.15">
      <c r="B245" s="94" t="s">
        <v>296</v>
      </c>
      <c r="C245" s="393">
        <v>2</v>
      </c>
      <c r="D245" s="96" t="s">
        <v>468</v>
      </c>
      <c r="E245" s="128"/>
    </row>
    <row r="246" spans="2:8" ht="65" x14ac:dyDescent="0.15">
      <c r="B246" s="94" t="s">
        <v>297</v>
      </c>
      <c r="C246" s="393">
        <v>2</v>
      </c>
      <c r="D246" s="96" t="s">
        <v>468</v>
      </c>
      <c r="E246" s="128"/>
    </row>
    <row r="247" spans="2:8" ht="24.75" customHeight="1" x14ac:dyDescent="0.15">
      <c r="B247" s="465" t="s">
        <v>484</v>
      </c>
      <c r="C247" s="466"/>
      <c r="D247" s="466"/>
      <c r="E247" s="467"/>
    </row>
    <row r="248" spans="2:8" ht="65" x14ac:dyDescent="0.15">
      <c r="B248" s="94" t="s">
        <v>298</v>
      </c>
      <c r="C248" s="393">
        <v>3</v>
      </c>
      <c r="D248" s="96" t="s">
        <v>468</v>
      </c>
      <c r="E248" s="128"/>
    </row>
    <row r="249" spans="2:8" ht="65" x14ac:dyDescent="0.15">
      <c r="B249" s="94" t="s">
        <v>428</v>
      </c>
      <c r="C249" s="393">
        <v>3</v>
      </c>
      <c r="D249" s="96" t="s">
        <v>468</v>
      </c>
      <c r="E249" s="128"/>
    </row>
    <row r="250" spans="2:8" ht="65" x14ac:dyDescent="0.15">
      <c r="B250" s="94" t="s">
        <v>299</v>
      </c>
      <c r="C250" s="393">
        <v>2</v>
      </c>
      <c r="D250" s="96" t="s">
        <v>468</v>
      </c>
      <c r="E250" s="128"/>
    </row>
    <row r="251" spans="2:8" ht="65" x14ac:dyDescent="0.15">
      <c r="B251" s="94" t="s">
        <v>300</v>
      </c>
      <c r="C251" s="393">
        <v>3</v>
      </c>
      <c r="D251" s="96" t="s">
        <v>468</v>
      </c>
      <c r="E251" s="128"/>
    </row>
    <row r="252" spans="2:8" ht="27.75" customHeight="1" x14ac:dyDescent="0.15">
      <c r="B252" s="465" t="s">
        <v>486</v>
      </c>
      <c r="C252" s="466"/>
      <c r="D252" s="466"/>
      <c r="E252" s="467"/>
    </row>
    <row r="253" spans="2:8" s="12" customFormat="1" ht="65" x14ac:dyDescent="0.15">
      <c r="B253" s="94" t="s">
        <v>418</v>
      </c>
      <c r="C253" s="393">
        <v>3</v>
      </c>
      <c r="D253" s="96" t="s">
        <v>469</v>
      </c>
      <c r="E253" s="128"/>
      <c r="H253" s="238"/>
    </row>
    <row r="254" spans="2:8" x14ac:dyDescent="0.15">
      <c r="B254" s="523" t="s">
        <v>282</v>
      </c>
      <c r="C254" s="161">
        <f>SUM(C224:C253)</f>
        <v>61</v>
      </c>
      <c r="D254" s="526" t="s">
        <v>493</v>
      </c>
      <c r="E254" s="527"/>
      <c r="F254" s="149"/>
    </row>
    <row r="255" spans="2:8" x14ac:dyDescent="0.15">
      <c r="B255" s="525"/>
      <c r="C255" s="232">
        <v>71</v>
      </c>
      <c r="D255" s="526" t="s">
        <v>496</v>
      </c>
      <c r="E255" s="527"/>
    </row>
    <row r="256" spans="2:8" x14ac:dyDescent="0.15">
      <c r="B256" s="524"/>
      <c r="C256" s="108">
        <f>C254/C255</f>
        <v>0.85915492957746475</v>
      </c>
      <c r="D256" s="526" t="s">
        <v>494</v>
      </c>
      <c r="E256" s="527"/>
    </row>
    <row r="257" spans="2:7" x14ac:dyDescent="0.15">
      <c r="B257" s="227" t="s">
        <v>301</v>
      </c>
      <c r="C257" s="227"/>
      <c r="D257" s="227"/>
      <c r="E257" s="133"/>
    </row>
    <row r="258" spans="2:7" x14ac:dyDescent="0.15">
      <c r="B258" s="227" t="s">
        <v>302</v>
      </c>
      <c r="C258" s="227"/>
      <c r="D258" s="227"/>
      <c r="E258" s="133"/>
      <c r="F258" s="227"/>
      <c r="G258" s="227"/>
    </row>
    <row r="259" spans="2:7" x14ac:dyDescent="0.15">
      <c r="B259" s="227" t="s">
        <v>303</v>
      </c>
      <c r="C259" s="227"/>
      <c r="D259" s="227"/>
      <c r="E259" s="133"/>
      <c r="F259" s="227"/>
      <c r="G259" s="227"/>
    </row>
    <row r="260" spans="2:7" x14ac:dyDescent="0.15">
      <c r="B260" s="227" t="s">
        <v>304</v>
      </c>
      <c r="C260" s="227"/>
      <c r="D260" s="227"/>
      <c r="E260" s="133"/>
      <c r="F260" s="227"/>
      <c r="G260" s="227"/>
    </row>
    <row r="261" spans="2:7" x14ac:dyDescent="0.15">
      <c r="B261" s="227" t="s">
        <v>305</v>
      </c>
      <c r="C261" s="227"/>
      <c r="D261" s="227"/>
      <c r="E261" s="133"/>
      <c r="F261" s="227"/>
      <c r="G261" s="227"/>
    </row>
    <row r="262" spans="2:7" x14ac:dyDescent="0.15">
      <c r="B262" s="227" t="s">
        <v>306</v>
      </c>
      <c r="C262" s="227"/>
      <c r="D262" s="227"/>
      <c r="E262" s="133"/>
      <c r="F262" s="227"/>
      <c r="G262" s="227"/>
    </row>
    <row r="263" spans="2:7" x14ac:dyDescent="0.15">
      <c r="B263" s="227" t="s">
        <v>307</v>
      </c>
      <c r="C263" s="227"/>
      <c r="D263" s="227"/>
      <c r="E263" s="133"/>
      <c r="F263" s="227"/>
      <c r="G263" s="227"/>
    </row>
    <row r="264" spans="2:7" x14ac:dyDescent="0.15">
      <c r="B264" s="227" t="s">
        <v>308</v>
      </c>
      <c r="C264" s="227"/>
      <c r="D264" s="227"/>
      <c r="E264" s="133"/>
      <c r="F264" s="227"/>
      <c r="G264" s="227"/>
    </row>
    <row r="265" spans="2:7" x14ac:dyDescent="0.15">
      <c r="B265" s="227" t="s">
        <v>309</v>
      </c>
      <c r="C265" s="227"/>
      <c r="D265" s="227"/>
      <c r="E265" s="133"/>
      <c r="F265" s="227"/>
      <c r="G265" s="227"/>
    </row>
    <row r="266" spans="2:7" x14ac:dyDescent="0.15">
      <c r="B266" s="227" t="s">
        <v>310</v>
      </c>
      <c r="C266" s="227"/>
      <c r="D266" s="227"/>
      <c r="E266" s="133"/>
      <c r="F266" s="227"/>
      <c r="G266" s="227"/>
    </row>
    <row r="269" spans="2:7" ht="14" thickBot="1" x14ac:dyDescent="0.2"/>
    <row r="270" spans="2:7" ht="30.75" customHeight="1" thickBot="1" x14ac:dyDescent="0.2">
      <c r="B270" s="498" t="s">
        <v>133</v>
      </c>
      <c r="C270" s="499"/>
      <c r="D270" s="499"/>
      <c r="E270" s="499"/>
      <c r="F270" s="499"/>
      <c r="G270" s="500"/>
    </row>
    <row r="273" spans="2:8" x14ac:dyDescent="0.15">
      <c r="B273" s="57" t="s">
        <v>404</v>
      </c>
      <c r="C273" s="58"/>
    </row>
    <row r="274" spans="2:8" x14ac:dyDescent="0.15">
      <c r="B274" s="515" t="s">
        <v>314</v>
      </c>
      <c r="C274" s="517">
        <f>SUM(C254,C219,C189)</f>
        <v>176</v>
      </c>
    </row>
    <row r="275" spans="2:8" x14ac:dyDescent="0.15">
      <c r="B275" s="516"/>
      <c r="C275" s="518">
        <f t="shared" ref="C275" si="0">SUM(B255,B220,B190)</f>
        <v>0</v>
      </c>
    </row>
    <row r="276" spans="2:8" x14ac:dyDescent="0.15">
      <c r="B276" s="515" t="s">
        <v>315</v>
      </c>
      <c r="C276" s="523">
        <v>225</v>
      </c>
      <c r="D276" s="140"/>
    </row>
    <row r="277" spans="2:8" x14ac:dyDescent="0.15">
      <c r="B277" s="516"/>
      <c r="C277" s="524"/>
    </row>
    <row r="278" spans="2:8" x14ac:dyDescent="0.15">
      <c r="B278" s="515" t="s">
        <v>316</v>
      </c>
      <c r="C278" s="521">
        <f>C274/C276</f>
        <v>0.78222222222222226</v>
      </c>
      <c r="D278" s="140"/>
    </row>
    <row r="279" spans="2:8" x14ac:dyDescent="0.15">
      <c r="B279" s="516"/>
      <c r="C279" s="522"/>
    </row>
    <row r="280" spans="2:8" x14ac:dyDescent="0.15">
      <c r="B280" s="515" t="s">
        <v>419</v>
      </c>
      <c r="C280" s="519">
        <f>110/225</f>
        <v>0.48888888888888887</v>
      </c>
    </row>
    <row r="281" spans="2:8" x14ac:dyDescent="0.15">
      <c r="B281" s="516"/>
      <c r="C281" s="520"/>
    </row>
    <row r="282" spans="2:8" ht="14" x14ac:dyDescent="0.2">
      <c r="B282" t="s">
        <v>317</v>
      </c>
      <c r="C282" s="227"/>
    </row>
    <row r="283" spans="2:8" x14ac:dyDescent="0.15">
      <c r="B283" s="227"/>
      <c r="C283" s="227"/>
    </row>
    <row r="285" spans="2:8" x14ac:dyDescent="0.15">
      <c r="B285" s="514" t="s">
        <v>318</v>
      </c>
      <c r="C285" s="514"/>
      <c r="D285" s="514"/>
      <c r="E285" s="514"/>
      <c r="F285" s="514"/>
      <c r="G285" s="514"/>
    </row>
    <row r="286" spans="2:8" ht="14" thickBot="1" x14ac:dyDescent="0.2">
      <c r="B286" s="227" t="s">
        <v>319</v>
      </c>
    </row>
    <row r="287" spans="2:8" x14ac:dyDescent="0.15">
      <c r="B287" s="295" t="s">
        <v>320</v>
      </c>
      <c r="C287" s="296" t="s">
        <v>321</v>
      </c>
      <c r="D287" s="296" t="s">
        <v>322</v>
      </c>
      <c r="E287" s="297" t="s">
        <v>323</v>
      </c>
      <c r="F287" s="296" t="s">
        <v>324</v>
      </c>
      <c r="G287" s="298" t="s">
        <v>139</v>
      </c>
      <c r="H287" s="254"/>
    </row>
    <row r="288" spans="2:8" ht="25.5" customHeight="1" x14ac:dyDescent="0.15">
      <c r="B288" s="299"/>
      <c r="C288" s="94"/>
      <c r="D288" s="94"/>
      <c r="E288" s="128"/>
      <c r="F288" s="94"/>
      <c r="G288" s="300"/>
      <c r="H288" s="238"/>
    </row>
    <row r="289" spans="2:8" x14ac:dyDescent="0.15">
      <c r="B289" s="299"/>
      <c r="C289" s="94"/>
      <c r="D289" s="94"/>
      <c r="E289" s="128"/>
      <c r="F289" s="94"/>
      <c r="G289" s="300"/>
      <c r="H289" s="238"/>
    </row>
    <row r="290" spans="2:8" x14ac:dyDescent="0.15">
      <c r="B290" s="299"/>
      <c r="C290" s="94"/>
      <c r="D290" s="94"/>
      <c r="E290" s="128"/>
      <c r="F290" s="94"/>
      <c r="G290" s="300"/>
      <c r="H290" s="238"/>
    </row>
    <row r="291" spans="2:8" x14ac:dyDescent="0.15">
      <c r="B291" s="299"/>
      <c r="C291" s="94"/>
      <c r="D291" s="94"/>
      <c r="E291" s="128"/>
      <c r="F291" s="94"/>
      <c r="G291" s="300"/>
      <c r="H291" s="238"/>
    </row>
    <row r="292" spans="2:8" x14ac:dyDescent="0.15">
      <c r="B292" s="299"/>
      <c r="C292" s="94"/>
      <c r="D292" s="94"/>
      <c r="E292" s="128"/>
      <c r="F292" s="94"/>
      <c r="G292" s="300"/>
      <c r="H292" s="238"/>
    </row>
    <row r="293" spans="2:8" x14ac:dyDescent="0.15">
      <c r="B293" s="301"/>
      <c r="C293" s="302"/>
      <c r="D293" s="302"/>
      <c r="E293" s="303"/>
      <c r="F293" s="302"/>
      <c r="G293" s="304"/>
      <c r="H293" s="238"/>
    </row>
    <row r="294" spans="2:8" ht="14" thickBot="1" x14ac:dyDescent="0.2">
      <c r="B294" s="305" t="s">
        <v>325</v>
      </c>
      <c r="C294" s="306"/>
      <c r="D294" s="306"/>
      <c r="E294" s="307"/>
      <c r="F294" s="306"/>
      <c r="G294" s="308"/>
      <c r="H294" s="238"/>
    </row>
    <row r="295" spans="2:8" x14ac:dyDescent="0.15">
      <c r="B295" s="75"/>
      <c r="C295" s="260"/>
      <c r="D295" s="12"/>
      <c r="E295" s="129"/>
      <c r="F295" s="12"/>
      <c r="G295" s="12"/>
      <c r="H295" s="238"/>
    </row>
    <row r="296" spans="2:8" x14ac:dyDescent="0.15">
      <c r="B296" s="75"/>
      <c r="C296" s="260"/>
      <c r="D296" s="12"/>
      <c r="E296" s="129"/>
      <c r="F296" s="12"/>
      <c r="G296" s="12"/>
      <c r="H296" s="238"/>
    </row>
    <row r="297" spans="2:8" x14ac:dyDescent="0.15">
      <c r="B297" s="514" t="s">
        <v>326</v>
      </c>
      <c r="C297" s="514"/>
      <c r="D297" s="514"/>
      <c r="E297" s="514"/>
      <c r="F297" s="12"/>
      <c r="G297" s="12"/>
      <c r="H297" s="238"/>
    </row>
    <row r="298" spans="2:8" x14ac:dyDescent="0.15">
      <c r="B298" s="512" t="s">
        <v>327</v>
      </c>
      <c r="C298" s="512"/>
      <c r="D298" s="512"/>
      <c r="E298" s="512"/>
      <c r="F298" s="12"/>
      <c r="G298" s="12"/>
      <c r="H298" s="238"/>
    </row>
    <row r="299" spans="2:8" ht="14" thickBot="1" x14ac:dyDescent="0.2">
      <c r="B299" s="513"/>
      <c r="C299" s="513"/>
      <c r="D299" s="513"/>
      <c r="E299" s="513"/>
      <c r="F299" s="12"/>
      <c r="G299" s="12"/>
      <c r="H299" s="238"/>
    </row>
    <row r="300" spans="2:8" ht="90.75" customHeight="1" x14ac:dyDescent="0.15">
      <c r="B300" s="295" t="s">
        <v>328</v>
      </c>
      <c r="C300" s="296" t="s">
        <v>329</v>
      </c>
      <c r="D300" s="296" t="s">
        <v>330</v>
      </c>
      <c r="E300" s="309" t="s">
        <v>331</v>
      </c>
      <c r="F300" s="461"/>
      <c r="G300" s="12"/>
      <c r="H300" s="238"/>
    </row>
    <row r="301" spans="2:8" x14ac:dyDescent="0.15">
      <c r="B301" s="299"/>
      <c r="C301" s="94"/>
      <c r="D301" s="94"/>
      <c r="E301" s="310"/>
      <c r="F301" s="461"/>
      <c r="G301" s="12"/>
      <c r="H301" s="238"/>
    </row>
    <row r="302" spans="2:8" x14ac:dyDescent="0.15">
      <c r="B302" s="299"/>
      <c r="C302" s="94"/>
      <c r="D302" s="94"/>
      <c r="E302" s="310"/>
      <c r="F302" s="461"/>
      <c r="G302" s="12"/>
      <c r="H302" s="238"/>
    </row>
    <row r="303" spans="2:8" x14ac:dyDescent="0.15">
      <c r="B303" s="299"/>
      <c r="C303" s="94"/>
      <c r="D303" s="94"/>
      <c r="E303" s="310"/>
      <c r="F303" s="461"/>
      <c r="G303" s="12"/>
      <c r="H303" s="238"/>
    </row>
    <row r="304" spans="2:8" x14ac:dyDescent="0.15">
      <c r="B304" s="299"/>
      <c r="C304" s="94"/>
      <c r="D304" s="94"/>
      <c r="E304" s="310"/>
      <c r="F304" s="461"/>
      <c r="G304" s="12"/>
      <c r="H304" s="238"/>
    </row>
    <row r="305" spans="2:8" x14ac:dyDescent="0.15">
      <c r="B305" s="299"/>
      <c r="C305" s="94"/>
      <c r="D305" s="94"/>
      <c r="E305" s="310"/>
      <c r="F305" s="461"/>
      <c r="G305" s="12"/>
      <c r="H305" s="238"/>
    </row>
    <row r="306" spans="2:8" ht="14" thickBot="1" x14ac:dyDescent="0.2">
      <c r="B306" s="311"/>
      <c r="C306" s="312"/>
      <c r="D306" s="312"/>
      <c r="E306" s="313"/>
      <c r="F306" s="461"/>
      <c r="G306" s="12"/>
      <c r="H306" s="238"/>
    </row>
    <row r="307" spans="2:8" x14ac:dyDescent="0.15">
      <c r="B307" s="75"/>
      <c r="C307" s="260"/>
      <c r="D307" s="12"/>
      <c r="E307" s="129"/>
      <c r="F307" s="12"/>
      <c r="G307" s="12"/>
      <c r="H307" s="238"/>
    </row>
  </sheetData>
  <mergeCells count="155">
    <mergeCell ref="B254:B256"/>
    <mergeCell ref="D254:E254"/>
    <mergeCell ref="D255:E255"/>
    <mergeCell ref="D256:E256"/>
    <mergeCell ref="B222:E222"/>
    <mergeCell ref="B223:E223"/>
    <mergeCell ref="B228:E228"/>
    <mergeCell ref="B234:E234"/>
    <mergeCell ref="B239:E239"/>
    <mergeCell ref="B247:E247"/>
    <mergeCell ref="B180:E180"/>
    <mergeCell ref="B193:E193"/>
    <mergeCell ref="B204:E204"/>
    <mergeCell ref="B200:E200"/>
    <mergeCell ref="B252:E252"/>
    <mergeCell ref="B219:B221"/>
    <mergeCell ref="D219:E219"/>
    <mergeCell ref="D220:E220"/>
    <mergeCell ref="D221:E221"/>
    <mergeCell ref="B1:G3"/>
    <mergeCell ref="B4:G4"/>
    <mergeCell ref="B5:G5"/>
    <mergeCell ref="B7:G7"/>
    <mergeCell ref="B10:G10"/>
    <mergeCell ref="E52:G52"/>
    <mergeCell ref="E38:G38"/>
    <mergeCell ref="E45:G45"/>
    <mergeCell ref="E46:G46"/>
    <mergeCell ref="E39:G39"/>
    <mergeCell ref="B11:G11"/>
    <mergeCell ref="B8:G8"/>
    <mergeCell ref="B6:D6"/>
    <mergeCell ref="E30:G30"/>
    <mergeCell ref="E47:G47"/>
    <mergeCell ref="E48:G48"/>
    <mergeCell ref="E50:G50"/>
    <mergeCell ref="E51:G51"/>
    <mergeCell ref="B13:G13"/>
    <mergeCell ref="B28:G29"/>
    <mergeCell ref="E31:G31"/>
    <mergeCell ref="E32:G32"/>
    <mergeCell ref="E33:G33"/>
    <mergeCell ref="E34:G34"/>
    <mergeCell ref="E36:G36"/>
    <mergeCell ref="E44:G44"/>
    <mergeCell ref="E40:G40"/>
    <mergeCell ref="E41:G41"/>
    <mergeCell ref="E42:G42"/>
    <mergeCell ref="E43:G43"/>
    <mergeCell ref="E49:G49"/>
    <mergeCell ref="E69:G69"/>
    <mergeCell ref="E37:G37"/>
    <mergeCell ref="E60:G60"/>
    <mergeCell ref="E55:G55"/>
    <mergeCell ref="E53:G53"/>
    <mergeCell ref="E54:G54"/>
    <mergeCell ref="E63:G63"/>
    <mergeCell ref="E64:G64"/>
    <mergeCell ref="E65:G65"/>
    <mergeCell ref="E62:G62"/>
    <mergeCell ref="E57:G57"/>
    <mergeCell ref="E59:G59"/>
    <mergeCell ref="E58:G58"/>
    <mergeCell ref="E56:G56"/>
    <mergeCell ref="E72:G72"/>
    <mergeCell ref="E79:G79"/>
    <mergeCell ref="E80:G80"/>
    <mergeCell ref="E61:G61"/>
    <mergeCell ref="E100:G100"/>
    <mergeCell ref="E86:G86"/>
    <mergeCell ref="E82:G82"/>
    <mergeCell ref="E77:G77"/>
    <mergeCell ref="E78:G78"/>
    <mergeCell ref="E85:G85"/>
    <mergeCell ref="E66:G66"/>
    <mergeCell ref="E67:G67"/>
    <mergeCell ref="E68:G68"/>
    <mergeCell ref="E90:G90"/>
    <mergeCell ref="E73:G73"/>
    <mergeCell ref="E91:G91"/>
    <mergeCell ref="E95:G95"/>
    <mergeCell ref="E74:G74"/>
    <mergeCell ref="E89:G89"/>
    <mergeCell ref="E88:G88"/>
    <mergeCell ref="E83:G83"/>
    <mergeCell ref="E76:G76"/>
    <mergeCell ref="E71:G71"/>
    <mergeCell ref="E70:G70"/>
    <mergeCell ref="B298:E299"/>
    <mergeCell ref="B285:G285"/>
    <mergeCell ref="B297:E297"/>
    <mergeCell ref="B270:G270"/>
    <mergeCell ref="B274:B275"/>
    <mergeCell ref="C274:C275"/>
    <mergeCell ref="B276:B277"/>
    <mergeCell ref="B278:B279"/>
    <mergeCell ref="E98:G98"/>
    <mergeCell ref="E99:G99"/>
    <mergeCell ref="B280:B281"/>
    <mergeCell ref="C280:C281"/>
    <mergeCell ref="C278:C279"/>
    <mergeCell ref="C276:C277"/>
    <mergeCell ref="B242:E242"/>
    <mergeCell ref="B209:E209"/>
    <mergeCell ref="B212:E212"/>
    <mergeCell ref="B189:B191"/>
    <mergeCell ref="D189:E189"/>
    <mergeCell ref="D190:E190"/>
    <mergeCell ref="D191:E191"/>
    <mergeCell ref="E103:G103"/>
    <mergeCell ref="B192:E192"/>
    <mergeCell ref="B178:E178"/>
    <mergeCell ref="E119:G119"/>
    <mergeCell ref="E120:G120"/>
    <mergeCell ref="B141:G141"/>
    <mergeCell ref="E92:G92"/>
    <mergeCell ref="E93:G93"/>
    <mergeCell ref="E94:G94"/>
    <mergeCell ref="E123:G123"/>
    <mergeCell ref="E104:G104"/>
    <mergeCell ref="E116:G116"/>
    <mergeCell ref="E117:G117"/>
    <mergeCell ref="E109:G109"/>
    <mergeCell ref="E110:G110"/>
    <mergeCell ref="E111:G111"/>
    <mergeCell ref="E113:G113"/>
    <mergeCell ref="E105:G105"/>
    <mergeCell ref="E115:G115"/>
    <mergeCell ref="B96:B97"/>
    <mergeCell ref="E108:G108"/>
    <mergeCell ref="E112:G112"/>
    <mergeCell ref="B26:G26"/>
    <mergeCell ref="F300:F306"/>
    <mergeCell ref="B144:E144"/>
    <mergeCell ref="B169:E169"/>
    <mergeCell ref="B172:E172"/>
    <mergeCell ref="E114:G114"/>
    <mergeCell ref="E75:G75"/>
    <mergeCell ref="E101:G101"/>
    <mergeCell ref="E102:G102"/>
    <mergeCell ref="E121:G121"/>
    <mergeCell ref="E122:G122"/>
    <mergeCell ref="E81:G81"/>
    <mergeCell ref="E84:G84"/>
    <mergeCell ref="E87:G87"/>
    <mergeCell ref="B161:E161"/>
    <mergeCell ref="B156:E156"/>
    <mergeCell ref="B152:E152"/>
    <mergeCell ref="B148:E148"/>
    <mergeCell ref="B145:E145"/>
    <mergeCell ref="E96:G97"/>
    <mergeCell ref="B143:E143"/>
    <mergeCell ref="E106:G106"/>
    <mergeCell ref="E107:G107"/>
    <mergeCell ref="E118:G118"/>
  </mergeCells>
  <dataValidations count="3">
    <dataValidation type="list" allowBlank="1" showInputMessage="1" showErrorMessage="1" sqref="C146:C147 C253 C181:C188 C205:C208 C201:C203 C194:C199 C149:C151 C179 C170:C171 C163:C168 C157:C160 C153:C155 C213:C218 C224:C227 C229:C233 C235:C237 C240:C241 C243:C246 C248:C251">
      <formula1>"0,1,2,3"</formula1>
    </dataValidation>
    <dataValidation type="list" allowBlank="1" showInputMessage="1" showErrorMessage="1" sqref="C238 C173:C177">
      <formula1>"0,1,2"</formula1>
    </dataValidation>
    <dataValidation type="list" allowBlank="1" showInputMessage="1" showErrorMessage="1" sqref="C210:C211">
      <formula1>"0,1"</formula1>
    </dataValidation>
  </dataValidations>
  <hyperlinks>
    <hyperlink ref="B168" location="_ftn2" display="_ftn2"/>
    <hyperlink ref="B218" location="_ftn7" display="_ftn7"/>
    <hyperlink ref="B257" location="_ftnref1" display="_ftnref1"/>
    <hyperlink ref="B258" location="_ftnref2" display="_ftnref2"/>
    <hyperlink ref="B259" location="_ftnref3" display="_ftnref3"/>
    <hyperlink ref="B260" location="_ftnref4" display="_ftnref4"/>
    <hyperlink ref="B261" location="_ftnref5" display="_ftnref5"/>
    <hyperlink ref="B262" location="_ftnref6" display="_ftnref6"/>
    <hyperlink ref="B263" location="_ftnref7" display="_ftnref7"/>
  </hyperlinks>
  <pageMargins left="0.7" right="0.7" top="0.75" bottom="0.75" header="0.3" footer="0.3"/>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8"/>
  <sheetViews>
    <sheetView zoomScalePageLayoutView="120" workbookViewId="0">
      <selection activeCell="B5" sqref="B5:D5"/>
    </sheetView>
  </sheetViews>
  <sheetFormatPr baseColWidth="10" defaultColWidth="9" defaultRowHeight="13" x14ac:dyDescent="0.15"/>
  <cols>
    <col min="1" max="1" width="3.19921875" style="11" customWidth="1"/>
    <col min="2" max="2" width="50.796875" style="59" customWidth="1"/>
    <col min="3" max="3" width="41.796875" style="34" customWidth="1"/>
    <col min="4" max="4" width="36.19921875" style="11" customWidth="1"/>
    <col min="5" max="5" width="34" style="141" customWidth="1"/>
    <col min="6" max="6" width="19.59765625" style="122" customWidth="1"/>
    <col min="7" max="7" width="40.59765625" style="201" customWidth="1"/>
    <col min="8" max="16384" width="9" style="11"/>
  </cols>
  <sheetData>
    <row r="1" spans="2:7" ht="63" customHeight="1" x14ac:dyDescent="0.15">
      <c r="B1" s="571" t="s">
        <v>414</v>
      </c>
      <c r="C1" s="571"/>
      <c r="D1" s="571"/>
      <c r="E1" s="251"/>
    </row>
    <row r="2" spans="2:7" ht="56.25" customHeight="1" x14ac:dyDescent="0.15">
      <c r="B2" s="405" t="s">
        <v>332</v>
      </c>
      <c r="C2" s="572"/>
      <c r="D2" s="573"/>
      <c r="E2" s="252"/>
    </row>
    <row r="3" spans="2:7" s="12" customFormat="1" ht="17" thickBot="1" x14ac:dyDescent="0.2">
      <c r="B3" s="404"/>
      <c r="C3" s="404"/>
      <c r="D3" s="404"/>
      <c r="E3" s="252"/>
      <c r="F3" s="123"/>
      <c r="G3" s="76"/>
    </row>
    <row r="4" spans="2:7" ht="129" customHeight="1" thickBot="1" x14ac:dyDescent="0.25">
      <c r="B4" s="574" t="s">
        <v>415</v>
      </c>
      <c r="C4" s="575"/>
      <c r="D4" s="576"/>
      <c r="E4" s="237"/>
    </row>
    <row r="5" spans="2:7" ht="24" customHeight="1" thickBot="1" x14ac:dyDescent="0.2">
      <c r="B5" s="412" t="s">
        <v>416</v>
      </c>
      <c r="C5" s="413"/>
      <c r="D5" s="414"/>
      <c r="F5" s="124"/>
      <c r="G5" s="11"/>
    </row>
    <row r="6" spans="2:7" ht="14" thickBot="1" x14ac:dyDescent="0.2">
      <c r="E6" s="238"/>
    </row>
    <row r="7" spans="2:7" ht="15" x14ac:dyDescent="0.15">
      <c r="B7" s="81" t="s">
        <v>341</v>
      </c>
      <c r="C7" s="82" t="s">
        <v>405</v>
      </c>
      <c r="D7" s="83" t="s">
        <v>74</v>
      </c>
      <c r="E7" s="253"/>
    </row>
    <row r="8" spans="2:7" ht="26" x14ac:dyDescent="0.15">
      <c r="B8" s="79" t="s">
        <v>43</v>
      </c>
      <c r="C8" s="350" t="s">
        <v>528</v>
      </c>
      <c r="D8" s="80"/>
      <c r="E8" s="238"/>
    </row>
    <row r="9" spans="2:7" x14ac:dyDescent="0.15">
      <c r="B9" s="60" t="s">
        <v>81</v>
      </c>
      <c r="C9" s="322">
        <v>4586</v>
      </c>
      <c r="D9" s="18"/>
      <c r="E9" s="254"/>
    </row>
    <row r="10" spans="2:7" x14ac:dyDescent="0.15">
      <c r="B10" s="60" t="s">
        <v>72</v>
      </c>
      <c r="C10" s="322">
        <v>4587</v>
      </c>
      <c r="D10" s="18"/>
      <c r="E10" s="238"/>
    </row>
    <row r="11" spans="2:7" x14ac:dyDescent="0.15">
      <c r="B11" s="61" t="s">
        <v>82</v>
      </c>
      <c r="C11" s="323" t="s">
        <v>508</v>
      </c>
      <c r="D11" s="18"/>
      <c r="E11" s="238"/>
    </row>
    <row r="12" spans="2:7" x14ac:dyDescent="0.15">
      <c r="B12" s="61" t="s">
        <v>83</v>
      </c>
      <c r="C12" s="323" t="s">
        <v>509</v>
      </c>
      <c r="D12" s="18" t="s">
        <v>84</v>
      </c>
      <c r="E12" s="238"/>
    </row>
    <row r="13" spans="2:7" x14ac:dyDescent="0.15">
      <c r="B13" s="61" t="s">
        <v>37</v>
      </c>
      <c r="C13" s="323" t="s">
        <v>506</v>
      </c>
      <c r="D13" s="18"/>
      <c r="E13" s="238"/>
    </row>
    <row r="14" spans="2:7" x14ac:dyDescent="0.15">
      <c r="B14" s="61" t="s">
        <v>73</v>
      </c>
      <c r="C14" s="323" t="s">
        <v>512</v>
      </c>
      <c r="D14" s="18"/>
      <c r="E14" s="238"/>
    </row>
    <row r="15" spans="2:7" x14ac:dyDescent="0.15">
      <c r="B15" s="61" t="s">
        <v>77</v>
      </c>
      <c r="C15" s="324">
        <v>43076</v>
      </c>
      <c r="D15" s="18" t="s">
        <v>80</v>
      </c>
      <c r="E15" s="151"/>
    </row>
    <row r="16" spans="2:7" ht="26" x14ac:dyDescent="0.15">
      <c r="B16" s="61" t="s">
        <v>87</v>
      </c>
      <c r="C16" s="325" t="s">
        <v>956</v>
      </c>
      <c r="D16" s="18" t="s">
        <v>85</v>
      </c>
      <c r="E16" s="238"/>
    </row>
    <row r="17" spans="2:7" x14ac:dyDescent="0.15">
      <c r="B17" s="20" t="s">
        <v>409</v>
      </c>
      <c r="C17" s="351">
        <v>4</v>
      </c>
      <c r="D17" s="18" t="s">
        <v>411</v>
      </c>
      <c r="F17" s="124"/>
      <c r="G17" s="11"/>
    </row>
    <row r="18" spans="2:7" x14ac:dyDescent="0.15">
      <c r="B18" s="20" t="s">
        <v>410</v>
      </c>
      <c r="C18" s="342" t="s">
        <v>948</v>
      </c>
      <c r="D18" s="18" t="s">
        <v>411</v>
      </c>
      <c r="F18" s="124"/>
      <c r="G18" s="11"/>
    </row>
    <row r="19" spans="2:7" ht="65" x14ac:dyDescent="0.15">
      <c r="B19" s="61" t="s">
        <v>86</v>
      </c>
      <c r="C19" s="328" t="s">
        <v>949</v>
      </c>
      <c r="D19" s="18"/>
      <c r="E19" s="238"/>
    </row>
    <row r="20" spans="2:7" x14ac:dyDescent="0.15">
      <c r="B20" s="60" t="s">
        <v>75</v>
      </c>
      <c r="C20" s="329">
        <v>41422</v>
      </c>
      <c r="D20" s="18" t="s">
        <v>80</v>
      </c>
      <c r="E20" s="238"/>
    </row>
    <row r="21" spans="2:7" x14ac:dyDescent="0.15">
      <c r="B21" s="61" t="s">
        <v>76</v>
      </c>
      <c r="C21" s="330">
        <v>2700000</v>
      </c>
      <c r="D21" s="18"/>
      <c r="E21" s="238"/>
    </row>
    <row r="22" spans="2:7" s="16" customFormat="1" ht="15" thickBot="1" x14ac:dyDescent="0.25">
      <c r="B22" s="62" t="s">
        <v>78</v>
      </c>
      <c r="C22" s="352">
        <v>22710343</v>
      </c>
      <c r="D22" s="22"/>
      <c r="E22" s="318"/>
      <c r="F22" s="125"/>
      <c r="G22" s="77"/>
    </row>
    <row r="23" spans="2:7" ht="51.75" customHeight="1" x14ac:dyDescent="0.15">
      <c r="B23" s="61" t="s">
        <v>340</v>
      </c>
      <c r="C23" s="29" t="s">
        <v>445</v>
      </c>
      <c r="D23" s="18"/>
      <c r="E23" s="238"/>
    </row>
    <row r="24" spans="2:7" x14ac:dyDescent="0.15">
      <c r="B24" s="60" t="s">
        <v>336</v>
      </c>
      <c r="C24" s="322"/>
      <c r="D24" s="29"/>
      <c r="E24" s="238"/>
    </row>
    <row r="25" spans="2:7" x14ac:dyDescent="0.15">
      <c r="B25" s="60" t="s">
        <v>334</v>
      </c>
      <c r="C25" s="322"/>
      <c r="D25" s="29"/>
      <c r="E25" s="238"/>
    </row>
    <row r="26" spans="2:7" x14ac:dyDescent="0.15">
      <c r="B26" s="60" t="s">
        <v>335</v>
      </c>
      <c r="C26" s="322"/>
      <c r="D26" s="29"/>
      <c r="E26" s="238"/>
    </row>
    <row r="27" spans="2:7" x14ac:dyDescent="0.15">
      <c r="B27" s="60" t="s">
        <v>337</v>
      </c>
      <c r="C27" s="322">
        <v>1</v>
      </c>
      <c r="D27" s="29"/>
      <c r="E27" s="238"/>
    </row>
    <row r="28" spans="2:7" x14ac:dyDescent="0.15">
      <c r="B28" s="60" t="s">
        <v>338</v>
      </c>
      <c r="C28" s="322"/>
      <c r="D28" s="29"/>
      <c r="E28" s="238"/>
    </row>
    <row r="29" spans="2:7" x14ac:dyDescent="0.15">
      <c r="B29" s="60" t="s">
        <v>339</v>
      </c>
      <c r="C29" s="322"/>
      <c r="D29" s="29"/>
      <c r="E29" s="238"/>
    </row>
    <row r="30" spans="2:7" x14ac:dyDescent="0.15">
      <c r="B30" s="60" t="s">
        <v>333</v>
      </c>
      <c r="C30" s="353"/>
      <c r="D30" s="29"/>
      <c r="E30" s="238"/>
    </row>
    <row r="31" spans="2:7" ht="14" thickBot="1" x14ac:dyDescent="0.2">
      <c r="B31" s="63" t="s">
        <v>12</v>
      </c>
      <c r="C31" s="354"/>
      <c r="D31" s="26"/>
      <c r="E31" s="254"/>
    </row>
    <row r="32" spans="2:7" x14ac:dyDescent="0.15">
      <c r="E32" s="238"/>
    </row>
    <row r="33" spans="2:7" ht="14" thickBot="1" x14ac:dyDescent="0.2">
      <c r="E33" s="238"/>
    </row>
    <row r="34" spans="2:7" ht="14" thickBot="1" x14ac:dyDescent="0.2">
      <c r="B34" s="568" t="s">
        <v>342</v>
      </c>
      <c r="C34" s="569"/>
      <c r="D34" s="570"/>
      <c r="E34" s="247"/>
    </row>
    <row r="35" spans="2:7" ht="14" thickBot="1" x14ac:dyDescent="0.2">
      <c r="E35" s="238"/>
    </row>
    <row r="36" spans="2:7" ht="31.5" customHeight="1" x14ac:dyDescent="0.15">
      <c r="B36" s="577" t="s">
        <v>354</v>
      </c>
      <c r="C36" s="578"/>
      <c r="D36" s="579"/>
      <c r="E36" s="111"/>
    </row>
    <row r="37" spans="2:7" ht="29.25" customHeight="1" x14ac:dyDescent="0.15">
      <c r="B37" s="580" t="s">
        <v>502</v>
      </c>
      <c r="C37" s="581"/>
      <c r="D37" s="582"/>
      <c r="E37" s="111"/>
    </row>
    <row r="38" spans="2:7" ht="31.5" customHeight="1" thickBot="1" x14ac:dyDescent="0.2">
      <c r="B38" s="84" t="s">
        <v>346</v>
      </c>
      <c r="C38" s="351">
        <v>264541</v>
      </c>
      <c r="D38" s="26"/>
      <c r="E38" s="111"/>
    </row>
    <row r="39" spans="2:7" ht="37.5" customHeight="1" thickBot="1" x14ac:dyDescent="0.2">
      <c r="B39" s="84" t="s">
        <v>345</v>
      </c>
      <c r="C39" s="325">
        <v>87600</v>
      </c>
      <c r="D39" s="26"/>
      <c r="E39" s="583"/>
      <c r="F39" s="584"/>
      <c r="G39" s="121"/>
    </row>
    <row r="40" spans="2:7" ht="352" customHeight="1" thickBot="1" x14ac:dyDescent="0.2">
      <c r="B40" s="67" t="s">
        <v>347</v>
      </c>
      <c r="C40" s="355" t="s">
        <v>957</v>
      </c>
      <c r="D40" s="26" t="s">
        <v>348</v>
      </c>
      <c r="E40" s="152"/>
    </row>
    <row r="41" spans="2:7" ht="45.75" customHeight="1" x14ac:dyDescent="0.15">
      <c r="B41" s="585" t="s">
        <v>499</v>
      </c>
      <c r="C41" s="586"/>
      <c r="D41" s="587"/>
      <c r="E41" s="111"/>
    </row>
    <row r="42" spans="2:7" ht="31.5" customHeight="1" thickBot="1" x14ac:dyDescent="0.2">
      <c r="B42" s="84" t="s">
        <v>346</v>
      </c>
      <c r="C42" s="351">
        <v>253801</v>
      </c>
      <c r="D42" s="26"/>
      <c r="E42" s="111"/>
    </row>
    <row r="43" spans="2:7" ht="31.5" customHeight="1" thickBot="1" x14ac:dyDescent="0.2">
      <c r="B43" s="84" t="s">
        <v>345</v>
      </c>
      <c r="C43" s="351">
        <v>8934200</v>
      </c>
      <c r="D43" s="26"/>
      <c r="E43" s="111"/>
    </row>
    <row r="44" spans="2:7" ht="242.25" customHeight="1" thickBot="1" x14ac:dyDescent="0.2">
      <c r="B44" s="67" t="s">
        <v>347</v>
      </c>
      <c r="C44" s="356" t="s">
        <v>958</v>
      </c>
      <c r="D44" s="26" t="s">
        <v>348</v>
      </c>
      <c r="E44" s="111"/>
    </row>
    <row r="45" spans="2:7" ht="25.5" customHeight="1" x14ac:dyDescent="0.15">
      <c r="B45" s="585" t="s">
        <v>500</v>
      </c>
      <c r="C45" s="586"/>
      <c r="D45" s="587"/>
      <c r="E45" s="239"/>
    </row>
    <row r="46" spans="2:7" ht="29" thickBot="1" x14ac:dyDescent="0.2">
      <c r="B46" s="84" t="s">
        <v>346</v>
      </c>
      <c r="C46" s="357"/>
      <c r="D46" s="26"/>
      <c r="E46" s="239"/>
    </row>
    <row r="47" spans="2:7" ht="27" thickBot="1" x14ac:dyDescent="0.2">
      <c r="B47" s="84" t="s">
        <v>345</v>
      </c>
      <c r="C47" s="357"/>
      <c r="D47" s="26"/>
      <c r="E47" s="239"/>
    </row>
    <row r="48" spans="2:7" ht="14" thickBot="1" x14ac:dyDescent="0.2">
      <c r="B48" s="67" t="s">
        <v>347</v>
      </c>
      <c r="C48" s="358"/>
      <c r="D48" s="26" t="s">
        <v>348</v>
      </c>
      <c r="E48" s="238"/>
    </row>
    <row r="49" spans="2:5" x14ac:dyDescent="0.15">
      <c r="B49" s="200" t="s">
        <v>343</v>
      </c>
      <c r="C49" s="200"/>
      <c r="D49" s="200"/>
      <c r="E49" s="255"/>
    </row>
    <row r="50" spans="2:5" x14ac:dyDescent="0.15">
      <c r="B50" s="200" t="s">
        <v>344</v>
      </c>
      <c r="C50" s="200"/>
      <c r="D50" s="200"/>
      <c r="E50" s="255"/>
    </row>
    <row r="51" spans="2:5" x14ac:dyDescent="0.15">
      <c r="B51" s="200" t="s">
        <v>503</v>
      </c>
      <c r="C51" s="200"/>
      <c r="D51" s="200"/>
      <c r="E51" s="255"/>
    </row>
    <row r="52" spans="2:5" x14ac:dyDescent="0.15">
      <c r="E52" s="238"/>
    </row>
    <row r="53" spans="2:5" ht="14" thickBot="1" x14ac:dyDescent="0.2">
      <c r="E53" s="238"/>
    </row>
    <row r="54" spans="2:5" ht="27" customHeight="1" x14ac:dyDescent="0.15">
      <c r="B54" s="588" t="s">
        <v>355</v>
      </c>
      <c r="C54" s="589"/>
      <c r="D54" s="590"/>
      <c r="E54" s="111"/>
    </row>
    <row r="55" spans="2:5" x14ac:dyDescent="0.15">
      <c r="B55" s="68" t="s">
        <v>349</v>
      </c>
      <c r="C55" s="65" t="s">
        <v>350</v>
      </c>
      <c r="D55" s="69" t="s">
        <v>351</v>
      </c>
      <c r="E55" s="240"/>
    </row>
    <row r="56" spans="2:5" x14ac:dyDescent="0.15">
      <c r="B56" s="359" t="s">
        <v>510</v>
      </c>
      <c r="C56" s="360" t="s">
        <v>522</v>
      </c>
      <c r="D56" s="361">
        <v>849</v>
      </c>
      <c r="E56" s="240"/>
    </row>
    <row r="57" spans="2:5" ht="26" x14ac:dyDescent="0.15">
      <c r="B57" s="359" t="s">
        <v>565</v>
      </c>
      <c r="C57" s="360" t="s">
        <v>566</v>
      </c>
      <c r="D57" s="361">
        <v>51340</v>
      </c>
      <c r="E57" s="240"/>
    </row>
    <row r="58" spans="2:5" x14ac:dyDescent="0.15">
      <c r="B58" s="359" t="s">
        <v>521</v>
      </c>
      <c r="C58" s="360" t="s">
        <v>523</v>
      </c>
      <c r="D58" s="361">
        <v>74180</v>
      </c>
      <c r="E58" s="240"/>
    </row>
    <row r="59" spans="2:5" ht="14" thickBot="1" x14ac:dyDescent="0.2">
      <c r="B59" s="70"/>
      <c r="C59" s="66"/>
      <c r="D59" s="71"/>
      <c r="E59" s="240"/>
    </row>
    <row r="60" spans="2:5" x14ac:dyDescent="0.15">
      <c r="E60" s="238"/>
    </row>
    <row r="61" spans="2:5" ht="14" thickBot="1" x14ac:dyDescent="0.2">
      <c r="E61" s="238"/>
    </row>
    <row r="62" spans="2:5" ht="27.75" customHeight="1" x14ac:dyDescent="0.15">
      <c r="B62" s="588" t="s">
        <v>357</v>
      </c>
      <c r="C62" s="589"/>
      <c r="D62" s="590"/>
      <c r="E62" s="111"/>
    </row>
    <row r="63" spans="2:5" x14ac:dyDescent="0.15">
      <c r="B63" s="591" t="s">
        <v>361</v>
      </c>
      <c r="C63" s="362" t="s">
        <v>358</v>
      </c>
      <c r="D63" s="73" t="s">
        <v>353</v>
      </c>
      <c r="E63" s="241"/>
    </row>
    <row r="64" spans="2:5" x14ac:dyDescent="0.15">
      <c r="B64" s="592"/>
      <c r="C64" s="362" t="s">
        <v>359</v>
      </c>
      <c r="D64" s="73" t="s">
        <v>352</v>
      </c>
      <c r="E64" s="241"/>
    </row>
    <row r="65" spans="2:7" ht="26" x14ac:dyDescent="0.15">
      <c r="B65" s="593"/>
      <c r="C65" s="362" t="s">
        <v>360</v>
      </c>
      <c r="D65" s="73" t="s">
        <v>421</v>
      </c>
      <c r="E65" s="241"/>
    </row>
    <row r="66" spans="2:7" ht="14" x14ac:dyDescent="0.15">
      <c r="B66" s="594" t="s">
        <v>504</v>
      </c>
      <c r="C66" s="322" t="s">
        <v>518</v>
      </c>
      <c r="D66" s="69" t="s">
        <v>353</v>
      </c>
      <c r="E66" s="256"/>
    </row>
    <row r="67" spans="2:7" x14ac:dyDescent="0.15">
      <c r="B67" s="595"/>
      <c r="C67" s="322" t="s">
        <v>518</v>
      </c>
      <c r="D67" s="69" t="s">
        <v>352</v>
      </c>
      <c r="E67" s="240"/>
    </row>
    <row r="68" spans="2:7" x14ac:dyDescent="0.15">
      <c r="B68" s="596"/>
      <c r="C68" s="322" t="s">
        <v>518</v>
      </c>
      <c r="D68" s="69" t="s">
        <v>356</v>
      </c>
      <c r="E68" s="240"/>
    </row>
    <row r="69" spans="2:7" x14ac:dyDescent="0.15">
      <c r="B69" s="594" t="s">
        <v>501</v>
      </c>
      <c r="C69" s="322" t="s">
        <v>518</v>
      </c>
      <c r="D69" s="69" t="s">
        <v>353</v>
      </c>
      <c r="E69" s="240"/>
    </row>
    <row r="70" spans="2:7" x14ac:dyDescent="0.15">
      <c r="B70" s="595"/>
      <c r="C70" s="322" t="s">
        <v>518</v>
      </c>
      <c r="D70" s="69" t="s">
        <v>352</v>
      </c>
      <c r="E70" s="238"/>
    </row>
    <row r="71" spans="2:7" x14ac:dyDescent="0.15">
      <c r="B71" s="596"/>
      <c r="C71" s="322" t="s">
        <v>518</v>
      </c>
      <c r="D71" s="69" t="s">
        <v>356</v>
      </c>
      <c r="E71" s="238"/>
    </row>
    <row r="72" spans="2:7" x14ac:dyDescent="0.15">
      <c r="B72" s="594" t="s">
        <v>500</v>
      </c>
      <c r="C72" s="322"/>
      <c r="D72" s="69" t="s">
        <v>353</v>
      </c>
      <c r="E72" s="238"/>
    </row>
    <row r="73" spans="2:7" x14ac:dyDescent="0.15">
      <c r="B73" s="595"/>
      <c r="C73" s="322"/>
      <c r="D73" s="69" t="s">
        <v>352</v>
      </c>
      <c r="E73" s="111"/>
    </row>
    <row r="74" spans="2:7" x14ac:dyDescent="0.15">
      <c r="B74" s="596"/>
      <c r="C74" s="322"/>
      <c r="D74" s="69" t="s">
        <v>356</v>
      </c>
      <c r="E74" s="241"/>
    </row>
    <row r="75" spans="2:7" x14ac:dyDescent="0.15">
      <c r="E75" s="241"/>
    </row>
    <row r="76" spans="2:7" ht="14" thickBot="1" x14ac:dyDescent="0.2">
      <c r="E76" s="241"/>
    </row>
    <row r="77" spans="2:7" ht="15" thickBot="1" x14ac:dyDescent="0.2">
      <c r="B77" s="568" t="s">
        <v>362</v>
      </c>
      <c r="C77" s="569"/>
      <c r="D77" s="570"/>
      <c r="E77" s="256"/>
    </row>
    <row r="78" spans="2:7" ht="14" thickBot="1" x14ac:dyDescent="0.2">
      <c r="E78" s="240"/>
    </row>
    <row r="79" spans="2:7" ht="86.25" customHeight="1" x14ac:dyDescent="0.15">
      <c r="B79" s="588" t="s">
        <v>363</v>
      </c>
      <c r="C79" s="589"/>
      <c r="D79" s="590"/>
      <c r="E79" s="240"/>
    </row>
    <row r="80" spans="2:7" ht="26" hidden="1" x14ac:dyDescent="0.15">
      <c r="B80" s="597" t="s">
        <v>361</v>
      </c>
      <c r="C80" s="137" t="s">
        <v>546</v>
      </c>
      <c r="D80" s="73" t="s">
        <v>365</v>
      </c>
      <c r="E80" s="112"/>
      <c r="G80" s="119"/>
    </row>
    <row r="81" spans="2:7" ht="39" hidden="1" x14ac:dyDescent="0.15">
      <c r="B81" s="597"/>
      <c r="C81" s="138" t="s">
        <v>547</v>
      </c>
      <c r="D81" s="73" t="s">
        <v>364</v>
      </c>
      <c r="E81" s="238"/>
    </row>
    <row r="82" spans="2:7" hidden="1" x14ac:dyDescent="0.15">
      <c r="B82" s="597"/>
      <c r="C82" s="139" t="s">
        <v>548</v>
      </c>
      <c r="D82" s="73" t="s">
        <v>505</v>
      </c>
      <c r="E82" s="247"/>
    </row>
    <row r="83" spans="2:7" ht="26" x14ac:dyDescent="0.15">
      <c r="B83" s="595" t="s">
        <v>554</v>
      </c>
      <c r="C83" s="363" t="s">
        <v>530</v>
      </c>
      <c r="D83" s="73" t="s">
        <v>365</v>
      </c>
      <c r="E83" s="120"/>
    </row>
    <row r="84" spans="2:7" ht="39" x14ac:dyDescent="0.15">
      <c r="B84" s="595"/>
      <c r="C84" s="364" t="s">
        <v>531</v>
      </c>
      <c r="D84" s="73" t="s">
        <v>364</v>
      </c>
      <c r="E84" s="120"/>
    </row>
    <row r="85" spans="2:7" ht="65" x14ac:dyDescent="0.15">
      <c r="B85" s="595"/>
      <c r="C85" s="364" t="s">
        <v>558</v>
      </c>
      <c r="D85" s="73" t="s">
        <v>505</v>
      </c>
      <c r="E85" s="153"/>
    </row>
    <row r="86" spans="2:7" ht="26" x14ac:dyDescent="0.15">
      <c r="B86" s="595"/>
      <c r="C86" s="363" t="s">
        <v>556</v>
      </c>
      <c r="D86" s="73" t="s">
        <v>365</v>
      </c>
      <c r="E86" s="153"/>
    </row>
    <row r="87" spans="2:7" ht="39" x14ac:dyDescent="0.15">
      <c r="B87" s="595"/>
      <c r="C87" s="365" t="s">
        <v>518</v>
      </c>
      <c r="D87" s="73" t="s">
        <v>364</v>
      </c>
      <c r="E87" s="120"/>
    </row>
    <row r="88" spans="2:7" ht="78" x14ac:dyDescent="0.15">
      <c r="B88" s="595"/>
      <c r="C88" s="364" t="s">
        <v>549</v>
      </c>
      <c r="D88" s="73" t="s">
        <v>505</v>
      </c>
      <c r="E88" s="120"/>
    </row>
    <row r="89" spans="2:7" ht="39" x14ac:dyDescent="0.15">
      <c r="B89" s="595"/>
      <c r="C89" s="363" t="s">
        <v>532</v>
      </c>
      <c r="D89" s="73" t="s">
        <v>365</v>
      </c>
      <c r="E89" s="120"/>
    </row>
    <row r="90" spans="2:7" ht="39" x14ac:dyDescent="0.15">
      <c r="B90" s="595"/>
      <c r="C90" s="364" t="s">
        <v>518</v>
      </c>
      <c r="D90" s="73" t="s">
        <v>364</v>
      </c>
      <c r="E90" s="120"/>
    </row>
    <row r="91" spans="2:7" ht="54.75" customHeight="1" x14ac:dyDescent="0.15">
      <c r="B91" s="595"/>
      <c r="C91" s="364" t="s">
        <v>550</v>
      </c>
      <c r="D91" s="73" t="s">
        <v>505</v>
      </c>
      <c r="E91" s="120"/>
    </row>
    <row r="92" spans="2:7" ht="78" x14ac:dyDescent="0.15">
      <c r="B92" s="595"/>
      <c r="C92" s="363" t="s">
        <v>533</v>
      </c>
      <c r="D92" s="73" t="s">
        <v>365</v>
      </c>
      <c r="E92" s="120"/>
    </row>
    <row r="93" spans="2:7" ht="39" x14ac:dyDescent="0.15">
      <c r="B93" s="595"/>
      <c r="C93" s="364" t="s">
        <v>518</v>
      </c>
      <c r="D93" s="73" t="s">
        <v>364</v>
      </c>
      <c r="E93" s="120"/>
    </row>
    <row r="94" spans="2:7" ht="26" x14ac:dyDescent="0.15">
      <c r="B94" s="596"/>
      <c r="C94" s="364" t="s">
        <v>534</v>
      </c>
      <c r="D94" s="69" t="s">
        <v>505</v>
      </c>
      <c r="E94" s="120"/>
    </row>
    <row r="95" spans="2:7" ht="39" x14ac:dyDescent="0.15">
      <c r="B95" s="594" t="s">
        <v>501</v>
      </c>
      <c r="C95" s="364" t="s">
        <v>532</v>
      </c>
      <c r="D95" s="69" t="s">
        <v>365</v>
      </c>
      <c r="E95" s="242"/>
    </row>
    <row r="96" spans="2:7" s="211" customFormat="1" ht="65" x14ac:dyDescent="0.15">
      <c r="B96" s="595"/>
      <c r="C96" s="364" t="s">
        <v>895</v>
      </c>
      <c r="D96" s="210" t="s">
        <v>896</v>
      </c>
      <c r="E96" s="257"/>
      <c r="F96" s="212"/>
      <c r="G96" s="213"/>
    </row>
    <row r="97" spans="2:5" ht="52.25" customHeight="1" x14ac:dyDescent="0.15">
      <c r="B97" s="596"/>
      <c r="C97" s="364" t="s">
        <v>567</v>
      </c>
      <c r="D97" s="69" t="s">
        <v>505</v>
      </c>
      <c r="E97" s="243"/>
    </row>
    <row r="98" spans="2:5" ht="28.5" customHeight="1" x14ac:dyDescent="0.15">
      <c r="B98" s="594" t="s">
        <v>500</v>
      </c>
      <c r="C98" s="365"/>
      <c r="D98" s="69" t="s">
        <v>365</v>
      </c>
      <c r="E98" s="243"/>
    </row>
    <row r="99" spans="2:5" ht="38.25" customHeight="1" x14ac:dyDescent="0.15">
      <c r="B99" s="595"/>
      <c r="C99" s="365"/>
      <c r="D99" s="69" t="s">
        <v>364</v>
      </c>
      <c r="E99" s="243"/>
    </row>
    <row r="100" spans="2:5" x14ac:dyDescent="0.15">
      <c r="B100" s="596"/>
      <c r="C100" s="365"/>
      <c r="D100" s="69" t="s">
        <v>505</v>
      </c>
      <c r="E100" s="238"/>
    </row>
    <row r="101" spans="2:5" ht="14" thickBot="1" x14ac:dyDescent="0.2">
      <c r="E101" s="238"/>
    </row>
    <row r="102" spans="2:5" ht="14" thickBot="1" x14ac:dyDescent="0.2">
      <c r="B102" s="568" t="s">
        <v>366</v>
      </c>
      <c r="C102" s="569"/>
      <c r="D102" s="570"/>
      <c r="E102" s="247"/>
    </row>
    <row r="103" spans="2:5" ht="14" thickBot="1" x14ac:dyDescent="0.2">
      <c r="E103" s="238"/>
    </row>
    <row r="104" spans="2:5" ht="45.75" customHeight="1" thickBot="1" x14ac:dyDescent="0.2">
      <c r="B104" s="577" t="s">
        <v>372</v>
      </c>
      <c r="C104" s="578"/>
      <c r="D104" s="579"/>
      <c r="E104" s="111"/>
    </row>
    <row r="105" spans="2:5" ht="35.25" customHeight="1" thickBot="1" x14ac:dyDescent="0.2">
      <c r="B105" s="598" t="s">
        <v>498</v>
      </c>
      <c r="C105" s="599"/>
      <c r="D105" s="600"/>
      <c r="E105" s="111"/>
    </row>
    <row r="106" spans="2:5" x14ac:dyDescent="0.15">
      <c r="B106" s="101"/>
      <c r="C106" s="101"/>
      <c r="D106" s="102" t="s">
        <v>369</v>
      </c>
      <c r="E106" s="111"/>
    </row>
    <row r="107" spans="2:5" ht="26" x14ac:dyDescent="0.15">
      <c r="B107" s="601" t="s">
        <v>367</v>
      </c>
      <c r="C107" s="78" t="s">
        <v>371</v>
      </c>
      <c r="D107" s="85" t="s">
        <v>373</v>
      </c>
      <c r="E107" s="111"/>
    </row>
    <row r="108" spans="2:5" ht="26" x14ac:dyDescent="0.15">
      <c r="B108" s="602"/>
      <c r="C108" s="78" t="s">
        <v>370</v>
      </c>
      <c r="D108" s="85" t="s">
        <v>368</v>
      </c>
      <c r="E108" s="111"/>
    </row>
    <row r="109" spans="2:5" ht="14" thickBot="1" x14ac:dyDescent="0.2">
      <c r="B109" s="86"/>
      <c r="C109" s="87"/>
      <c r="D109" s="88"/>
      <c r="E109" s="111"/>
    </row>
    <row r="110" spans="2:5" ht="144" thickBot="1" x14ac:dyDescent="0.2">
      <c r="B110" s="203" t="s">
        <v>367</v>
      </c>
      <c r="C110" s="364" t="s">
        <v>535</v>
      </c>
      <c r="D110" s="366" t="s">
        <v>959</v>
      </c>
      <c r="E110" s="111"/>
    </row>
    <row r="111" spans="2:5" ht="32.25" customHeight="1" thickBot="1" x14ac:dyDescent="0.2">
      <c r="B111" s="598" t="s">
        <v>499</v>
      </c>
      <c r="C111" s="599"/>
      <c r="D111" s="600"/>
      <c r="E111" s="111"/>
    </row>
    <row r="112" spans="2:5" ht="14" hidden="1" thickBot="1" x14ac:dyDescent="0.2">
      <c r="B112" s="101"/>
      <c r="C112" s="101"/>
      <c r="D112" s="102" t="s">
        <v>369</v>
      </c>
      <c r="E112" s="111"/>
    </row>
    <row r="113" spans="2:5" ht="27" hidden="1" thickBot="1" x14ac:dyDescent="0.2">
      <c r="B113" s="601" t="s">
        <v>367</v>
      </c>
      <c r="C113" s="78" t="s">
        <v>371</v>
      </c>
      <c r="D113" s="85" t="s">
        <v>373</v>
      </c>
      <c r="E113" s="111"/>
    </row>
    <row r="114" spans="2:5" ht="30.75" hidden="1" customHeight="1" x14ac:dyDescent="0.15">
      <c r="B114" s="602"/>
      <c r="C114" s="78" t="s">
        <v>370</v>
      </c>
      <c r="D114" s="85" t="s">
        <v>368</v>
      </c>
      <c r="E114" s="111"/>
    </row>
    <row r="115" spans="2:5" ht="14" hidden="1" thickBot="1" x14ac:dyDescent="0.2">
      <c r="B115" s="86"/>
      <c r="C115" s="87"/>
      <c r="D115" s="88"/>
      <c r="E115" s="111"/>
    </row>
    <row r="116" spans="2:5" ht="93" customHeight="1" thickBot="1" x14ac:dyDescent="0.2">
      <c r="B116" s="236" t="s">
        <v>367</v>
      </c>
      <c r="C116" s="364" t="s">
        <v>535</v>
      </c>
      <c r="D116" s="367" t="s">
        <v>960</v>
      </c>
      <c r="E116" s="111"/>
    </row>
    <row r="117" spans="2:5" ht="30" customHeight="1" thickBot="1" x14ac:dyDescent="0.2">
      <c r="B117" s="604" t="s">
        <v>500</v>
      </c>
      <c r="C117" s="562"/>
      <c r="D117" s="605"/>
      <c r="E117" s="111"/>
    </row>
    <row r="118" spans="2:5" ht="14" hidden="1" thickBot="1" x14ac:dyDescent="0.2">
      <c r="B118" s="101"/>
      <c r="C118" s="101"/>
      <c r="D118" s="102" t="s">
        <v>369</v>
      </c>
      <c r="E118" s="238"/>
    </row>
    <row r="119" spans="2:5" ht="28.5" hidden="1" customHeight="1" x14ac:dyDescent="0.15">
      <c r="B119" s="601" t="s">
        <v>367</v>
      </c>
      <c r="C119" s="78" t="s">
        <v>371</v>
      </c>
      <c r="D119" s="85" t="s">
        <v>373</v>
      </c>
      <c r="E119" s="244"/>
    </row>
    <row r="120" spans="2:5" ht="27.75" hidden="1" customHeight="1" x14ac:dyDescent="0.15">
      <c r="B120" s="602"/>
      <c r="C120" s="78" t="s">
        <v>370</v>
      </c>
      <c r="D120" s="85" t="s">
        <v>368</v>
      </c>
      <c r="E120" s="245"/>
    </row>
    <row r="121" spans="2:5" ht="14" hidden="1" thickBot="1" x14ac:dyDescent="0.2">
      <c r="B121" s="86"/>
      <c r="C121" s="87"/>
      <c r="D121" s="88"/>
      <c r="E121" s="245"/>
    </row>
    <row r="122" spans="2:5" x14ac:dyDescent="0.15">
      <c r="B122" s="606" t="s">
        <v>367</v>
      </c>
      <c r="C122" s="368"/>
      <c r="D122" s="89" t="s">
        <v>369</v>
      </c>
      <c r="E122" s="245"/>
    </row>
    <row r="123" spans="2:5" x14ac:dyDescent="0.15">
      <c r="B123" s="607"/>
      <c r="C123" s="364"/>
      <c r="D123" s="90"/>
      <c r="E123" s="245"/>
    </row>
    <row r="124" spans="2:5" ht="14" thickBot="1" x14ac:dyDescent="0.2">
      <c r="B124" s="608"/>
      <c r="C124" s="369"/>
      <c r="D124" s="91"/>
      <c r="E124" s="245"/>
    </row>
    <row r="125" spans="2:5" ht="12.75" customHeight="1" x14ac:dyDescent="0.15">
      <c r="E125" s="244"/>
    </row>
    <row r="126" spans="2:5" ht="14" thickBot="1" x14ac:dyDescent="0.2">
      <c r="E126" s="245"/>
    </row>
    <row r="127" spans="2:5" ht="14" thickBot="1" x14ac:dyDescent="0.2">
      <c r="B127" s="568" t="s">
        <v>402</v>
      </c>
      <c r="C127" s="569"/>
      <c r="D127" s="570"/>
      <c r="E127" s="245"/>
    </row>
    <row r="128" spans="2:5" ht="14" thickBot="1" x14ac:dyDescent="0.2">
      <c r="E128" s="245"/>
    </row>
    <row r="129" spans="2:5" ht="40.5" customHeight="1" thickBot="1" x14ac:dyDescent="0.2">
      <c r="B129" s="609" t="s">
        <v>382</v>
      </c>
      <c r="C129" s="610"/>
      <c r="D129" s="611"/>
      <c r="E129" s="154"/>
    </row>
    <row r="130" spans="2:5" ht="15" thickBot="1" x14ac:dyDescent="0.2">
      <c r="B130" s="64"/>
      <c r="E130" s="245"/>
    </row>
    <row r="131" spans="2:5" x14ac:dyDescent="0.15">
      <c r="B131" s="612" t="s">
        <v>374</v>
      </c>
      <c r="C131" s="613"/>
      <c r="D131" s="614"/>
      <c r="E131" s="244"/>
    </row>
    <row r="132" spans="2:5" x14ac:dyDescent="0.15">
      <c r="B132" s="72" t="s">
        <v>380</v>
      </c>
      <c r="C132" s="364"/>
      <c r="D132" s="29" t="s">
        <v>21</v>
      </c>
      <c r="E132" s="245"/>
    </row>
    <row r="133" spans="2:5" x14ac:dyDescent="0.15">
      <c r="B133" s="72" t="s">
        <v>334</v>
      </c>
      <c r="C133" s="364"/>
      <c r="D133" s="29" t="s">
        <v>21</v>
      </c>
      <c r="E133" s="245"/>
    </row>
    <row r="134" spans="2:5" x14ac:dyDescent="0.15">
      <c r="B134" s="72" t="s">
        <v>335</v>
      </c>
      <c r="C134" s="364"/>
      <c r="D134" s="29" t="s">
        <v>21</v>
      </c>
      <c r="E134" s="245"/>
    </row>
    <row r="135" spans="2:5" x14ac:dyDescent="0.15">
      <c r="B135" s="72" t="s">
        <v>337</v>
      </c>
      <c r="C135" s="364">
        <v>1</v>
      </c>
      <c r="D135" s="29" t="s">
        <v>21</v>
      </c>
      <c r="E135" s="245"/>
    </row>
    <row r="136" spans="2:5" x14ac:dyDescent="0.15">
      <c r="B136" s="72" t="s">
        <v>79</v>
      </c>
      <c r="C136" s="364"/>
      <c r="D136" s="29" t="s">
        <v>21</v>
      </c>
      <c r="E136" s="245"/>
    </row>
    <row r="137" spans="2:5" ht="14" x14ac:dyDescent="0.15">
      <c r="B137" s="615" t="s">
        <v>375</v>
      </c>
      <c r="C137" s="616"/>
      <c r="D137" s="617"/>
      <c r="E137" s="246"/>
    </row>
    <row r="138" spans="2:5" x14ac:dyDescent="0.15">
      <c r="B138" s="72" t="s">
        <v>380</v>
      </c>
      <c r="C138" s="364"/>
      <c r="D138" s="29" t="s">
        <v>21</v>
      </c>
      <c r="E138" s="245"/>
    </row>
    <row r="139" spans="2:5" x14ac:dyDescent="0.15">
      <c r="B139" s="72" t="s">
        <v>334</v>
      </c>
      <c r="C139" s="364"/>
      <c r="D139" s="29" t="s">
        <v>21</v>
      </c>
      <c r="E139" s="245"/>
    </row>
    <row r="140" spans="2:5" x14ac:dyDescent="0.15">
      <c r="B140" s="72" t="s">
        <v>335</v>
      </c>
      <c r="C140" s="364"/>
      <c r="D140" s="29" t="s">
        <v>21</v>
      </c>
      <c r="E140" s="245"/>
    </row>
    <row r="141" spans="2:5" x14ac:dyDescent="0.15">
      <c r="B141" s="72" t="s">
        <v>337</v>
      </c>
      <c r="C141" s="364">
        <v>1</v>
      </c>
      <c r="D141" s="29" t="s">
        <v>21</v>
      </c>
      <c r="E141" s="245"/>
    </row>
    <row r="142" spans="2:5" x14ac:dyDescent="0.15">
      <c r="B142" s="72" t="s">
        <v>79</v>
      </c>
      <c r="C142" s="364"/>
      <c r="D142" s="29" t="s">
        <v>21</v>
      </c>
      <c r="E142" s="245"/>
    </row>
    <row r="143" spans="2:5" x14ac:dyDescent="0.15">
      <c r="B143" s="615" t="s">
        <v>376</v>
      </c>
      <c r="C143" s="616"/>
      <c r="D143" s="617"/>
      <c r="E143" s="244"/>
    </row>
    <row r="144" spans="2:5" x14ac:dyDescent="0.15">
      <c r="B144" s="72" t="s">
        <v>380</v>
      </c>
      <c r="C144" s="364"/>
      <c r="D144" s="29" t="s">
        <v>21</v>
      </c>
      <c r="E144" s="245"/>
    </row>
    <row r="145" spans="2:5" x14ac:dyDescent="0.15">
      <c r="B145" s="72" t="s">
        <v>334</v>
      </c>
      <c r="C145" s="364"/>
      <c r="D145" s="29" t="s">
        <v>21</v>
      </c>
      <c r="E145" s="245"/>
    </row>
    <row r="146" spans="2:5" x14ac:dyDescent="0.15">
      <c r="B146" s="72" t="s">
        <v>335</v>
      </c>
      <c r="C146" s="364"/>
      <c r="D146" s="29" t="s">
        <v>21</v>
      </c>
      <c r="E146" s="245"/>
    </row>
    <row r="147" spans="2:5" x14ac:dyDescent="0.15">
      <c r="B147" s="72" t="s">
        <v>337</v>
      </c>
      <c r="C147" s="364">
        <v>1</v>
      </c>
      <c r="D147" s="29" t="s">
        <v>21</v>
      </c>
      <c r="E147" s="245"/>
    </row>
    <row r="148" spans="2:5" x14ac:dyDescent="0.15">
      <c r="B148" s="72" t="s">
        <v>524</v>
      </c>
      <c r="C148" s="364"/>
      <c r="D148" s="29" t="s">
        <v>21</v>
      </c>
      <c r="E148" s="245"/>
    </row>
    <row r="149" spans="2:5" x14ac:dyDescent="0.15">
      <c r="B149" s="615" t="s">
        <v>377</v>
      </c>
      <c r="C149" s="616"/>
      <c r="D149" s="617"/>
      <c r="E149" s="244"/>
    </row>
    <row r="150" spans="2:5" x14ac:dyDescent="0.15">
      <c r="B150" s="72" t="s">
        <v>380</v>
      </c>
      <c r="C150" s="364"/>
      <c r="D150" s="29" t="s">
        <v>21</v>
      </c>
      <c r="E150" s="245"/>
    </row>
    <row r="151" spans="2:5" x14ac:dyDescent="0.15">
      <c r="B151" s="72" t="s">
        <v>334</v>
      </c>
      <c r="C151" s="364"/>
      <c r="D151" s="29" t="s">
        <v>21</v>
      </c>
      <c r="E151" s="245"/>
    </row>
    <row r="152" spans="2:5" x14ac:dyDescent="0.15">
      <c r="B152" s="72" t="s">
        <v>335</v>
      </c>
      <c r="C152" s="364"/>
      <c r="D152" s="29" t="s">
        <v>21</v>
      </c>
      <c r="E152" s="245"/>
    </row>
    <row r="153" spans="2:5" x14ac:dyDescent="0.15">
      <c r="B153" s="72" t="s">
        <v>337</v>
      </c>
      <c r="C153" s="364">
        <v>1</v>
      </c>
      <c r="D153" s="29" t="s">
        <v>21</v>
      </c>
      <c r="E153" s="245"/>
    </row>
    <row r="154" spans="2:5" x14ac:dyDescent="0.15">
      <c r="B154" s="72" t="s">
        <v>79</v>
      </c>
      <c r="C154" s="364"/>
      <c r="D154" s="29" t="s">
        <v>21</v>
      </c>
      <c r="E154" s="245"/>
    </row>
    <row r="155" spans="2:5" x14ac:dyDescent="0.15">
      <c r="B155" s="615" t="s">
        <v>378</v>
      </c>
      <c r="C155" s="616"/>
      <c r="D155" s="617"/>
      <c r="E155" s="238"/>
    </row>
    <row r="156" spans="2:5" x14ac:dyDescent="0.15">
      <c r="B156" s="72" t="s">
        <v>380</v>
      </c>
      <c r="C156" s="364"/>
      <c r="D156" s="29" t="s">
        <v>21</v>
      </c>
      <c r="E156" s="238"/>
    </row>
    <row r="157" spans="2:5" ht="17.25" customHeight="1" x14ac:dyDescent="0.15">
      <c r="B157" s="72" t="s">
        <v>334</v>
      </c>
      <c r="C157" s="364"/>
      <c r="D157" s="29" t="s">
        <v>21</v>
      </c>
      <c r="E157" s="247"/>
    </row>
    <row r="158" spans="2:5" ht="14.25" customHeight="1" x14ac:dyDescent="0.15">
      <c r="B158" s="72" t="s">
        <v>335</v>
      </c>
      <c r="C158" s="364"/>
      <c r="D158" s="29" t="s">
        <v>21</v>
      </c>
      <c r="E158" s="238"/>
    </row>
    <row r="159" spans="2:5" x14ac:dyDescent="0.15">
      <c r="B159" s="72" t="s">
        <v>337</v>
      </c>
      <c r="C159" s="364">
        <v>1</v>
      </c>
      <c r="D159" s="29" t="s">
        <v>21</v>
      </c>
      <c r="E159" s="154"/>
    </row>
    <row r="160" spans="2:5" x14ac:dyDescent="0.15">
      <c r="B160" s="72" t="s">
        <v>79</v>
      </c>
      <c r="C160" s="364"/>
      <c r="D160" s="29" t="s">
        <v>21</v>
      </c>
      <c r="E160" s="248"/>
    </row>
    <row r="161" spans="2:7" x14ac:dyDescent="0.15">
      <c r="B161" s="615" t="s">
        <v>379</v>
      </c>
      <c r="C161" s="616"/>
      <c r="D161" s="617"/>
      <c r="E161" s="238"/>
    </row>
    <row r="162" spans="2:7" x14ac:dyDescent="0.15">
      <c r="B162" s="72" t="s">
        <v>380</v>
      </c>
      <c r="C162" s="364"/>
      <c r="D162" s="29" t="s">
        <v>21</v>
      </c>
      <c r="E162" s="238"/>
    </row>
    <row r="163" spans="2:7" x14ac:dyDescent="0.15">
      <c r="B163" s="72" t="s">
        <v>334</v>
      </c>
      <c r="C163" s="364"/>
      <c r="D163" s="29" t="s">
        <v>21</v>
      </c>
      <c r="E163" s="247"/>
    </row>
    <row r="164" spans="2:7" x14ac:dyDescent="0.15">
      <c r="B164" s="72" t="s">
        <v>335</v>
      </c>
      <c r="C164" s="364"/>
      <c r="D164" s="29" t="s">
        <v>21</v>
      </c>
      <c r="E164" s="238"/>
    </row>
    <row r="165" spans="2:7" ht="14" x14ac:dyDescent="0.2">
      <c r="B165" s="72" t="s">
        <v>337</v>
      </c>
      <c r="C165" s="364">
        <v>1</v>
      </c>
      <c r="D165" s="29" t="s">
        <v>21</v>
      </c>
      <c r="E165" s="237"/>
    </row>
    <row r="166" spans="2:7" ht="14" thickBot="1" x14ac:dyDescent="0.2">
      <c r="B166" s="67" t="s">
        <v>79</v>
      </c>
      <c r="C166" s="370"/>
      <c r="D166" s="31" t="s">
        <v>21</v>
      </c>
    </row>
    <row r="167" spans="2:7" ht="12.75" customHeight="1" x14ac:dyDescent="0.15">
      <c r="E167" s="249"/>
    </row>
    <row r="169" spans="2:7" x14ac:dyDescent="0.15">
      <c r="B169" s="603" t="s">
        <v>381</v>
      </c>
      <c r="C169" s="603"/>
      <c r="D169" s="603"/>
      <c r="F169" s="124"/>
      <c r="G169" s="11"/>
    </row>
    <row r="170" spans="2:7" ht="14" thickBot="1" x14ac:dyDescent="0.2">
      <c r="F170" s="124"/>
      <c r="G170" s="11"/>
    </row>
    <row r="171" spans="2:7" ht="50.25" customHeight="1" thickBot="1" x14ac:dyDescent="0.2">
      <c r="B171" s="619" t="s">
        <v>401</v>
      </c>
      <c r="C171" s="620"/>
      <c r="D171" s="620"/>
      <c r="E171" s="620"/>
      <c r="F171" s="621"/>
      <c r="G171" s="11"/>
    </row>
    <row r="172" spans="2:7" ht="50.25" customHeight="1" thickBot="1" x14ac:dyDescent="0.2">
      <c r="B172" s="622" t="s">
        <v>518</v>
      </c>
      <c r="C172" s="623"/>
      <c r="D172" s="623"/>
      <c r="E172" s="623"/>
      <c r="F172" s="624"/>
      <c r="G172" s="11"/>
    </row>
    <row r="173" spans="2:7" ht="50.25" customHeight="1" x14ac:dyDescent="0.15">
      <c r="B173" s="11"/>
      <c r="C173" s="11"/>
      <c r="E173" s="11"/>
      <c r="F173" s="11"/>
      <c r="G173" s="11"/>
    </row>
    <row r="174" spans="2:7" ht="50.25" customHeight="1" x14ac:dyDescent="0.15">
      <c r="B174" s="11"/>
      <c r="C174" s="11"/>
      <c r="E174" s="11"/>
      <c r="F174" s="11"/>
      <c r="G174" s="11"/>
    </row>
    <row r="175" spans="2:7" ht="50.25" customHeight="1" x14ac:dyDescent="0.15">
      <c r="B175" s="11"/>
      <c r="C175" s="11"/>
      <c r="E175" s="11"/>
      <c r="F175" s="11"/>
      <c r="G175" s="11"/>
    </row>
    <row r="176" spans="2:7" ht="50.25" customHeight="1" thickBot="1" x14ac:dyDescent="0.3">
      <c r="B176" s="371" t="s">
        <v>961</v>
      </c>
      <c r="C176" s="11"/>
      <c r="E176" s="11"/>
      <c r="F176" s="11"/>
      <c r="G176" s="11"/>
    </row>
    <row r="177" spans="2:7" ht="15" customHeight="1" thickBot="1" x14ac:dyDescent="0.2">
      <c r="B177" s="202"/>
      <c r="C177" s="202"/>
      <c r="D177" s="202"/>
      <c r="E177" s="250"/>
      <c r="F177" s="202"/>
      <c r="G177" s="11"/>
    </row>
    <row r="178" spans="2:7" ht="14" thickBot="1" x14ac:dyDescent="0.2">
      <c r="B178" s="625" t="s">
        <v>422</v>
      </c>
      <c r="C178" s="626"/>
      <c r="D178" s="626"/>
      <c r="E178" s="626"/>
      <c r="F178" s="626"/>
      <c r="G178" s="11"/>
    </row>
    <row r="179" spans="2:7" ht="159.75" customHeight="1" thickBot="1" x14ac:dyDescent="0.2">
      <c r="B179" s="627" t="s">
        <v>423</v>
      </c>
      <c r="C179" s="628"/>
      <c r="D179" s="628"/>
      <c r="E179" s="628"/>
      <c r="F179" s="629"/>
      <c r="G179" s="11"/>
    </row>
    <row r="180" spans="2:7" x14ac:dyDescent="0.15">
      <c r="F180" s="124"/>
      <c r="G180" s="11"/>
    </row>
    <row r="181" spans="2:7" x14ac:dyDescent="0.15">
      <c r="B181" s="603" t="s">
        <v>383</v>
      </c>
      <c r="C181" s="603"/>
      <c r="D181" s="603"/>
      <c r="F181" s="124"/>
      <c r="G181" s="11"/>
    </row>
    <row r="182" spans="2:7" ht="14" thickBot="1" x14ac:dyDescent="0.2">
      <c r="F182" s="124"/>
      <c r="G182" s="11"/>
    </row>
    <row r="183" spans="2:7" ht="27" thickBot="1" x14ac:dyDescent="0.2">
      <c r="B183" s="105" t="s">
        <v>384</v>
      </c>
      <c r="C183" s="106" t="s">
        <v>432</v>
      </c>
      <c r="D183" s="106" t="s">
        <v>385</v>
      </c>
      <c r="E183" s="258"/>
      <c r="F183" s="126"/>
      <c r="G183" s="11"/>
    </row>
    <row r="184" spans="2:7" x14ac:dyDescent="0.15">
      <c r="B184" s="103" t="s">
        <v>386</v>
      </c>
      <c r="C184" s="104"/>
      <c r="D184" s="104"/>
      <c r="E184" s="259"/>
      <c r="F184" s="127"/>
      <c r="G184" s="11"/>
    </row>
    <row r="185" spans="2:7" s="211" customFormat="1" ht="141" customHeight="1" x14ac:dyDescent="0.15">
      <c r="B185" s="618" t="s">
        <v>387</v>
      </c>
      <c r="C185" s="74">
        <v>0</v>
      </c>
      <c r="D185" s="214" t="s">
        <v>440</v>
      </c>
      <c r="E185" s="314" t="s">
        <v>897</v>
      </c>
      <c r="F185" s="215" t="s">
        <v>898</v>
      </c>
    </row>
    <row r="186" spans="2:7" s="211" customFormat="1" ht="65" x14ac:dyDescent="0.15">
      <c r="B186" s="618"/>
      <c r="C186" s="74">
        <v>0</v>
      </c>
      <c r="D186" s="214" t="s">
        <v>433</v>
      </c>
      <c r="E186" s="315" t="s">
        <v>899</v>
      </c>
      <c r="F186" s="216"/>
    </row>
    <row r="187" spans="2:7" s="211" customFormat="1" x14ac:dyDescent="0.15">
      <c r="B187" s="217" t="s">
        <v>388</v>
      </c>
      <c r="C187" s="74"/>
      <c r="D187" s="218"/>
      <c r="E187" s="315"/>
      <c r="F187" s="216"/>
    </row>
    <row r="188" spans="2:7" s="211" customFormat="1" ht="129" customHeight="1" x14ac:dyDescent="0.15">
      <c r="B188" s="219" t="s">
        <v>389</v>
      </c>
      <c r="C188" s="74">
        <v>0</v>
      </c>
      <c r="D188" s="214" t="s">
        <v>441</v>
      </c>
      <c r="E188" s="314" t="s">
        <v>900</v>
      </c>
      <c r="F188" s="215" t="s">
        <v>898</v>
      </c>
    </row>
    <row r="189" spans="2:7" s="211" customFormat="1" x14ac:dyDescent="0.15">
      <c r="B189" s="217" t="s">
        <v>390</v>
      </c>
      <c r="C189" s="74"/>
      <c r="D189" s="218"/>
      <c r="E189" s="315"/>
      <c r="F189" s="216"/>
    </row>
    <row r="190" spans="2:7" s="211" customFormat="1" ht="326.25" customHeight="1" x14ac:dyDescent="0.15">
      <c r="B190" s="219" t="s">
        <v>391</v>
      </c>
      <c r="C190" s="74">
        <v>0</v>
      </c>
      <c r="D190" s="214" t="s">
        <v>442</v>
      </c>
      <c r="E190" s="314" t="s">
        <v>436</v>
      </c>
      <c r="F190" s="215" t="s">
        <v>898</v>
      </c>
    </row>
    <row r="191" spans="2:7" s="211" customFormat="1" x14ac:dyDescent="0.15">
      <c r="B191" s="217" t="s">
        <v>417</v>
      </c>
      <c r="C191" s="74"/>
      <c r="D191" s="218"/>
      <c r="E191" s="315"/>
      <c r="F191" s="216"/>
    </row>
    <row r="192" spans="2:7" s="211" customFormat="1" ht="264.75" customHeight="1" x14ac:dyDescent="0.15">
      <c r="B192" s="219" t="s">
        <v>392</v>
      </c>
      <c r="C192" s="74">
        <v>0</v>
      </c>
      <c r="D192" s="214" t="s">
        <v>446</v>
      </c>
      <c r="E192" s="314" t="s">
        <v>436</v>
      </c>
      <c r="F192" s="215"/>
    </row>
    <row r="193" spans="2:7" s="211" customFormat="1" x14ac:dyDescent="0.15">
      <c r="B193" s="217" t="s">
        <v>393</v>
      </c>
      <c r="C193" s="74"/>
      <c r="D193" s="218"/>
      <c r="E193" s="315"/>
      <c r="F193" s="216"/>
    </row>
    <row r="194" spans="2:7" s="211" customFormat="1" ht="218.25" customHeight="1" x14ac:dyDescent="0.15">
      <c r="B194" s="618" t="s">
        <v>394</v>
      </c>
      <c r="C194" s="74">
        <v>0</v>
      </c>
      <c r="D194" s="220" t="s">
        <v>444</v>
      </c>
      <c r="E194" s="315"/>
      <c r="F194" s="216"/>
    </row>
    <row r="195" spans="2:7" s="211" customFormat="1" ht="78" x14ac:dyDescent="0.15">
      <c r="B195" s="618"/>
      <c r="C195" s="74">
        <v>0</v>
      </c>
      <c r="D195" s="221" t="s">
        <v>434</v>
      </c>
      <c r="E195" s="315"/>
      <c r="F195" s="216"/>
    </row>
    <row r="196" spans="2:7" s="211" customFormat="1" ht="91" x14ac:dyDescent="0.15">
      <c r="B196" s="618"/>
      <c r="C196" s="74">
        <v>1</v>
      </c>
      <c r="D196" s="221" t="s">
        <v>435</v>
      </c>
      <c r="E196" s="315" t="s">
        <v>901</v>
      </c>
      <c r="F196" s="216"/>
    </row>
    <row r="197" spans="2:7" s="211" customFormat="1" x14ac:dyDescent="0.15">
      <c r="B197" s="217" t="s">
        <v>395</v>
      </c>
      <c r="C197" s="74"/>
      <c r="D197" s="218"/>
      <c r="E197" s="315"/>
      <c r="F197" s="216"/>
    </row>
    <row r="198" spans="2:7" s="211" customFormat="1" ht="344.25" customHeight="1" x14ac:dyDescent="0.15">
      <c r="B198" s="618" t="s">
        <v>396</v>
      </c>
      <c r="C198" s="74">
        <v>0</v>
      </c>
      <c r="D198" s="214" t="s">
        <v>443</v>
      </c>
      <c r="E198" s="314" t="s">
        <v>902</v>
      </c>
      <c r="F198" s="215"/>
    </row>
    <row r="199" spans="2:7" s="211" customFormat="1" ht="91" x14ac:dyDescent="0.15">
      <c r="B199" s="618"/>
      <c r="C199" s="74">
        <v>1</v>
      </c>
      <c r="D199" s="221" t="s">
        <v>437</v>
      </c>
      <c r="E199" s="316" t="s">
        <v>903</v>
      </c>
      <c r="F199" s="216"/>
    </row>
    <row r="200" spans="2:7" s="211" customFormat="1" ht="65" x14ac:dyDescent="0.15">
      <c r="B200" s="618"/>
      <c r="C200" s="74">
        <v>0</v>
      </c>
      <c r="D200" s="221" t="s">
        <v>438</v>
      </c>
      <c r="E200" s="316" t="s">
        <v>904</v>
      </c>
      <c r="F200" s="216"/>
    </row>
    <row r="201" spans="2:7" s="211" customFormat="1" ht="65" x14ac:dyDescent="0.15">
      <c r="B201" s="618"/>
      <c r="C201" s="74">
        <v>1</v>
      </c>
      <c r="D201" s="221" t="s">
        <v>439</v>
      </c>
      <c r="E201" s="314" t="s">
        <v>902</v>
      </c>
      <c r="F201" s="216"/>
    </row>
    <row r="202" spans="2:7" s="211" customFormat="1" x14ac:dyDescent="0.15">
      <c r="B202" s="222"/>
      <c r="C202" s="74"/>
      <c r="D202" s="223" t="s">
        <v>131</v>
      </c>
      <c r="E202" s="316"/>
      <c r="F202" s="216"/>
    </row>
    <row r="203" spans="2:7" s="211" customFormat="1" ht="14" thickBot="1" x14ac:dyDescent="0.2">
      <c r="B203" s="224"/>
      <c r="C203" s="226">
        <f>SUM(C185:C202)</f>
        <v>3</v>
      </c>
      <c r="D203" s="225" t="s">
        <v>397</v>
      </c>
      <c r="E203" s="316"/>
      <c r="F203" s="216"/>
    </row>
    <row r="204" spans="2:7" x14ac:dyDescent="0.15">
      <c r="B204" s="200" t="s">
        <v>398</v>
      </c>
      <c r="C204" s="200"/>
      <c r="D204" s="200"/>
      <c r="E204" s="317"/>
      <c r="G204" s="11"/>
    </row>
    <row r="205" spans="2:7" x14ac:dyDescent="0.15">
      <c r="B205" s="200" t="s">
        <v>399</v>
      </c>
      <c r="C205" s="200"/>
      <c r="D205" s="200"/>
      <c r="E205" s="317"/>
    </row>
    <row r="206" spans="2:7" x14ac:dyDescent="0.15">
      <c r="B206" s="200" t="s">
        <v>400</v>
      </c>
      <c r="C206" s="200"/>
      <c r="D206" s="200"/>
      <c r="E206" s="317"/>
    </row>
    <row r="207" spans="2:7" x14ac:dyDescent="0.15">
      <c r="E207" s="317"/>
    </row>
    <row r="208" spans="2:7" x14ac:dyDescent="0.15">
      <c r="E208" s="317"/>
    </row>
  </sheetData>
  <mergeCells count="49">
    <mergeCell ref="B194:B196"/>
    <mergeCell ref="B198:B201"/>
    <mergeCell ref="B171:F171"/>
    <mergeCell ref="B172:F172"/>
    <mergeCell ref="B178:F178"/>
    <mergeCell ref="B179:F179"/>
    <mergeCell ref="B181:D181"/>
    <mergeCell ref="B185:B186"/>
    <mergeCell ref="B113:B114"/>
    <mergeCell ref="B169:D169"/>
    <mergeCell ref="B117:D117"/>
    <mergeCell ref="B119:B120"/>
    <mergeCell ref="B122:B124"/>
    <mergeCell ref="B127:D127"/>
    <mergeCell ref="B129:D129"/>
    <mergeCell ref="B131:D131"/>
    <mergeCell ref="B137:D137"/>
    <mergeCell ref="B143:D143"/>
    <mergeCell ref="B149:D149"/>
    <mergeCell ref="B155:D155"/>
    <mergeCell ref="B161:D161"/>
    <mergeCell ref="B102:D102"/>
    <mergeCell ref="B104:D104"/>
    <mergeCell ref="B105:D105"/>
    <mergeCell ref="B107:B108"/>
    <mergeCell ref="B111:D111"/>
    <mergeCell ref="B79:D79"/>
    <mergeCell ref="B80:B82"/>
    <mergeCell ref="B83:B94"/>
    <mergeCell ref="B95:B97"/>
    <mergeCell ref="B98:B100"/>
    <mergeCell ref="B77:D77"/>
    <mergeCell ref="B36:D36"/>
    <mergeCell ref="B37:D37"/>
    <mergeCell ref="E39:F39"/>
    <mergeCell ref="B41:D41"/>
    <mergeCell ref="B45:D45"/>
    <mergeCell ref="B54:D54"/>
    <mergeCell ref="B62:D62"/>
    <mergeCell ref="B63:B65"/>
    <mergeCell ref="B66:B68"/>
    <mergeCell ref="B69:B71"/>
    <mergeCell ref="B72:B74"/>
    <mergeCell ref="B34:D34"/>
    <mergeCell ref="B1:D1"/>
    <mergeCell ref="B2:D2"/>
    <mergeCell ref="B3:D3"/>
    <mergeCell ref="B4:D4"/>
    <mergeCell ref="B5:D5"/>
  </mergeCells>
  <dataValidations count="11">
    <dataValidation type="list" allowBlank="1" showInputMessage="1" showErrorMessage="1" sqref="C200">
      <formula1>"0,3"</formula1>
    </dataValidation>
    <dataValidation type="list" allowBlank="1" showInputMessage="1" showErrorMessage="1" sqref="C190">
      <formula1>"0,1,2,3,4,5,6"</formula1>
    </dataValidation>
    <dataValidation type="list" allowBlank="1" showInputMessage="1" showErrorMessage="1" sqref="C185 C192 C194 C198 C188">
      <formula1>"0,1,2,3"</formula1>
    </dataValidation>
    <dataValidation type="list" allowBlank="1" showInputMessage="1" showErrorMessage="1" sqref="C150:C154 C156:C160 C162:C166 C132:C136 C138:C142 C144:C148 C195:C196 C201 C199 C186 HU15:HU19">
      <formula1>"0,1"</formula1>
    </dataValidation>
    <dataValidation operator="greaterThan" allowBlank="1" showInputMessage="1" showErrorMessage="1" sqref="C20"/>
    <dataValidation type="list" allowBlank="1" showInputMessage="1" showErrorMessage="1" sqref="C24:C30">
      <formula1>"1,2"</formula1>
    </dataValidation>
    <dataValidation type="date" operator="greaterThan" allowBlank="1" showInputMessage="1" showErrorMessage="1" sqref="C22">
      <formula1>32874</formula1>
    </dataValidation>
    <dataValidation type="decimal" operator="greaterThanOrEqual" allowBlank="1" showInputMessage="1" showErrorMessage="1" sqref="C21">
      <formula1>0</formula1>
    </dataValidation>
    <dataValidation operator="greaterThanOrEqual" allowBlank="1" showDropDown="1" showInputMessage="1" showErrorMessage="1" sqref="C18"/>
    <dataValidation type="list" allowBlank="1" showInputMessage="1" showErrorMessage="1" sqref="C14">
      <formula1>"AFR, EAP, ECA, LCR, MENA, SAR"</formula1>
    </dataValidation>
    <dataValidation type="decimal" operator="greaterThanOrEqual" allowBlank="1" showDropDown="1" showInputMessage="1" showErrorMessage="1" sqref="C15 C17">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Explanations</vt:lpstr>
      <vt:lpstr>drop down entries</vt:lpstr>
      <vt:lpstr>Objective 1. Section I</vt:lpstr>
      <vt:lpstr>Dibeen METT</vt:lpstr>
      <vt:lpstr>Wadi Rum METT</vt:lpstr>
      <vt:lpstr>Petra METT</vt:lpstr>
      <vt:lpstr>Shoubak METT</vt:lpstr>
      <vt:lpstr>Financial Scorecard - PA System</vt:lpstr>
      <vt:lpstr>Objective 2</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CMM</cp:lastModifiedBy>
  <cp:lastPrinted>2011-06-07T13:27:26Z</cp:lastPrinted>
  <dcterms:created xsi:type="dcterms:W3CDTF">2010-05-13T20:09:32Z</dcterms:created>
  <dcterms:modified xsi:type="dcterms:W3CDTF">2017-12-07T23:49:02Z</dcterms:modified>
</cp:coreProperties>
</file>