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ma\Documents\PUTRI OKTORINA\MICRO CAPITAL GRANT\8. TAHAP PENCAIRAN\"/>
    </mc:Choice>
  </mc:AlternateContent>
  <xr:revisionPtr revIDLastSave="0" documentId="13_ncr:1_{ABE77625-8337-49BE-8B7E-DD5380A2E939}" xr6:coauthVersionLast="36" xr6:coauthVersionMax="36" xr10:uidLastSave="{00000000-0000-0000-0000-000000000000}"/>
  <bookViews>
    <workbookView xWindow="0" yWindow="0" windowWidth="28800" windowHeight="11925" xr2:uid="{687EE4CC-BF65-4945-A0CF-A1A4334767DF}"/>
  </bookViews>
  <sheets>
    <sheet name="REKAP MICRO GRANT" sheetId="1" r:id="rId1"/>
    <sheet name="TAHAP 1" sheetId="3" r:id="rId2"/>
    <sheet name="TAHAP 2" sheetId="5" r:id="rId3"/>
  </sheets>
  <definedNames>
    <definedName name="_xlnm.Print_Area" localSheetId="0">'REKAP MICRO GRANT'!$A$1:$W$27</definedName>
    <definedName name="_xlnm.Print_Area" localSheetId="1">'TAHAP 1'!$A$1:$J$18</definedName>
    <definedName name="_xlnm.Print_Area" localSheetId="2">'TAHAP 2'!$A$1:$L$28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5" i="1" l="1"/>
  <c r="T16" i="1"/>
  <c r="T17" i="1"/>
  <c r="T18" i="1"/>
  <c r="T19" i="1"/>
  <c r="T20" i="1"/>
  <c r="P15" i="1"/>
  <c r="P16" i="1"/>
  <c r="P17" i="1"/>
  <c r="P18" i="1"/>
  <c r="P19" i="1"/>
  <c r="L15" i="1"/>
  <c r="L16" i="1"/>
  <c r="L17" i="1"/>
  <c r="L18" i="1"/>
  <c r="L19" i="1"/>
  <c r="O27" i="1"/>
  <c r="N27" i="1"/>
  <c r="T11" i="1"/>
  <c r="T8" i="1"/>
  <c r="T9" i="1"/>
  <c r="T10" i="1"/>
  <c r="T6" i="1"/>
  <c r="T7" i="1"/>
  <c r="P8" i="1"/>
  <c r="P9" i="1"/>
  <c r="P10" i="1"/>
  <c r="P11" i="1"/>
  <c r="P7" i="1"/>
  <c r="L10" i="1"/>
  <c r="L9" i="1"/>
  <c r="L8" i="1"/>
  <c r="J11" i="5"/>
  <c r="J10" i="5"/>
  <c r="J9" i="5"/>
  <c r="J28" i="5"/>
  <c r="I28" i="5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G18" i="3"/>
  <c r="P6" i="1"/>
  <c r="P12" i="1"/>
  <c r="P13" i="1"/>
  <c r="P14" i="1"/>
  <c r="P20" i="1"/>
  <c r="P21" i="1"/>
  <c r="P22" i="1"/>
  <c r="P23" i="1"/>
  <c r="P24" i="1"/>
  <c r="P25" i="1"/>
  <c r="P26" i="1"/>
  <c r="P27" i="1"/>
  <c r="T12" i="1"/>
  <c r="T13" i="1"/>
  <c r="T14" i="1"/>
  <c r="T21" i="1"/>
  <c r="T22" i="1"/>
  <c r="T23" i="1"/>
  <c r="T24" i="1"/>
  <c r="T25" i="1"/>
  <c r="T26" i="1"/>
  <c r="T27" i="1"/>
  <c r="L6" i="1"/>
  <c r="L7" i="1"/>
  <c r="L11" i="1"/>
  <c r="L12" i="1"/>
  <c r="L13" i="1"/>
  <c r="L14" i="1"/>
  <c r="L20" i="1"/>
  <c r="L21" i="1"/>
  <c r="L22" i="1"/>
  <c r="L23" i="1"/>
  <c r="L24" i="1"/>
  <c r="L25" i="1"/>
  <c r="L26" i="1"/>
  <c r="L27" i="1"/>
  <c r="K27" i="1"/>
</calcChain>
</file>

<file path=xl/sharedStrings.xml><?xml version="1.0" encoding="utf-8"?>
<sst xmlns="http://schemas.openxmlformats.org/spreadsheetml/2006/main" count="286" uniqueCount="162">
  <si>
    <t>No</t>
  </si>
  <si>
    <t>Project Site</t>
  </si>
  <si>
    <t>Kelompok</t>
  </si>
  <si>
    <t>Nilai Pekerjaan</t>
  </si>
  <si>
    <t>Judul Kegiatan</t>
  </si>
  <si>
    <t>Persetujuan Pembayaran Termin Ke-</t>
  </si>
  <si>
    <t>II (45%)</t>
  </si>
  <si>
    <t>I (35 %)</t>
  </si>
  <si>
    <t>III (20%)</t>
  </si>
  <si>
    <t>TN Lore Lindu</t>
  </si>
  <si>
    <t>Nomor SPK</t>
  </si>
  <si>
    <t>Tanggal SPK</t>
  </si>
  <si>
    <t>LPKD Nohintuvu Desa Tuva</t>
  </si>
  <si>
    <t>Mengelola Sumberdaya Alam Hasil Hutan Bukan Kayu berupa pembuatan gula aren dan budidaya lebah madu untuk peningkatan kesejahteraan masyarakat</t>
  </si>
  <si>
    <t>4 Januari 2019</t>
  </si>
  <si>
    <t>LPKD Singgani Pakuli Utara</t>
  </si>
  <si>
    <t>Sanctuari maleo dan pemeliharaan habitat maleo untuk dijadikan objek wisata alam</t>
  </si>
  <si>
    <t>07/IV-T-5/TU/1/2019</t>
  </si>
  <si>
    <t>08/IV-T-5/TU/1/2019</t>
  </si>
  <si>
    <t>KPHK Tangkoko</t>
  </si>
  <si>
    <t xml:space="preserve">Peningkatan Pengelolaan Kawasan Cagar Alam Duasudara Berbasis Masyarakat </t>
  </si>
  <si>
    <t>LKK Maesa</t>
  </si>
  <si>
    <t>SPK.01/BKSDA.SULUT/TU/1/2019</t>
  </si>
  <si>
    <t>5 Januari 2019</t>
  </si>
  <si>
    <t>SPK.02/BKSDA.SULUT/TU/1/2019</t>
  </si>
  <si>
    <t>LKK Madidir</t>
  </si>
  <si>
    <t>SPK.04/BKSDA.SULUT/TU/1/2019</t>
  </si>
  <si>
    <t>LKK Kasawari</t>
  </si>
  <si>
    <t>SPK.03/BKSDA.SULUT/TU/1/2019</t>
  </si>
  <si>
    <t>LKK Batuputih Bawah</t>
  </si>
  <si>
    <t xml:space="preserve">Peningkatan partisipasi masyarakat dalam pelestarian hutan dan sumberdaya penting lainnya untuk kesejahteraan masyarakat </t>
  </si>
  <si>
    <t>TN Bogani Nani Wartabone</t>
  </si>
  <si>
    <t>Kelompok Ekowisata Tinggabu</t>
  </si>
  <si>
    <t>SPK.92/BTNBNW-1/EPASS/01/2019</t>
  </si>
  <si>
    <t>Kelompok Maleo Leosan</t>
  </si>
  <si>
    <t>SPK.96/BTNBNW-1/EPASS/01/2019</t>
  </si>
  <si>
    <t>Kelompok Modaga No Suangge</t>
  </si>
  <si>
    <t>SPK.98/BTNBNW-1/EPASS/01/2019</t>
  </si>
  <si>
    <t>Kelompok Motobatu</t>
  </si>
  <si>
    <t>Kelompok Tapalinow</t>
  </si>
  <si>
    <t>SPK.97/BTNBNW-1/EPASS/01/2019</t>
  </si>
  <si>
    <t>Kelompok Ekowisata Maleo</t>
  </si>
  <si>
    <t>SPK.95/BTNBNW-1/EPASS/01/2019</t>
  </si>
  <si>
    <t>Kelompok Ekowisata Malahu</t>
  </si>
  <si>
    <t>SPK.93/BTNBNW-1/EPASS/01/2019</t>
  </si>
  <si>
    <t>TOTAL</t>
  </si>
  <si>
    <t xml:space="preserve">Meningkatkan partisipasi masyarakat Kecamatan Madidir pada pengelolaan kawasan cagar alam Duasudara </t>
  </si>
  <si>
    <t>Persetujuan Pembayaran Tahap Ke-</t>
  </si>
  <si>
    <t>PEMBAYARAN TAHAP KE-1 PROGRAM MICRO CAPITAL GRANT</t>
  </si>
  <si>
    <t xml:space="preserve">Peningkatan kesejahteraan masyarakat melalui pengelolaan partisipatif dalam rangka pelestarian kawasan TWA Batuangus </t>
  </si>
  <si>
    <t xml:space="preserve">Penguatan fungsi taman nasional bogani nani wartabone melalui pemberdayaan bersama masyarakat di Resort Bolango SPTN Wilayah I Limboto  </t>
  </si>
  <si>
    <t>Penguatan fungsi TNBNW bersama masyarakat melalui pemulihan ekosistem pada Resort Dumoga Utara SPTN Wilayah 2 Doloduo</t>
  </si>
  <si>
    <t>Menguatkan fungsi TNBNW melalui pemberdayaan bersama masyarakat di Resort Pantai Selatan SPTN 2 Doloduo</t>
  </si>
  <si>
    <t>Peningkatan fungsi taman nasional bogani nani wartabone melalui pemberdayaan bersama masyarakat pada Resort Dumoga Timur Lolayan SPTN Wilayah 2 Doloduo</t>
  </si>
  <si>
    <t>Penguatan fungsi TNBNW melalui pemberdayaan bersama masyarakat di Resort Tulabolo Pinogu SPTN Wilayah 1 Limboto</t>
  </si>
  <si>
    <t>Penguatan fungsi TNBNW melalui pemberdayaan bersama masyarakat di Resort Bolango SPTN Wilayah 1 Limboto</t>
  </si>
  <si>
    <t>Peningkatan fungsi TNBNW melalui pemberdayaan bersama masyarakat pada Resort Dumoga Timur Lolayan SPTN Wilayah 2 Doloduo</t>
  </si>
  <si>
    <t xml:space="preserve">Penguatan fungsi TNBNW melalui pemberdayaan bersama masyarakat di Resort Bolango SPTN Wilayah I Limboto  </t>
  </si>
  <si>
    <t>SPK.224/BTNBNW-1/EPASS/01/2019</t>
  </si>
  <si>
    <t>10 Januari 2019</t>
  </si>
  <si>
    <t>Judul PKS</t>
  </si>
  <si>
    <t>Judul Proposal</t>
  </si>
  <si>
    <t>PKS</t>
  </si>
  <si>
    <t>Kemitraan Konservasi melakui Pemberdayaan Masyarakat di Zona Tradisional TNLL</t>
  </si>
  <si>
    <t>PEMBAHASAN TAHAP KE-2 PROGRAM MICRO CAPITAL GRANT</t>
  </si>
  <si>
    <t xml:space="preserve">PKS antara Kababes BTNLL dengan Kades Bariri Kec. Lore Tengah Kab. Poso Prov. Sulteng </t>
  </si>
  <si>
    <t xml:space="preserve">PKS antara Kababes BTNLL dengan Kades Doda Kec. Lore Tengah Kab. Poso Prov. Sulteng </t>
  </si>
  <si>
    <t xml:space="preserve">PKS antara Kababes BTNLL dengan Kades Lempe Kec. Lore Tengah Kab. Poso Prov. Sulteng </t>
  </si>
  <si>
    <t xml:space="preserve">PKS antara Kababes BTNLL dengan Kades Toro Kec. Lore Tengah Kab. Poso Prov. Sulteng </t>
  </si>
  <si>
    <t>Pemberdayaan Ekonomi Masyarakat</t>
  </si>
  <si>
    <t>Pembuatan rumah bibit (Hortikultura, buah-buahan dan tanaman obat)</t>
  </si>
  <si>
    <t>LPKD Cinta Lingkungan</t>
  </si>
  <si>
    <t>LPKD Kabelota Pura</t>
  </si>
  <si>
    <t>LPKD Masana Puha</t>
  </si>
  <si>
    <t>13-15 FEBRUARI 2019</t>
  </si>
  <si>
    <t>PKS antara Kabalai KSDA Sulut dengan Ketua Kelompok Anggrek Batuangus</t>
  </si>
  <si>
    <t>PENGUATAN FUNGSI MELALUI PEMBERDAYAAN MASYARAKAT  DI SEKITAR TWA BATUANGUS, KESATUAN PENGELOLAAN HUTAN KONSERVASI (KPHK) TANGKOKO, BALAI KONSERVASI SUMBER DAYA ALAM (BKSDA) 
SULAWESI UTARA</t>
  </si>
  <si>
    <t>PKS antara Kabalai KSDA Sulut dengan Kelompok Pemandu Tangkoko</t>
  </si>
  <si>
    <t xml:space="preserve">PENGUATAN FUNGSI MELALUI PEMBERDAYAAN MASYARAKAT  DI SEKITAR TWA BATU PUTIH, KESATUAN PENGELOLAAN HUTAN KONSERVASI (KPHK) TANGKOKO, BALAI KONSERVASI SUMBER DAYA ALAM (BKSDA) </t>
  </si>
  <si>
    <t>PKS antara Kabalai KSDA Sulut dengan Hukum Tua Desa Teling Kecamatan Tombariri, Kab minahasa, Prov Sulut</t>
  </si>
  <si>
    <t>PENGUATAN FUNGSI PENGELOLAAN KAWASAN SUAKA MARGASATWA MANEMBO-NEMBO , MELALUI KESEPAKATAN KONSERVASI MASYARAKAT, DESA TELING, KECAMATAN TOMBARIRI , KABUPATEN MINAHASA, PROVINSI SULAWESI UTARA</t>
  </si>
  <si>
    <t>PKS antara Kabalai KSDA Sulut dengan Hukum Tua Desa Pelaten Satu Kec Tatapaan, Kab Minahasa Selatan, Prov Sulut</t>
  </si>
  <si>
    <r>
      <t xml:space="preserve">PENGUATAN FUNGSI PENGELOLAAN KAWASAN SUAKA MARGASATWA MANEMBO-NEMBO  MELALUI KESEPAKATAN KONSERVASI MASYARAKAT DESA PASLATEN SATU, KECAMATAN </t>
    </r>
    <r>
      <rPr>
        <sz val="12"/>
        <color rgb="FF4472C4"/>
        <rFont val="Times New Roman"/>
        <family val="1"/>
      </rPr>
      <t xml:space="preserve">TATAPAAN, </t>
    </r>
    <r>
      <rPr>
        <sz val="12"/>
        <color rgb="FF000000"/>
        <rFont val="Times New Roman"/>
        <family val="1"/>
      </rPr>
      <t>KABUPATEN MINAHASA SELATAN, PROVINSI SULAWESI UTARA</t>
    </r>
  </si>
  <si>
    <t>LKK Winenet Satu</t>
  </si>
  <si>
    <t>Kawasan Lestari, Masyarakat Sejahtera</t>
  </si>
  <si>
    <t>LKK Pinangunian</t>
  </si>
  <si>
    <t>Pengelolaan kawasan CA Duasudara melalui pelibatan masyarakat</t>
  </si>
  <si>
    <t>LKK Danowudu</t>
  </si>
  <si>
    <t>Peningkatan kesejahteraan dan pemberdayaan masyarakat sekitar kawasan KPHK Tangkoko</t>
  </si>
  <si>
    <t>Meningkatkan partisipasi masyarakat dalam upaya melestarikan hutan dan sumber daya penting lainnya demi kesejahteraan masyarakat</t>
  </si>
  <si>
    <t>LKK Duasudara</t>
  </si>
  <si>
    <t>Peningkatan pelestarian kasawan CA Duasudara dan kesejahteraan masyarakat melalui pengelolaan kawasan partisipatif</t>
  </si>
  <si>
    <t>PKS antara Kabalai TNBNW dengan ketua kelompok Mopotombuyu No Bagho</t>
  </si>
  <si>
    <t>PENGUATAN FUNGSI MELALUI PEMBERDAYAAN MASYARAKAT PADA RESORT TULABOLO PINOGU SEKSI PENGELOLAAN TAMAN NASIONAL WILAYAH I LIMBOTO, TAMAN NASIONAL BOGANI NANI WARTABONE</t>
  </si>
  <si>
    <t>PKS antara Kabalai TNBNW dengan ketua kelompok Baliogot</t>
  </si>
  <si>
    <t>PENGUATAN FUNGSI MELALUI PEMULIHAN EKOSISTEM BERSAMA MASYARAKATPADA RESORT DUMOGA BARAT SEKSI PENGELOLAAN TAMAN NASIONAL WILAYAH II DOLODUO, TAMAN NASIONAL BOGANI NANI WARTABONE</t>
  </si>
  <si>
    <t>275/IV-T.5/TU/1/2019</t>
  </si>
  <si>
    <t>11 Maret 2019</t>
  </si>
  <si>
    <t>276/IV-T.5/TU/1/2019</t>
  </si>
  <si>
    <t>277/IV-T.5/TU/1/2019</t>
  </si>
  <si>
    <t>Tanggal Berita Acara</t>
  </si>
  <si>
    <t>Nomor BA Penilaian Proposal</t>
  </si>
  <si>
    <t>Tanggal Pencairan</t>
  </si>
  <si>
    <t>Vendor ID</t>
  </si>
  <si>
    <t>Realisasi (Rp)</t>
  </si>
  <si>
    <t>Realisasi (USD)</t>
  </si>
  <si>
    <t>Realisasi Termin Ke-II</t>
  </si>
  <si>
    <t>BA.01/PMU-EPASS/10/2018</t>
  </si>
  <si>
    <t>BA.02/PMU-EPASS/10/2018</t>
  </si>
  <si>
    <t>BA.03/PMU-EPASS/10/2018</t>
  </si>
  <si>
    <t>BA.04/PMU-EPASS/10/2018</t>
  </si>
  <si>
    <t>BA.05/PMU-EPASS/10/2018</t>
  </si>
  <si>
    <t>BA.06/PMU-EPASS/10/2018</t>
  </si>
  <si>
    <t>BA.07/PMU-EPASS/10/2018</t>
  </si>
  <si>
    <t>BA.08/PMU-EPASS/10/2018</t>
  </si>
  <si>
    <t>BA.09/PMU-EPASS/10/2018</t>
  </si>
  <si>
    <t>BA.10/PMU-EPASS/10/2018</t>
  </si>
  <si>
    <t>BA.11/PMU-EPASS/10/2018</t>
  </si>
  <si>
    <t>BA.02/PMU-EPASS/12/2018</t>
  </si>
  <si>
    <t>BA.01/PMU-EPASS/12/2018</t>
  </si>
  <si>
    <t>BA.03/PMU-EPASS/03/2018</t>
  </si>
  <si>
    <t>BA.01/PMU-EPASS/03/2018</t>
  </si>
  <si>
    <t>BA.02/PMU-EPASS/03/2018</t>
  </si>
  <si>
    <t>SPK.57/BKSDA.Sulut/TU/4/2019</t>
  </si>
  <si>
    <t>SPK.49/BKSDA.Sulut/TU/4/2019</t>
  </si>
  <si>
    <t>SPK.58/BKSDA.Sulut/TU/4/2019</t>
  </si>
  <si>
    <t>LKK Batuputih Atas</t>
  </si>
  <si>
    <t>SPK.52/BKSDA.Sulut/TU/4/2019</t>
  </si>
  <si>
    <t>SPK.51/BKSDA.Sulut/TU/4/2019</t>
  </si>
  <si>
    <t>BA.07/PMU-EPASS/03/2018</t>
  </si>
  <si>
    <t>BA.08/PMU-EPASS/03/2018</t>
  </si>
  <si>
    <t>BA.06/PMU-EPASS/03/2018</t>
  </si>
  <si>
    <t>BA.04/PMU-EPASS/03/2018</t>
  </si>
  <si>
    <t>BA.05/PMU-EPASS/03/2018</t>
  </si>
  <si>
    <t>Nomor Rekening</t>
  </si>
  <si>
    <t>0811730106</t>
  </si>
  <si>
    <t>0808890891</t>
  </si>
  <si>
    <t>0808354260</t>
  </si>
  <si>
    <t>0808457379</t>
  </si>
  <si>
    <t>0808884163</t>
  </si>
  <si>
    <t>0804080154</t>
  </si>
  <si>
    <t>Realisasi Termin Ke-III</t>
  </si>
  <si>
    <t>Realisasi Termin Ke-I</t>
  </si>
  <si>
    <t>0806745518</t>
  </si>
  <si>
    <t>0806756030</t>
  </si>
  <si>
    <t>LPKD Cinta Lingkungan Simoro</t>
  </si>
  <si>
    <t>0806754918</t>
  </si>
  <si>
    <t>LPKD Kabelota Pura Omu</t>
  </si>
  <si>
    <t>0806759698</t>
  </si>
  <si>
    <t>0803968582</t>
  </si>
  <si>
    <t>0806760874</t>
  </si>
  <si>
    <t>0803956939</t>
  </si>
  <si>
    <t>0803932351</t>
  </si>
  <si>
    <t>0809740005</t>
  </si>
  <si>
    <t>0808895776</t>
  </si>
  <si>
    <t>0809616385</t>
  </si>
  <si>
    <t>0808168547</t>
  </si>
  <si>
    <t>Kelompok Tapaklinow</t>
  </si>
  <si>
    <t>0808170588</t>
  </si>
  <si>
    <t>0812040145</t>
  </si>
  <si>
    <t>0809741951</t>
  </si>
  <si>
    <t>LPKD Masana Puha pakuli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</si>
</sst>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rgb="FF000000"/>
      <name val="Times New Roman"/>
      <family val="1"/>
    </font>
    <font>
      <sz val="12"/>
      <color rgb="FF4472C4"/>
      <name val="Times New Roman"/>
      <family val="1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43" fontId="0" fillId="0" borderId="0" xfId="1" applyFont="1" applyAlignment="1">
      <alignment horizontal="left" vertical="top" wrapText="1"/>
    </xf>
    <xf numFmtId="0" fontId="0" fillId="0" borderId="0" xfId="0" applyFont="1" applyAlignment="1">
      <alignment horizontal="center" vertical="center" wrapText="1"/>
    </xf>
    <xf numFmtId="164" fontId="0" fillId="0" borderId="0" xfId="1" applyNumberFormat="1" applyFont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64" fontId="0" fillId="0" borderId="1" xfId="1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left" vertical="top" wrapText="1"/>
    </xf>
    <xf numFmtId="0" fontId="0" fillId="0" borderId="1" xfId="0" applyBorder="1"/>
    <xf numFmtId="164" fontId="2" fillId="0" borderId="1" xfId="1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3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164" fontId="0" fillId="0" borderId="1" xfId="2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horizontal="center" vertical="top"/>
    </xf>
    <xf numFmtId="15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15" fontId="4" fillId="0" borderId="1" xfId="0" applyNumberFormat="1" applyFont="1" applyBorder="1" applyAlignment="1">
      <alignment horizontal="left" vertical="top" wrapText="1"/>
    </xf>
    <xf numFmtId="15" fontId="0" fillId="0" borderId="1" xfId="0" applyNumberFormat="1" applyBorder="1" applyAlignment="1">
      <alignment horizontal="center"/>
    </xf>
    <xf numFmtId="15" fontId="4" fillId="0" borderId="1" xfId="0" applyNumberFormat="1" applyFont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left" vertical="top" wrapText="1"/>
    </xf>
    <xf numFmtId="164" fontId="0" fillId="0" borderId="1" xfId="1" applyNumberFormat="1" applyFont="1" applyFill="1" applyBorder="1" applyAlignment="1">
      <alignment horizontal="left" vertical="top" wrapText="1"/>
    </xf>
    <xf numFmtId="0" fontId="0" fillId="0" borderId="1" xfId="0" quotePrefix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/>
    </xf>
    <xf numFmtId="0" fontId="0" fillId="0" borderId="1" xfId="1" applyNumberFormat="1" applyFont="1" applyBorder="1" applyAlignment="1">
      <alignment horizontal="center" vertical="top" wrapText="1"/>
    </xf>
    <xf numFmtId="15" fontId="0" fillId="0" borderId="1" xfId="0" quotePrefix="1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FECDD-4A15-41B6-8416-12F7CF223B93}">
  <dimension ref="A3:W28"/>
  <sheetViews>
    <sheetView tabSelected="1" view="pageBreakPreview" topLeftCell="I1" zoomScaleNormal="80" zoomScaleSheetLayoutView="100" workbookViewId="0">
      <selection activeCell="M15" sqref="M15"/>
    </sheetView>
  </sheetViews>
  <sheetFormatPr defaultRowHeight="15" x14ac:dyDescent="0.25"/>
  <cols>
    <col min="1" max="1" width="5.42578125" style="2" customWidth="1"/>
    <col min="2" max="2" width="14.7109375" style="1" bestFit="1" customWidth="1"/>
    <col min="3" max="3" width="25" style="1" bestFit="1" customWidth="1"/>
    <col min="4" max="4" width="49.85546875" style="1" customWidth="1"/>
    <col min="5" max="5" width="26.5703125" style="1" customWidth="1"/>
    <col min="6" max="6" width="15.140625" style="2" customWidth="1"/>
    <col min="7" max="7" width="24" style="1" customWidth="1"/>
    <col min="8" max="10" width="15.140625" style="2" customWidth="1"/>
    <col min="11" max="11" width="22.85546875" style="5" customWidth="1"/>
    <col min="12" max="12" width="17.85546875" style="1" customWidth="1"/>
    <col min="13" max="13" width="17.140625" style="1" customWidth="1"/>
    <col min="14" max="14" width="14.5703125" style="1" customWidth="1"/>
    <col min="15" max="15" width="14.140625" style="1" customWidth="1"/>
    <col min="16" max="16" width="16.140625" style="1" customWidth="1"/>
    <col min="17" max="17" width="17.28515625" style="1" customWidth="1"/>
    <col min="18" max="19" width="16.140625" style="1" customWidth="1"/>
    <col min="20" max="20" width="20" style="1" customWidth="1"/>
    <col min="21" max="21" width="21.140625" style="1" customWidth="1"/>
    <col min="22" max="22" width="13.140625" style="1" customWidth="1"/>
    <col min="23" max="23" width="16.7109375" style="1" customWidth="1"/>
    <col min="24" max="16384" width="9.140625" style="1"/>
  </cols>
  <sheetData>
    <row r="3" spans="1:23" s="4" customFormat="1" ht="14.25" customHeight="1" x14ac:dyDescent="0.25">
      <c r="A3" s="52" t="s">
        <v>0</v>
      </c>
      <c r="B3" s="52" t="s">
        <v>1</v>
      </c>
      <c r="C3" s="52" t="s">
        <v>2</v>
      </c>
      <c r="D3" s="52" t="s">
        <v>4</v>
      </c>
      <c r="E3" s="55" t="s">
        <v>101</v>
      </c>
      <c r="F3" s="55" t="s">
        <v>100</v>
      </c>
      <c r="G3" s="52" t="s">
        <v>10</v>
      </c>
      <c r="H3" s="52" t="s">
        <v>11</v>
      </c>
      <c r="I3" s="52" t="s">
        <v>134</v>
      </c>
      <c r="J3" s="52" t="s">
        <v>103</v>
      </c>
      <c r="K3" s="56" t="s">
        <v>3</v>
      </c>
      <c r="L3" s="55" t="s">
        <v>5</v>
      </c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s="4" customFormat="1" x14ac:dyDescent="0.25">
      <c r="A4" s="53"/>
      <c r="B4" s="53"/>
      <c r="C4" s="53"/>
      <c r="D4" s="53"/>
      <c r="E4" s="55"/>
      <c r="F4" s="55"/>
      <c r="G4" s="53"/>
      <c r="H4" s="53"/>
      <c r="I4" s="53"/>
      <c r="J4" s="53"/>
      <c r="K4" s="57"/>
      <c r="L4" s="52" t="s">
        <v>7</v>
      </c>
      <c r="M4" s="49" t="s">
        <v>142</v>
      </c>
      <c r="N4" s="50"/>
      <c r="O4" s="51"/>
      <c r="P4" s="52" t="s">
        <v>6</v>
      </c>
      <c r="Q4" s="49" t="s">
        <v>106</v>
      </c>
      <c r="R4" s="50"/>
      <c r="S4" s="51"/>
      <c r="T4" s="52" t="s">
        <v>8</v>
      </c>
      <c r="U4" s="49" t="s">
        <v>141</v>
      </c>
      <c r="V4" s="50"/>
      <c r="W4" s="51"/>
    </row>
    <row r="5" spans="1:23" s="4" customFormat="1" ht="30" x14ac:dyDescent="0.25">
      <c r="A5" s="54"/>
      <c r="B5" s="54"/>
      <c r="C5" s="54"/>
      <c r="D5" s="54"/>
      <c r="E5" s="55"/>
      <c r="F5" s="55"/>
      <c r="G5" s="54"/>
      <c r="H5" s="54"/>
      <c r="I5" s="54"/>
      <c r="J5" s="54"/>
      <c r="K5" s="58"/>
      <c r="L5" s="54"/>
      <c r="M5" s="24" t="s">
        <v>102</v>
      </c>
      <c r="N5" s="24" t="s">
        <v>104</v>
      </c>
      <c r="O5" s="24" t="s">
        <v>105</v>
      </c>
      <c r="P5" s="54"/>
      <c r="Q5" s="24" t="s">
        <v>102</v>
      </c>
      <c r="R5" s="24" t="s">
        <v>104</v>
      </c>
      <c r="S5" s="24" t="s">
        <v>105</v>
      </c>
      <c r="T5" s="54"/>
      <c r="U5" s="24" t="s">
        <v>102</v>
      </c>
      <c r="V5" s="24" t="s">
        <v>104</v>
      </c>
      <c r="W5" s="24" t="s">
        <v>105</v>
      </c>
    </row>
    <row r="6" spans="1:23" ht="45" x14ac:dyDescent="0.25">
      <c r="A6" s="23">
        <v>1</v>
      </c>
      <c r="B6" s="61" t="s">
        <v>9</v>
      </c>
      <c r="C6" s="6" t="s">
        <v>12</v>
      </c>
      <c r="D6" s="6" t="s">
        <v>13</v>
      </c>
      <c r="E6" s="33" t="s">
        <v>118</v>
      </c>
      <c r="F6" s="34">
        <v>43437</v>
      </c>
      <c r="G6" s="6" t="s">
        <v>18</v>
      </c>
      <c r="H6" s="23" t="s">
        <v>14</v>
      </c>
      <c r="I6" s="42" t="s">
        <v>143</v>
      </c>
      <c r="J6" s="36">
        <v>21319</v>
      </c>
      <c r="K6" s="7">
        <v>149970000</v>
      </c>
      <c r="L6" s="7">
        <f>+K6*35%</f>
        <v>52489500</v>
      </c>
      <c r="M6" s="35">
        <v>43564</v>
      </c>
      <c r="N6" s="30">
        <v>52489500</v>
      </c>
      <c r="O6" s="31">
        <v>3741.23</v>
      </c>
      <c r="P6" s="7">
        <f t="shared" ref="P6:P26" si="0">+K6*45%</f>
        <v>67486500</v>
      </c>
      <c r="Q6" s="7"/>
      <c r="R6" s="7"/>
      <c r="S6" s="7"/>
      <c r="T6" s="7">
        <f t="shared" ref="T6:T26" si="1">+K6*20%</f>
        <v>29994000</v>
      </c>
      <c r="U6" s="6"/>
      <c r="V6" s="6"/>
      <c r="W6" s="6"/>
    </row>
    <row r="7" spans="1:23" ht="30" x14ac:dyDescent="0.25">
      <c r="A7" s="23">
        <v>2</v>
      </c>
      <c r="B7" s="62"/>
      <c r="C7" s="6" t="s">
        <v>15</v>
      </c>
      <c r="D7" s="6" t="s">
        <v>16</v>
      </c>
      <c r="E7" s="33" t="s">
        <v>119</v>
      </c>
      <c r="F7" s="34">
        <v>43437</v>
      </c>
      <c r="G7" s="6" t="s">
        <v>17</v>
      </c>
      <c r="H7" s="23" t="s">
        <v>14</v>
      </c>
      <c r="I7" s="42" t="s">
        <v>144</v>
      </c>
      <c r="J7" s="36">
        <v>21486</v>
      </c>
      <c r="K7" s="7">
        <v>149998000</v>
      </c>
      <c r="L7" s="7">
        <f>+K7*35%</f>
        <v>52499300</v>
      </c>
      <c r="M7" s="35">
        <v>43575</v>
      </c>
      <c r="N7" s="30">
        <v>52499300</v>
      </c>
      <c r="O7" s="31">
        <v>3741.93</v>
      </c>
      <c r="P7" s="7">
        <f t="shared" si="0"/>
        <v>67499100</v>
      </c>
      <c r="Q7" s="7"/>
      <c r="R7" s="7"/>
      <c r="S7" s="7"/>
      <c r="T7" s="7">
        <f t="shared" si="1"/>
        <v>29999600</v>
      </c>
      <c r="U7" s="6"/>
      <c r="V7" s="6"/>
      <c r="W7" s="6"/>
    </row>
    <row r="8" spans="1:23" ht="30" x14ac:dyDescent="0.25">
      <c r="A8" s="23">
        <v>3</v>
      </c>
      <c r="B8" s="62"/>
      <c r="C8" s="6" t="s">
        <v>145</v>
      </c>
      <c r="D8" s="6" t="s">
        <v>69</v>
      </c>
      <c r="E8" s="33" t="s">
        <v>120</v>
      </c>
      <c r="F8" s="34">
        <v>43535</v>
      </c>
      <c r="G8" s="6" t="s">
        <v>96</v>
      </c>
      <c r="H8" s="23" t="s">
        <v>97</v>
      </c>
      <c r="I8" s="42" t="s">
        <v>146</v>
      </c>
      <c r="J8" s="36">
        <v>21477</v>
      </c>
      <c r="K8" s="32">
        <v>140000000</v>
      </c>
      <c r="L8" s="7">
        <f>+K8*35%</f>
        <v>49000000</v>
      </c>
      <c r="M8" s="35">
        <v>43564</v>
      </c>
      <c r="N8" s="30">
        <v>49000000</v>
      </c>
      <c r="O8" s="31">
        <v>3492.52</v>
      </c>
      <c r="P8" s="7">
        <f t="shared" si="0"/>
        <v>63000000</v>
      </c>
      <c r="Q8" s="7"/>
      <c r="R8" s="7"/>
      <c r="S8" s="7"/>
      <c r="T8" s="7">
        <f t="shared" si="1"/>
        <v>28000000</v>
      </c>
      <c r="U8" s="6"/>
      <c r="V8" s="6"/>
      <c r="W8" s="6"/>
    </row>
    <row r="9" spans="1:23" ht="30" x14ac:dyDescent="0.25">
      <c r="A9" s="23">
        <v>4</v>
      </c>
      <c r="B9" s="62"/>
      <c r="C9" s="6" t="s">
        <v>147</v>
      </c>
      <c r="D9" s="6" t="s">
        <v>70</v>
      </c>
      <c r="E9" s="33" t="s">
        <v>121</v>
      </c>
      <c r="F9" s="34">
        <v>43535</v>
      </c>
      <c r="G9" s="6" t="s">
        <v>98</v>
      </c>
      <c r="H9" s="23" t="s">
        <v>97</v>
      </c>
      <c r="I9" s="42" t="s">
        <v>148</v>
      </c>
      <c r="J9" s="36">
        <v>21483</v>
      </c>
      <c r="K9" s="7">
        <v>140100000</v>
      </c>
      <c r="L9" s="7">
        <f t="shared" ref="L9:L10" si="2">+K9*35%</f>
        <v>49035000</v>
      </c>
      <c r="M9" s="35">
        <v>43575</v>
      </c>
      <c r="N9" s="30">
        <v>49035000</v>
      </c>
      <c r="O9" s="31">
        <v>3495.01</v>
      </c>
      <c r="P9" s="7">
        <f t="shared" si="0"/>
        <v>63045000</v>
      </c>
      <c r="Q9" s="7"/>
      <c r="R9" s="7"/>
      <c r="S9" s="7"/>
      <c r="T9" s="7">
        <f t="shared" si="1"/>
        <v>28020000</v>
      </c>
      <c r="U9" s="6"/>
      <c r="V9" s="6"/>
      <c r="W9" s="6"/>
    </row>
    <row r="10" spans="1:23" x14ac:dyDescent="0.25">
      <c r="A10" s="23">
        <v>5</v>
      </c>
      <c r="B10" s="63"/>
      <c r="C10" s="6" t="s">
        <v>161</v>
      </c>
      <c r="D10" s="6" t="s">
        <v>69</v>
      </c>
      <c r="E10" s="33" t="s">
        <v>122</v>
      </c>
      <c r="F10" s="34">
        <v>43535</v>
      </c>
      <c r="G10" s="6" t="s">
        <v>99</v>
      </c>
      <c r="H10" s="23" t="s">
        <v>97</v>
      </c>
      <c r="I10" s="42" t="s">
        <v>150</v>
      </c>
      <c r="J10" s="36">
        <v>21478</v>
      </c>
      <c r="K10" s="7">
        <v>140195000</v>
      </c>
      <c r="L10" s="7">
        <f t="shared" si="2"/>
        <v>49068250</v>
      </c>
      <c r="M10" s="35">
        <v>43564</v>
      </c>
      <c r="N10" s="30">
        <v>49068250</v>
      </c>
      <c r="O10" s="31">
        <v>3497.38</v>
      </c>
      <c r="P10" s="7">
        <f t="shared" si="0"/>
        <v>63087750</v>
      </c>
      <c r="Q10" s="7"/>
      <c r="R10" s="7"/>
      <c r="S10" s="7"/>
      <c r="T10" s="7">
        <f t="shared" si="1"/>
        <v>28039000</v>
      </c>
      <c r="U10" s="6"/>
      <c r="V10" s="6"/>
      <c r="W10" s="6"/>
    </row>
    <row r="11" spans="1:23" ht="30" x14ac:dyDescent="0.25">
      <c r="A11" s="23">
        <v>6</v>
      </c>
      <c r="B11" s="61" t="s">
        <v>19</v>
      </c>
      <c r="C11" s="6" t="s">
        <v>21</v>
      </c>
      <c r="D11" s="6" t="s">
        <v>20</v>
      </c>
      <c r="E11" s="33" t="s">
        <v>107</v>
      </c>
      <c r="F11" s="34">
        <v>43396</v>
      </c>
      <c r="G11" s="6" t="s">
        <v>24</v>
      </c>
      <c r="H11" s="23" t="s">
        <v>23</v>
      </c>
      <c r="I11" s="42" t="s">
        <v>140</v>
      </c>
      <c r="J11" s="36">
        <v>21442</v>
      </c>
      <c r="K11" s="7">
        <v>140000000</v>
      </c>
      <c r="L11" s="7">
        <f t="shared" ref="L11:L26" si="3">+K11*35%</f>
        <v>49000000</v>
      </c>
      <c r="M11" s="35">
        <v>43575</v>
      </c>
      <c r="N11" s="30">
        <v>49000000</v>
      </c>
      <c r="O11" s="31">
        <v>3492.52</v>
      </c>
      <c r="P11" s="7">
        <f t="shared" si="0"/>
        <v>63000000</v>
      </c>
      <c r="Q11" s="7"/>
      <c r="R11" s="7"/>
      <c r="S11" s="7"/>
      <c r="T11" s="7">
        <f t="shared" si="1"/>
        <v>28000000</v>
      </c>
      <c r="U11" s="6"/>
      <c r="V11" s="6"/>
      <c r="W11" s="6"/>
    </row>
    <row r="12" spans="1:23" ht="45" x14ac:dyDescent="0.25">
      <c r="A12" s="23">
        <v>7</v>
      </c>
      <c r="B12" s="62"/>
      <c r="C12" s="6" t="s">
        <v>25</v>
      </c>
      <c r="D12" s="6" t="s">
        <v>46</v>
      </c>
      <c r="E12" s="33" t="s">
        <v>108</v>
      </c>
      <c r="F12" s="34">
        <v>43396</v>
      </c>
      <c r="G12" s="6" t="s">
        <v>26</v>
      </c>
      <c r="H12" s="23" t="s">
        <v>23</v>
      </c>
      <c r="I12" s="42" t="s">
        <v>149</v>
      </c>
      <c r="J12" s="36">
        <v>21440</v>
      </c>
      <c r="K12" s="7">
        <v>146450000</v>
      </c>
      <c r="L12" s="7">
        <f t="shared" si="3"/>
        <v>51257500</v>
      </c>
      <c r="M12" s="35">
        <v>43564</v>
      </c>
      <c r="N12" s="30">
        <v>51257500</v>
      </c>
      <c r="O12" s="31">
        <v>3653.42</v>
      </c>
      <c r="P12" s="7">
        <f t="shared" si="0"/>
        <v>65902500</v>
      </c>
      <c r="Q12" s="7"/>
      <c r="R12" s="7"/>
      <c r="S12" s="7"/>
      <c r="T12" s="7">
        <f t="shared" si="1"/>
        <v>29290000</v>
      </c>
      <c r="U12" s="6"/>
      <c r="V12" s="6"/>
      <c r="W12" s="6"/>
    </row>
    <row r="13" spans="1:23" ht="45" x14ac:dyDescent="0.25">
      <c r="A13" s="23">
        <v>8</v>
      </c>
      <c r="B13" s="62"/>
      <c r="C13" s="6" t="s">
        <v>27</v>
      </c>
      <c r="D13" s="6" t="s">
        <v>49</v>
      </c>
      <c r="E13" s="33" t="s">
        <v>109</v>
      </c>
      <c r="F13" s="34">
        <v>43396</v>
      </c>
      <c r="G13" s="6" t="s">
        <v>28</v>
      </c>
      <c r="H13" s="23" t="s">
        <v>23</v>
      </c>
      <c r="I13" s="42" t="s">
        <v>151</v>
      </c>
      <c r="J13" s="36">
        <v>21444</v>
      </c>
      <c r="K13" s="7">
        <v>148000000</v>
      </c>
      <c r="L13" s="7">
        <f t="shared" si="3"/>
        <v>51800000</v>
      </c>
      <c r="M13" s="35">
        <v>43575</v>
      </c>
      <c r="N13" s="30">
        <v>51800000</v>
      </c>
      <c r="O13" s="31">
        <v>3692.09</v>
      </c>
      <c r="P13" s="7">
        <f t="shared" si="0"/>
        <v>66600000</v>
      </c>
      <c r="Q13" s="7"/>
      <c r="R13" s="7"/>
      <c r="S13" s="7"/>
      <c r="T13" s="7">
        <f t="shared" si="1"/>
        <v>29600000</v>
      </c>
      <c r="U13" s="6"/>
      <c r="V13" s="6"/>
      <c r="W13" s="6"/>
    </row>
    <row r="14" spans="1:23" ht="45" x14ac:dyDescent="0.25">
      <c r="A14" s="23">
        <v>9</v>
      </c>
      <c r="B14" s="62"/>
      <c r="C14" s="6" t="s">
        <v>29</v>
      </c>
      <c r="D14" s="6" t="s">
        <v>30</v>
      </c>
      <c r="E14" s="33" t="s">
        <v>110</v>
      </c>
      <c r="F14" s="34">
        <v>43396</v>
      </c>
      <c r="G14" s="6" t="s">
        <v>22</v>
      </c>
      <c r="H14" s="23" t="s">
        <v>23</v>
      </c>
      <c r="I14" s="42" t="s">
        <v>152</v>
      </c>
      <c r="J14" s="36">
        <v>21443</v>
      </c>
      <c r="K14" s="7">
        <v>140900000</v>
      </c>
      <c r="L14" s="7">
        <f t="shared" si="3"/>
        <v>49315000</v>
      </c>
      <c r="M14" s="35">
        <v>43564</v>
      </c>
      <c r="N14" s="30">
        <v>49315000</v>
      </c>
      <c r="O14" s="31">
        <v>3514.97</v>
      </c>
      <c r="P14" s="7">
        <f t="shared" si="0"/>
        <v>63405000</v>
      </c>
      <c r="Q14" s="7"/>
      <c r="R14" s="7"/>
      <c r="S14" s="7"/>
      <c r="T14" s="7">
        <f t="shared" si="1"/>
        <v>28180000</v>
      </c>
      <c r="U14" s="6"/>
      <c r="V14" s="6"/>
      <c r="W14" s="6"/>
    </row>
    <row r="15" spans="1:23" ht="31.5" x14ac:dyDescent="0.25">
      <c r="A15" s="23">
        <v>10</v>
      </c>
      <c r="B15" s="62"/>
      <c r="C15" s="44" t="s">
        <v>83</v>
      </c>
      <c r="D15" s="10" t="s">
        <v>84</v>
      </c>
      <c r="E15" s="26" t="s">
        <v>129</v>
      </c>
      <c r="F15" s="38">
        <v>43535</v>
      </c>
      <c r="G15" s="10" t="s">
        <v>123</v>
      </c>
      <c r="H15" s="39">
        <v>43570</v>
      </c>
      <c r="I15" s="48" t="s">
        <v>136</v>
      </c>
      <c r="J15" s="46">
        <v>21563</v>
      </c>
      <c r="K15" s="40">
        <v>138685000</v>
      </c>
      <c r="L15" s="41">
        <f t="shared" si="3"/>
        <v>48539750</v>
      </c>
      <c r="M15" s="35"/>
      <c r="N15" s="30"/>
      <c r="O15" s="31"/>
      <c r="P15" s="7">
        <f t="shared" si="0"/>
        <v>62408250</v>
      </c>
      <c r="Q15" s="7"/>
      <c r="R15" s="7"/>
      <c r="S15" s="7"/>
      <c r="T15" s="7">
        <f t="shared" si="1"/>
        <v>27737000</v>
      </c>
      <c r="U15" s="6"/>
      <c r="V15" s="6"/>
      <c r="W15" s="6"/>
    </row>
    <row r="16" spans="1:23" ht="31.5" x14ac:dyDescent="0.25">
      <c r="A16" s="23">
        <v>11</v>
      </c>
      <c r="B16" s="62"/>
      <c r="C16" s="44" t="s">
        <v>85</v>
      </c>
      <c r="D16" s="10" t="s">
        <v>86</v>
      </c>
      <c r="E16" s="26" t="s">
        <v>130</v>
      </c>
      <c r="F16" s="38">
        <v>43535</v>
      </c>
      <c r="G16" s="10" t="s">
        <v>124</v>
      </c>
      <c r="H16" s="39">
        <v>43563</v>
      </c>
      <c r="I16" s="48" t="s">
        <v>137</v>
      </c>
      <c r="J16" s="36">
        <v>21559</v>
      </c>
      <c r="K16" s="40">
        <v>137500000</v>
      </c>
      <c r="L16" s="41">
        <f t="shared" si="3"/>
        <v>48125000</v>
      </c>
      <c r="M16" s="35"/>
      <c r="N16" s="30"/>
      <c r="O16" s="31"/>
      <c r="P16" s="7">
        <f t="shared" si="0"/>
        <v>61875000</v>
      </c>
      <c r="Q16" s="7"/>
      <c r="R16" s="7"/>
      <c r="S16" s="7"/>
      <c r="T16" s="7">
        <f t="shared" si="1"/>
        <v>27500000</v>
      </c>
      <c r="U16" s="6"/>
      <c r="V16" s="6"/>
      <c r="W16" s="6"/>
    </row>
    <row r="17" spans="1:23" ht="31.5" x14ac:dyDescent="0.25">
      <c r="A17" s="23">
        <v>12</v>
      </c>
      <c r="B17" s="62"/>
      <c r="C17" s="44" t="s">
        <v>87</v>
      </c>
      <c r="D17" s="10" t="s">
        <v>88</v>
      </c>
      <c r="E17" s="26" t="s">
        <v>131</v>
      </c>
      <c r="F17" s="38">
        <v>43535</v>
      </c>
      <c r="G17" s="10" t="s">
        <v>125</v>
      </c>
      <c r="H17" s="39">
        <v>43570</v>
      </c>
      <c r="I17" s="48" t="s">
        <v>135</v>
      </c>
      <c r="J17" s="36">
        <v>21561</v>
      </c>
      <c r="K17" s="40">
        <v>139250000</v>
      </c>
      <c r="L17" s="41">
        <f t="shared" si="3"/>
        <v>48737500</v>
      </c>
      <c r="M17" s="35"/>
      <c r="N17" s="30"/>
      <c r="O17" s="31"/>
      <c r="P17" s="7">
        <f t="shared" si="0"/>
        <v>62662500</v>
      </c>
      <c r="Q17" s="7"/>
      <c r="R17" s="7"/>
      <c r="S17" s="7"/>
      <c r="T17" s="7">
        <f t="shared" si="1"/>
        <v>27850000</v>
      </c>
      <c r="U17" s="6"/>
      <c r="V17" s="6"/>
      <c r="W17" s="6"/>
    </row>
    <row r="18" spans="1:23" ht="47.25" x14ac:dyDescent="0.25">
      <c r="A18" s="23">
        <v>13</v>
      </c>
      <c r="B18" s="62"/>
      <c r="C18" s="10" t="s">
        <v>126</v>
      </c>
      <c r="D18" s="10" t="s">
        <v>89</v>
      </c>
      <c r="E18" s="26" t="s">
        <v>132</v>
      </c>
      <c r="F18" s="38">
        <v>43535</v>
      </c>
      <c r="G18" s="10" t="s">
        <v>127</v>
      </c>
      <c r="H18" s="39">
        <v>43563</v>
      </c>
      <c r="I18" s="48" t="s">
        <v>138</v>
      </c>
      <c r="J18" s="36">
        <v>21632</v>
      </c>
      <c r="K18" s="11">
        <v>138830000</v>
      </c>
      <c r="L18" s="7">
        <f t="shared" si="3"/>
        <v>48590500</v>
      </c>
      <c r="M18" s="35"/>
      <c r="N18" s="30"/>
      <c r="O18" s="31"/>
      <c r="P18" s="7">
        <f t="shared" si="0"/>
        <v>62473500</v>
      </c>
      <c r="Q18" s="7"/>
      <c r="R18" s="7"/>
      <c r="S18" s="7"/>
      <c r="T18" s="7">
        <f t="shared" si="1"/>
        <v>27766000</v>
      </c>
      <c r="U18" s="6"/>
      <c r="V18" s="6"/>
      <c r="W18" s="6"/>
    </row>
    <row r="19" spans="1:23" ht="47.25" x14ac:dyDescent="0.25">
      <c r="A19" s="23">
        <v>14</v>
      </c>
      <c r="B19" s="63"/>
      <c r="C19" s="10" t="s">
        <v>90</v>
      </c>
      <c r="D19" s="10" t="s">
        <v>91</v>
      </c>
      <c r="E19" s="26" t="s">
        <v>133</v>
      </c>
      <c r="F19" s="38">
        <v>43535</v>
      </c>
      <c r="G19" s="10" t="s">
        <v>128</v>
      </c>
      <c r="H19" s="39">
        <v>43563</v>
      </c>
      <c r="I19" s="48" t="s">
        <v>139</v>
      </c>
      <c r="J19" s="36">
        <v>21558</v>
      </c>
      <c r="K19" s="11">
        <v>138050000</v>
      </c>
      <c r="L19" s="7">
        <f t="shared" si="3"/>
        <v>48317500</v>
      </c>
      <c r="M19" s="35"/>
      <c r="N19" s="30"/>
      <c r="O19" s="31"/>
      <c r="P19" s="7">
        <f t="shared" si="0"/>
        <v>62122500</v>
      </c>
      <c r="Q19" s="7"/>
      <c r="R19" s="7"/>
      <c r="S19" s="7"/>
      <c r="T19" s="7">
        <f t="shared" si="1"/>
        <v>27610000</v>
      </c>
      <c r="U19" s="6"/>
      <c r="V19" s="6"/>
      <c r="W19" s="6"/>
    </row>
    <row r="20" spans="1:23" ht="45" x14ac:dyDescent="0.25">
      <c r="A20" s="23">
        <v>15</v>
      </c>
      <c r="B20" s="60" t="s">
        <v>31</v>
      </c>
      <c r="C20" s="6" t="s">
        <v>32</v>
      </c>
      <c r="D20" s="6" t="s">
        <v>50</v>
      </c>
      <c r="E20" s="33" t="s">
        <v>111</v>
      </c>
      <c r="F20" s="34">
        <v>43396</v>
      </c>
      <c r="G20" s="6" t="s">
        <v>33</v>
      </c>
      <c r="H20" s="23" t="s">
        <v>14</v>
      </c>
      <c r="I20" s="42" t="s">
        <v>153</v>
      </c>
      <c r="J20" s="47">
        <v>21556</v>
      </c>
      <c r="K20" s="7">
        <v>148310050</v>
      </c>
      <c r="L20" s="7">
        <f t="shared" si="3"/>
        <v>51908517.5</v>
      </c>
      <c r="M20" s="7"/>
      <c r="N20" s="7"/>
      <c r="O20" s="7"/>
      <c r="P20" s="7">
        <f t="shared" si="0"/>
        <v>66739522.5</v>
      </c>
      <c r="Q20" s="7"/>
      <c r="R20" s="7"/>
      <c r="S20" s="7"/>
      <c r="T20" s="7">
        <f t="shared" si="1"/>
        <v>29662010</v>
      </c>
      <c r="U20" s="6"/>
      <c r="V20" s="6"/>
      <c r="W20" s="6"/>
    </row>
    <row r="21" spans="1:23" ht="60" x14ac:dyDescent="0.25">
      <c r="A21" s="23">
        <v>16</v>
      </c>
      <c r="B21" s="60"/>
      <c r="C21" s="6" t="s">
        <v>34</v>
      </c>
      <c r="D21" s="6" t="s">
        <v>53</v>
      </c>
      <c r="E21" s="33" t="s">
        <v>112</v>
      </c>
      <c r="F21" s="34">
        <v>43396</v>
      </c>
      <c r="G21" s="6" t="s">
        <v>35</v>
      </c>
      <c r="H21" s="23" t="s">
        <v>14</v>
      </c>
      <c r="I21" s="42" t="s">
        <v>154</v>
      </c>
      <c r="J21" s="47">
        <v>21554</v>
      </c>
      <c r="K21" s="7">
        <v>148350000</v>
      </c>
      <c r="L21" s="7">
        <f t="shared" si="3"/>
        <v>51922500</v>
      </c>
      <c r="M21" s="7"/>
      <c r="N21" s="7"/>
      <c r="O21" s="7"/>
      <c r="P21" s="7">
        <f t="shared" si="0"/>
        <v>66757500</v>
      </c>
      <c r="Q21" s="7"/>
      <c r="R21" s="7"/>
      <c r="S21" s="7"/>
      <c r="T21" s="7">
        <f t="shared" si="1"/>
        <v>29670000</v>
      </c>
      <c r="U21" s="6"/>
      <c r="V21" s="6"/>
      <c r="W21" s="6"/>
    </row>
    <row r="22" spans="1:23" ht="45" x14ac:dyDescent="0.25">
      <c r="A22" s="23">
        <v>17</v>
      </c>
      <c r="B22" s="60"/>
      <c r="C22" s="6" t="s">
        <v>36</v>
      </c>
      <c r="D22" s="6" t="s">
        <v>52</v>
      </c>
      <c r="E22" s="33" t="s">
        <v>113</v>
      </c>
      <c r="F22" s="34">
        <v>43396</v>
      </c>
      <c r="G22" s="6" t="s">
        <v>37</v>
      </c>
      <c r="H22" s="23" t="s">
        <v>14</v>
      </c>
      <c r="I22" s="42" t="s">
        <v>155</v>
      </c>
      <c r="J22" s="47">
        <v>21553</v>
      </c>
      <c r="K22" s="7">
        <v>148940000</v>
      </c>
      <c r="L22" s="7">
        <f t="shared" si="3"/>
        <v>52129000</v>
      </c>
      <c r="M22" s="7"/>
      <c r="N22" s="7"/>
      <c r="O22" s="7"/>
      <c r="P22" s="7">
        <f t="shared" si="0"/>
        <v>67023000</v>
      </c>
      <c r="Q22" s="7"/>
      <c r="R22" s="7"/>
      <c r="S22" s="7"/>
      <c r="T22" s="7">
        <f t="shared" si="1"/>
        <v>29788000</v>
      </c>
      <c r="U22" s="6"/>
      <c r="V22" s="6"/>
      <c r="W22" s="6"/>
    </row>
    <row r="23" spans="1:23" ht="45" x14ac:dyDescent="0.25">
      <c r="A23" s="23">
        <v>18</v>
      </c>
      <c r="B23" s="60"/>
      <c r="C23" s="6" t="s">
        <v>38</v>
      </c>
      <c r="D23" s="6" t="s">
        <v>51</v>
      </c>
      <c r="E23" s="33" t="s">
        <v>114</v>
      </c>
      <c r="F23" s="34">
        <v>43396</v>
      </c>
      <c r="G23" s="6" t="s">
        <v>58</v>
      </c>
      <c r="H23" s="23" t="s">
        <v>59</v>
      </c>
      <c r="I23" s="42" t="s">
        <v>156</v>
      </c>
      <c r="J23" s="47">
        <v>21551</v>
      </c>
      <c r="K23" s="7">
        <v>148330000</v>
      </c>
      <c r="L23" s="7">
        <f t="shared" si="3"/>
        <v>51915500</v>
      </c>
      <c r="M23" s="7"/>
      <c r="N23" s="7"/>
      <c r="O23" s="7"/>
      <c r="P23" s="7">
        <f t="shared" si="0"/>
        <v>66748500</v>
      </c>
      <c r="Q23" s="7"/>
      <c r="R23" s="7"/>
      <c r="S23" s="7"/>
      <c r="T23" s="7">
        <f t="shared" si="1"/>
        <v>29666000</v>
      </c>
      <c r="U23" s="6"/>
      <c r="V23" s="6"/>
      <c r="W23" s="6"/>
    </row>
    <row r="24" spans="1:23" ht="45" x14ac:dyDescent="0.25">
      <c r="A24" s="23">
        <v>19</v>
      </c>
      <c r="B24" s="60"/>
      <c r="C24" s="6" t="s">
        <v>157</v>
      </c>
      <c r="D24" s="6" t="s">
        <v>51</v>
      </c>
      <c r="E24" s="33" t="s">
        <v>115</v>
      </c>
      <c r="F24" s="34">
        <v>43396</v>
      </c>
      <c r="G24" s="6" t="s">
        <v>40</v>
      </c>
      <c r="H24" s="23" t="s">
        <v>14</v>
      </c>
      <c r="I24" s="42" t="s">
        <v>158</v>
      </c>
      <c r="J24" s="47">
        <v>21546</v>
      </c>
      <c r="K24" s="7">
        <v>148510000</v>
      </c>
      <c r="L24" s="7">
        <f t="shared" si="3"/>
        <v>51978500</v>
      </c>
      <c r="M24" s="7"/>
      <c r="N24" s="7"/>
      <c r="O24" s="7"/>
      <c r="P24" s="7">
        <f t="shared" si="0"/>
        <v>66829500</v>
      </c>
      <c r="Q24" s="7"/>
      <c r="R24" s="7"/>
      <c r="S24" s="7"/>
      <c r="T24" s="7">
        <f t="shared" si="1"/>
        <v>29702000</v>
      </c>
      <c r="U24" s="6"/>
      <c r="V24" s="6"/>
      <c r="W24" s="6"/>
    </row>
    <row r="25" spans="1:23" ht="45" x14ac:dyDescent="0.25">
      <c r="A25" s="23">
        <v>20</v>
      </c>
      <c r="B25" s="60"/>
      <c r="C25" s="6" t="s">
        <v>41</v>
      </c>
      <c r="D25" s="6" t="s">
        <v>54</v>
      </c>
      <c r="E25" s="33" t="s">
        <v>116</v>
      </c>
      <c r="F25" s="34">
        <v>43396</v>
      </c>
      <c r="G25" s="6" t="s">
        <v>42</v>
      </c>
      <c r="H25" s="23" t="s">
        <v>14</v>
      </c>
      <c r="I25" s="42" t="s">
        <v>159</v>
      </c>
      <c r="J25" s="47">
        <v>21560</v>
      </c>
      <c r="K25" s="7">
        <v>148926050</v>
      </c>
      <c r="L25" s="7">
        <f t="shared" si="3"/>
        <v>52124117.5</v>
      </c>
      <c r="M25" s="7"/>
      <c r="N25" s="7"/>
      <c r="O25" s="7"/>
      <c r="P25" s="7">
        <f t="shared" si="0"/>
        <v>67016722.5</v>
      </c>
      <c r="Q25" s="7"/>
      <c r="R25" s="7"/>
      <c r="S25" s="7"/>
      <c r="T25" s="7">
        <f t="shared" si="1"/>
        <v>29785210</v>
      </c>
      <c r="U25" s="6"/>
      <c r="V25" s="6"/>
      <c r="W25" s="6"/>
    </row>
    <row r="26" spans="1:23" ht="45" x14ac:dyDescent="0.25">
      <c r="A26" s="23">
        <v>21</v>
      </c>
      <c r="B26" s="60"/>
      <c r="C26" s="6" t="s">
        <v>43</v>
      </c>
      <c r="D26" s="6" t="s">
        <v>55</v>
      </c>
      <c r="E26" s="33" t="s">
        <v>117</v>
      </c>
      <c r="F26" s="34">
        <v>43396</v>
      </c>
      <c r="G26" s="6" t="s">
        <v>44</v>
      </c>
      <c r="H26" s="23" t="s">
        <v>14</v>
      </c>
      <c r="I26" s="42" t="s">
        <v>160</v>
      </c>
      <c r="J26" s="47">
        <v>21555</v>
      </c>
      <c r="K26" s="7">
        <v>148010000</v>
      </c>
      <c r="L26" s="7">
        <f t="shared" si="3"/>
        <v>51803500</v>
      </c>
      <c r="M26" s="7"/>
      <c r="N26" s="7"/>
      <c r="O26" s="7"/>
      <c r="P26" s="7">
        <f t="shared" si="0"/>
        <v>66604500</v>
      </c>
      <c r="Q26" s="7"/>
      <c r="R26" s="7"/>
      <c r="S26" s="7"/>
      <c r="T26" s="7">
        <f t="shared" si="1"/>
        <v>29602000</v>
      </c>
      <c r="U26" s="6"/>
      <c r="V26" s="6"/>
      <c r="W26" s="6"/>
    </row>
    <row r="27" spans="1:23" s="29" customFormat="1" x14ac:dyDescent="0.25">
      <c r="A27" s="59" t="s">
        <v>45</v>
      </c>
      <c r="B27" s="59"/>
      <c r="C27" s="59"/>
      <c r="D27" s="59"/>
      <c r="E27" s="59"/>
      <c r="F27" s="59"/>
      <c r="G27" s="59"/>
      <c r="H27" s="59"/>
      <c r="I27" s="45"/>
      <c r="J27" s="43"/>
      <c r="K27" s="27">
        <f>SUM(K6:K26)</f>
        <v>3027304100</v>
      </c>
      <c r="L27" s="27">
        <f>SUM(L6:L26)</f>
        <v>1059556435</v>
      </c>
      <c r="M27" s="27"/>
      <c r="N27" s="27">
        <f>SUM(N6:N26)</f>
        <v>453464550</v>
      </c>
      <c r="O27" s="27">
        <f>SUM(O6:O26)</f>
        <v>32321.070000000003</v>
      </c>
      <c r="P27" s="27">
        <f t="shared" ref="P27:T27" si="4">SUM(P6:P26)</f>
        <v>1362286845</v>
      </c>
      <c r="Q27" s="27"/>
      <c r="R27" s="27"/>
      <c r="S27" s="27"/>
      <c r="T27" s="27">
        <f t="shared" si="4"/>
        <v>605460820</v>
      </c>
      <c r="U27" s="28"/>
      <c r="V27" s="28"/>
      <c r="W27" s="28"/>
    </row>
    <row r="28" spans="1:23" x14ac:dyDescent="0.25">
      <c r="L28" s="3"/>
      <c r="M28" s="3"/>
      <c r="N28" s="3"/>
      <c r="O28" s="3"/>
      <c r="P28" s="3"/>
      <c r="Q28" s="3"/>
      <c r="R28" s="3"/>
      <c r="S28" s="3"/>
      <c r="T28" s="3"/>
    </row>
  </sheetData>
  <mergeCells count="22">
    <mergeCell ref="A27:H27"/>
    <mergeCell ref="B20:B26"/>
    <mergeCell ref="M4:O4"/>
    <mergeCell ref="Q4:S4"/>
    <mergeCell ref="B6:B10"/>
    <mergeCell ref="B11:B19"/>
    <mergeCell ref="I3:I5"/>
    <mergeCell ref="U4:W4"/>
    <mergeCell ref="A3:A5"/>
    <mergeCell ref="B3:B5"/>
    <mergeCell ref="C3:C5"/>
    <mergeCell ref="D3:D5"/>
    <mergeCell ref="E3:E5"/>
    <mergeCell ref="F3:F5"/>
    <mergeCell ref="G3:G5"/>
    <mergeCell ref="H3:H5"/>
    <mergeCell ref="K3:K5"/>
    <mergeCell ref="L4:L5"/>
    <mergeCell ref="P4:P5"/>
    <mergeCell ref="T4:T5"/>
    <mergeCell ref="J3:J5"/>
    <mergeCell ref="L3:W3"/>
  </mergeCells>
  <printOptions horizontalCentered="1"/>
  <pageMargins left="0.2" right="0.2" top="0.5" bottom="0.5" header="0.3" footer="0.3"/>
  <pageSetup paperSize="9" scale="50" orientation="landscape" horizontalDpi="300" verticalDpi="300" r:id="rId1"/>
  <colBreaks count="1" manualBreakCount="1">
    <brk id="23" min="2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8C9F8-3A88-466C-BB3A-7505E95FE26E}">
  <dimension ref="A1:J19"/>
  <sheetViews>
    <sheetView view="pageBreakPreview" topLeftCell="A10" zoomScale="90" zoomScaleNormal="80" zoomScaleSheetLayoutView="90" workbookViewId="0">
      <selection activeCell="G12" sqref="G12"/>
    </sheetView>
  </sheetViews>
  <sheetFormatPr defaultRowHeight="15" x14ac:dyDescent="0.25"/>
  <cols>
    <col min="1" max="1" width="5.42578125" style="2" customWidth="1"/>
    <col min="2" max="2" width="14.7109375" style="1" bestFit="1" customWidth="1"/>
    <col min="3" max="3" width="25" style="1" bestFit="1" customWidth="1"/>
    <col min="4" max="4" width="49.85546875" style="1" customWidth="1"/>
    <col min="5" max="5" width="24" style="1" customWidth="1"/>
    <col min="6" max="6" width="15" style="1" customWidth="1"/>
    <col min="7" max="7" width="15.42578125" style="5" bestFit="1" customWidth="1"/>
    <col min="8" max="8" width="13.85546875" style="1" customWidth="1"/>
    <col min="9" max="9" width="11.42578125" style="1" customWidth="1"/>
    <col min="10" max="10" width="15" style="1" customWidth="1"/>
    <col min="11" max="16384" width="9.140625" style="1"/>
  </cols>
  <sheetData>
    <row r="1" spans="1:10" ht="15.75" x14ac:dyDescent="0.25">
      <c r="A1" s="64" t="s">
        <v>48</v>
      </c>
      <c r="B1" s="65"/>
      <c r="C1" s="65"/>
      <c r="D1" s="65"/>
      <c r="E1" s="65"/>
      <c r="F1" s="65"/>
      <c r="G1" s="65"/>
      <c r="H1" s="65"/>
      <c r="I1" s="65"/>
      <c r="J1" s="65"/>
    </row>
    <row r="3" spans="1:10" s="4" customFormat="1" ht="15" customHeight="1" x14ac:dyDescent="0.25">
      <c r="A3" s="72" t="s">
        <v>0</v>
      </c>
      <c r="B3" s="72" t="s">
        <v>1</v>
      </c>
      <c r="C3" s="72" t="s">
        <v>2</v>
      </c>
      <c r="D3" s="72" t="s">
        <v>4</v>
      </c>
      <c r="E3" s="72" t="s">
        <v>10</v>
      </c>
      <c r="F3" s="72" t="s">
        <v>11</v>
      </c>
      <c r="G3" s="66" t="s">
        <v>3</v>
      </c>
      <c r="H3" s="67" t="s">
        <v>47</v>
      </c>
      <c r="I3" s="68"/>
      <c r="J3" s="69"/>
    </row>
    <row r="4" spans="1:10" s="4" customFormat="1" ht="15.75" x14ac:dyDescent="0.25">
      <c r="A4" s="72"/>
      <c r="B4" s="72"/>
      <c r="C4" s="72"/>
      <c r="D4" s="72"/>
      <c r="E4" s="72"/>
      <c r="F4" s="72"/>
      <c r="G4" s="66"/>
      <c r="H4" s="8" t="s">
        <v>7</v>
      </c>
      <c r="I4" s="8" t="s">
        <v>6</v>
      </c>
      <c r="J4" s="8" t="s">
        <v>8</v>
      </c>
    </row>
    <row r="5" spans="1:10" ht="63" x14ac:dyDescent="0.25">
      <c r="A5" s="9">
        <v>1</v>
      </c>
      <c r="B5" s="70" t="s">
        <v>9</v>
      </c>
      <c r="C5" s="10" t="s">
        <v>12</v>
      </c>
      <c r="D5" s="10" t="s">
        <v>13</v>
      </c>
      <c r="E5" s="10" t="s">
        <v>18</v>
      </c>
      <c r="F5" s="10" t="s">
        <v>14</v>
      </c>
      <c r="G5" s="11">
        <v>149970000</v>
      </c>
      <c r="H5" s="11">
        <f>+G5*35%</f>
        <v>52489500</v>
      </c>
      <c r="I5" s="11"/>
      <c r="J5" s="11"/>
    </row>
    <row r="6" spans="1:10" ht="31.5" x14ac:dyDescent="0.25">
      <c r="A6" s="9">
        <v>2</v>
      </c>
      <c r="B6" s="70"/>
      <c r="C6" s="10" t="s">
        <v>15</v>
      </c>
      <c r="D6" s="10" t="s">
        <v>16</v>
      </c>
      <c r="E6" s="10" t="s">
        <v>17</v>
      </c>
      <c r="F6" s="10" t="s">
        <v>14</v>
      </c>
      <c r="G6" s="11">
        <v>149998000</v>
      </c>
      <c r="H6" s="11">
        <f>+G6*35%</f>
        <v>52499300</v>
      </c>
      <c r="I6" s="11"/>
      <c r="J6" s="11"/>
    </row>
    <row r="7" spans="1:10" ht="31.5" x14ac:dyDescent="0.25">
      <c r="A7" s="9">
        <v>3</v>
      </c>
      <c r="B7" s="70" t="s">
        <v>19</v>
      </c>
      <c r="C7" s="10" t="s">
        <v>21</v>
      </c>
      <c r="D7" s="10" t="s">
        <v>20</v>
      </c>
      <c r="E7" s="10" t="s">
        <v>24</v>
      </c>
      <c r="F7" s="10" t="s">
        <v>23</v>
      </c>
      <c r="G7" s="11">
        <v>140000000</v>
      </c>
      <c r="H7" s="11">
        <f t="shared" ref="H7:H17" si="0">+G7*35%</f>
        <v>49000000</v>
      </c>
      <c r="I7" s="11"/>
      <c r="J7" s="11"/>
    </row>
    <row r="8" spans="1:10" ht="47.25" x14ac:dyDescent="0.25">
      <c r="A8" s="9">
        <v>4</v>
      </c>
      <c r="B8" s="70"/>
      <c r="C8" s="10" t="s">
        <v>25</v>
      </c>
      <c r="D8" s="10" t="s">
        <v>46</v>
      </c>
      <c r="E8" s="10" t="s">
        <v>26</v>
      </c>
      <c r="F8" s="10" t="s">
        <v>23</v>
      </c>
      <c r="G8" s="11">
        <v>146450000</v>
      </c>
      <c r="H8" s="11">
        <f t="shared" si="0"/>
        <v>51257500</v>
      </c>
      <c r="I8" s="11"/>
      <c r="J8" s="11"/>
    </row>
    <row r="9" spans="1:10" ht="47.25" x14ac:dyDescent="0.25">
      <c r="A9" s="9">
        <v>5</v>
      </c>
      <c r="B9" s="70"/>
      <c r="C9" s="10" t="s">
        <v>27</v>
      </c>
      <c r="D9" s="10" t="s">
        <v>49</v>
      </c>
      <c r="E9" s="10" t="s">
        <v>28</v>
      </c>
      <c r="F9" s="10" t="s">
        <v>23</v>
      </c>
      <c r="G9" s="11">
        <v>148000000</v>
      </c>
      <c r="H9" s="11">
        <f t="shared" si="0"/>
        <v>51800000</v>
      </c>
      <c r="I9" s="11"/>
      <c r="J9" s="11"/>
    </row>
    <row r="10" spans="1:10" ht="47.25" x14ac:dyDescent="0.25">
      <c r="A10" s="9">
        <v>6</v>
      </c>
      <c r="B10" s="70"/>
      <c r="C10" s="10" t="s">
        <v>29</v>
      </c>
      <c r="D10" s="10" t="s">
        <v>30</v>
      </c>
      <c r="E10" s="10" t="s">
        <v>22</v>
      </c>
      <c r="F10" s="10" t="s">
        <v>23</v>
      </c>
      <c r="G10" s="11">
        <v>140900000</v>
      </c>
      <c r="H10" s="11">
        <f t="shared" si="0"/>
        <v>49315000</v>
      </c>
      <c r="I10" s="11"/>
      <c r="J10" s="11"/>
    </row>
    <row r="11" spans="1:10" ht="47.25" x14ac:dyDescent="0.25">
      <c r="A11" s="9">
        <v>7</v>
      </c>
      <c r="B11" s="70" t="s">
        <v>31</v>
      </c>
      <c r="C11" s="10" t="s">
        <v>32</v>
      </c>
      <c r="D11" s="10" t="s">
        <v>57</v>
      </c>
      <c r="E11" s="10" t="s">
        <v>33</v>
      </c>
      <c r="F11" s="10" t="s">
        <v>14</v>
      </c>
      <c r="G11" s="11">
        <v>148310050</v>
      </c>
      <c r="H11" s="11">
        <f t="shared" si="0"/>
        <v>51908517.5</v>
      </c>
      <c r="I11" s="11"/>
      <c r="J11" s="11"/>
    </row>
    <row r="12" spans="1:10" ht="47.25" x14ac:dyDescent="0.25">
      <c r="A12" s="9">
        <v>8</v>
      </c>
      <c r="B12" s="70"/>
      <c r="C12" s="10" t="s">
        <v>34</v>
      </c>
      <c r="D12" s="10" t="s">
        <v>56</v>
      </c>
      <c r="E12" s="10" t="s">
        <v>35</v>
      </c>
      <c r="F12" s="10" t="s">
        <v>14</v>
      </c>
      <c r="G12" s="11">
        <v>148350000</v>
      </c>
      <c r="H12" s="11">
        <f t="shared" si="0"/>
        <v>51922500</v>
      </c>
      <c r="I12" s="11"/>
      <c r="J12" s="11"/>
    </row>
    <row r="13" spans="1:10" ht="47.25" x14ac:dyDescent="0.25">
      <c r="A13" s="9">
        <v>9</v>
      </c>
      <c r="B13" s="70"/>
      <c r="C13" s="10" t="s">
        <v>36</v>
      </c>
      <c r="D13" s="10" t="s">
        <v>52</v>
      </c>
      <c r="E13" s="10" t="s">
        <v>37</v>
      </c>
      <c r="F13" s="10" t="s">
        <v>14</v>
      </c>
      <c r="G13" s="11">
        <v>148940000</v>
      </c>
      <c r="H13" s="11">
        <f t="shared" si="0"/>
        <v>52129000</v>
      </c>
      <c r="I13" s="11"/>
      <c r="J13" s="11"/>
    </row>
    <row r="14" spans="1:10" ht="47.25" x14ac:dyDescent="0.25">
      <c r="A14" s="9">
        <v>10</v>
      </c>
      <c r="B14" s="70"/>
      <c r="C14" s="10" t="s">
        <v>38</v>
      </c>
      <c r="D14" s="10" t="s">
        <v>51</v>
      </c>
      <c r="E14" s="10" t="s">
        <v>58</v>
      </c>
      <c r="F14" s="10" t="s">
        <v>59</v>
      </c>
      <c r="G14" s="11">
        <v>148330000</v>
      </c>
      <c r="H14" s="11">
        <f t="shared" si="0"/>
        <v>51915500</v>
      </c>
      <c r="I14" s="11"/>
      <c r="J14" s="11"/>
    </row>
    <row r="15" spans="1:10" ht="47.25" x14ac:dyDescent="0.25">
      <c r="A15" s="9">
        <v>11</v>
      </c>
      <c r="B15" s="70"/>
      <c r="C15" s="10" t="s">
        <v>39</v>
      </c>
      <c r="D15" s="10" t="s">
        <v>51</v>
      </c>
      <c r="E15" s="10" t="s">
        <v>40</v>
      </c>
      <c r="F15" s="10" t="s">
        <v>14</v>
      </c>
      <c r="G15" s="11">
        <v>148510000</v>
      </c>
      <c r="H15" s="11">
        <f t="shared" si="0"/>
        <v>51978500</v>
      </c>
      <c r="I15" s="11"/>
      <c r="J15" s="11"/>
    </row>
    <row r="16" spans="1:10" ht="45.75" customHeight="1" x14ac:dyDescent="0.25">
      <c r="A16" s="9">
        <v>12</v>
      </c>
      <c r="B16" s="70"/>
      <c r="C16" s="10" t="s">
        <v>41</v>
      </c>
      <c r="D16" s="10" t="s">
        <v>54</v>
      </c>
      <c r="E16" s="10" t="s">
        <v>42</v>
      </c>
      <c r="F16" s="10" t="s">
        <v>14</v>
      </c>
      <c r="G16" s="11">
        <v>148926050</v>
      </c>
      <c r="H16" s="11">
        <f t="shared" si="0"/>
        <v>52124117.5</v>
      </c>
      <c r="I16" s="11"/>
      <c r="J16" s="11"/>
    </row>
    <row r="17" spans="1:10" ht="47.25" x14ac:dyDescent="0.25">
      <c r="A17" s="9">
        <v>13</v>
      </c>
      <c r="B17" s="70"/>
      <c r="C17" s="10" t="s">
        <v>43</v>
      </c>
      <c r="D17" s="10" t="s">
        <v>55</v>
      </c>
      <c r="E17" s="10" t="s">
        <v>44</v>
      </c>
      <c r="F17" s="10" t="s">
        <v>14</v>
      </c>
      <c r="G17" s="11">
        <v>148010000</v>
      </c>
      <c r="H17" s="11">
        <f t="shared" si="0"/>
        <v>51803500</v>
      </c>
      <c r="I17" s="11"/>
      <c r="J17" s="11"/>
    </row>
    <row r="18" spans="1:10" ht="15.75" x14ac:dyDescent="0.25">
      <c r="A18" s="71" t="s">
        <v>45</v>
      </c>
      <c r="B18" s="70"/>
      <c r="C18" s="70"/>
      <c r="D18" s="70"/>
      <c r="E18" s="70"/>
      <c r="F18" s="70"/>
      <c r="G18" s="12">
        <f>SUM(G5:G17)</f>
        <v>1914694100</v>
      </c>
      <c r="H18" s="12">
        <f>SUM(H5:H17)</f>
        <v>670142935</v>
      </c>
      <c r="I18" s="11"/>
      <c r="J18" s="11"/>
    </row>
    <row r="19" spans="1:10" x14ac:dyDescent="0.25">
      <c r="H19" s="3"/>
      <c r="I19" s="3"/>
      <c r="J19" s="3"/>
    </row>
  </sheetData>
  <mergeCells count="13">
    <mergeCell ref="B11:B17"/>
    <mergeCell ref="A18:F18"/>
    <mergeCell ref="A3:A4"/>
    <mergeCell ref="B3:B4"/>
    <mergeCell ref="C3:C4"/>
    <mergeCell ref="D3:D4"/>
    <mergeCell ref="E3:E4"/>
    <mergeCell ref="F3:F4"/>
    <mergeCell ref="A1:J1"/>
    <mergeCell ref="G3:G4"/>
    <mergeCell ref="H3:J3"/>
    <mergeCell ref="B5:B6"/>
    <mergeCell ref="B7:B10"/>
  </mergeCells>
  <printOptions horizontalCentered="1"/>
  <pageMargins left="0.7" right="0.7" top="0.5" bottom="0" header="0.5" footer="0"/>
  <pageSetup paperSize="9" scale="6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97637-489A-4E4F-976F-E7DEC5267670}">
  <dimension ref="A1:L29"/>
  <sheetViews>
    <sheetView view="pageBreakPreview" topLeftCell="A19" zoomScale="89" zoomScaleNormal="80" zoomScaleSheetLayoutView="90" workbookViewId="0">
      <selection activeCell="D25" sqref="D25"/>
    </sheetView>
  </sheetViews>
  <sheetFormatPr defaultRowHeight="15" x14ac:dyDescent="0.25"/>
  <cols>
    <col min="1" max="1" width="5.42578125" style="2" customWidth="1"/>
    <col min="2" max="2" width="14.7109375" style="1" bestFit="1" customWidth="1"/>
    <col min="3" max="3" width="32.42578125" style="1" customWidth="1"/>
    <col min="4" max="4" width="49.85546875" style="1" customWidth="1"/>
    <col min="5" max="5" width="40.7109375" style="1" customWidth="1"/>
    <col min="6" max="6" width="40.28515625" style="1" customWidth="1"/>
    <col min="7" max="7" width="24" style="1" customWidth="1"/>
    <col min="8" max="8" width="15" style="1" customWidth="1"/>
    <col min="9" max="9" width="20.140625" style="5" bestFit="1" customWidth="1"/>
    <col min="10" max="10" width="13.85546875" style="1" customWidth="1"/>
    <col min="11" max="11" width="11.42578125" style="1" customWidth="1"/>
    <col min="12" max="12" width="15" style="1" customWidth="1"/>
    <col min="13" max="16384" width="9.140625" style="1"/>
  </cols>
  <sheetData>
    <row r="1" spans="1:12" ht="15.75" x14ac:dyDescent="0.25">
      <c r="A1" s="64" t="s">
        <v>64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x14ac:dyDescent="0.25">
      <c r="E2" s="73" t="s">
        <v>74</v>
      </c>
      <c r="F2" s="74"/>
    </row>
    <row r="3" spans="1:12" s="4" customFormat="1" ht="15" customHeight="1" x14ac:dyDescent="0.25">
      <c r="A3" s="72" t="s">
        <v>0</v>
      </c>
      <c r="B3" s="72" t="s">
        <v>1</v>
      </c>
      <c r="C3" s="72" t="s">
        <v>62</v>
      </c>
      <c r="D3" s="72" t="s">
        <v>60</v>
      </c>
      <c r="E3" s="75" t="s">
        <v>2</v>
      </c>
      <c r="F3" s="75" t="s">
        <v>61</v>
      </c>
      <c r="G3" s="72" t="s">
        <v>10</v>
      </c>
      <c r="H3" s="72" t="s">
        <v>11</v>
      </c>
      <c r="I3" s="66" t="s">
        <v>3</v>
      </c>
      <c r="J3" s="67" t="s">
        <v>47</v>
      </c>
      <c r="K3" s="68"/>
      <c r="L3" s="69"/>
    </row>
    <row r="4" spans="1:12" s="4" customFormat="1" ht="15.75" x14ac:dyDescent="0.25">
      <c r="A4" s="72"/>
      <c r="B4" s="72"/>
      <c r="C4" s="72"/>
      <c r="D4" s="72"/>
      <c r="E4" s="76"/>
      <c r="F4" s="76"/>
      <c r="G4" s="72"/>
      <c r="H4" s="72"/>
      <c r="I4" s="66"/>
      <c r="J4" s="14" t="s">
        <v>7</v>
      </c>
      <c r="K4" s="14" t="s">
        <v>6</v>
      </c>
      <c r="L4" s="14" t="s">
        <v>8</v>
      </c>
    </row>
    <row r="5" spans="1:12" ht="47.25" x14ac:dyDescent="0.25">
      <c r="A5" s="13">
        <v>1</v>
      </c>
      <c r="B5" s="77" t="s">
        <v>9</v>
      </c>
      <c r="C5" s="10" t="s">
        <v>66</v>
      </c>
      <c r="D5" s="17" t="s">
        <v>63</v>
      </c>
      <c r="E5" s="10"/>
      <c r="F5" s="10"/>
      <c r="G5" s="10"/>
      <c r="H5" s="10"/>
      <c r="I5" s="11"/>
      <c r="J5" s="11"/>
      <c r="K5" s="11"/>
      <c r="L5" s="11"/>
    </row>
    <row r="6" spans="1:12" ht="47.25" x14ac:dyDescent="0.25">
      <c r="A6" s="13">
        <v>2</v>
      </c>
      <c r="B6" s="78"/>
      <c r="C6" s="10" t="s">
        <v>65</v>
      </c>
      <c r="D6" s="17" t="s">
        <v>63</v>
      </c>
      <c r="E6" s="10"/>
      <c r="F6" s="10"/>
      <c r="G6" s="10"/>
      <c r="H6" s="10"/>
      <c r="I6" s="11"/>
      <c r="J6" s="11"/>
      <c r="K6" s="11"/>
      <c r="L6" s="11"/>
    </row>
    <row r="7" spans="1:12" ht="47.25" x14ac:dyDescent="0.25">
      <c r="A7" s="16">
        <v>3</v>
      </c>
      <c r="B7" s="78"/>
      <c r="C7" s="10" t="s">
        <v>67</v>
      </c>
      <c r="D7" s="17" t="s">
        <v>63</v>
      </c>
      <c r="E7" s="10"/>
      <c r="F7" s="10"/>
      <c r="G7" s="10"/>
      <c r="H7" s="10"/>
      <c r="I7" s="11"/>
      <c r="J7" s="11"/>
      <c r="K7" s="11"/>
      <c r="L7" s="11"/>
    </row>
    <row r="8" spans="1:12" ht="47.25" x14ac:dyDescent="0.25">
      <c r="A8" s="16">
        <v>4</v>
      </c>
      <c r="B8" s="78"/>
      <c r="C8" s="10" t="s">
        <v>68</v>
      </c>
      <c r="D8" s="17" t="s">
        <v>63</v>
      </c>
      <c r="E8" s="10"/>
      <c r="F8" s="10"/>
      <c r="G8" s="10"/>
      <c r="H8" s="10"/>
      <c r="I8" s="11"/>
      <c r="J8" s="11"/>
      <c r="K8" s="11"/>
      <c r="L8" s="11"/>
    </row>
    <row r="9" spans="1:12" ht="15.75" x14ac:dyDescent="0.25">
      <c r="A9" s="16">
        <v>5</v>
      </c>
      <c r="B9" s="78"/>
      <c r="C9" s="10"/>
      <c r="D9" s="17"/>
      <c r="E9" s="10" t="s">
        <v>71</v>
      </c>
      <c r="F9" s="10" t="s">
        <v>69</v>
      </c>
      <c r="G9" s="10" t="s">
        <v>96</v>
      </c>
      <c r="H9" s="10" t="s">
        <v>97</v>
      </c>
      <c r="I9" s="25">
        <v>140000000</v>
      </c>
      <c r="J9" s="11">
        <f>+I9*35%</f>
        <v>49000000</v>
      </c>
      <c r="K9" s="11"/>
      <c r="L9" s="11"/>
    </row>
    <row r="10" spans="1:12" ht="31.5" x14ac:dyDescent="0.25">
      <c r="A10" s="16">
        <v>6</v>
      </c>
      <c r="B10" s="78"/>
      <c r="C10" s="10"/>
      <c r="D10" s="17"/>
      <c r="E10" s="10" t="s">
        <v>72</v>
      </c>
      <c r="F10" s="10" t="s">
        <v>70</v>
      </c>
      <c r="G10" s="10" t="s">
        <v>98</v>
      </c>
      <c r="H10" s="10" t="s">
        <v>97</v>
      </c>
      <c r="I10" s="11">
        <v>140100000</v>
      </c>
      <c r="J10" s="11">
        <f t="shared" ref="J10:J11" si="0">+I10*35%</f>
        <v>49035000</v>
      </c>
      <c r="K10" s="11"/>
      <c r="L10" s="11"/>
    </row>
    <row r="11" spans="1:12" ht="15.75" x14ac:dyDescent="0.25">
      <c r="A11" s="16">
        <v>7</v>
      </c>
      <c r="B11" s="79"/>
      <c r="C11" s="10"/>
      <c r="D11" s="17"/>
      <c r="E11" s="10" t="s">
        <v>73</v>
      </c>
      <c r="F11" s="10" t="s">
        <v>69</v>
      </c>
      <c r="G11" s="10" t="s">
        <v>99</v>
      </c>
      <c r="H11" s="10" t="s">
        <v>97</v>
      </c>
      <c r="I11" s="11">
        <v>140195000</v>
      </c>
      <c r="J11" s="11">
        <f t="shared" si="0"/>
        <v>49068250</v>
      </c>
      <c r="K11" s="11"/>
      <c r="L11" s="11"/>
    </row>
    <row r="12" spans="1:12" ht="94.5" x14ac:dyDescent="0.25">
      <c r="A12" s="16">
        <v>8</v>
      </c>
      <c r="B12" s="77" t="s">
        <v>19</v>
      </c>
      <c r="C12" s="10" t="s">
        <v>75</v>
      </c>
      <c r="D12" s="17" t="s">
        <v>76</v>
      </c>
      <c r="E12" s="10"/>
      <c r="F12" s="10"/>
      <c r="G12" s="10"/>
      <c r="H12" s="10"/>
      <c r="I12" s="11"/>
      <c r="J12" s="11"/>
      <c r="K12" s="11"/>
      <c r="L12" s="11"/>
    </row>
    <row r="13" spans="1:12" ht="71.25" x14ac:dyDescent="0.25">
      <c r="A13" s="16">
        <v>9</v>
      </c>
      <c r="B13" s="78"/>
      <c r="C13" s="10" t="s">
        <v>77</v>
      </c>
      <c r="D13" s="18" t="s">
        <v>78</v>
      </c>
      <c r="E13" s="10"/>
      <c r="F13" s="10"/>
      <c r="G13" s="10"/>
      <c r="H13" s="10"/>
      <c r="I13" s="11"/>
      <c r="J13" s="11"/>
      <c r="K13" s="11"/>
      <c r="L13" s="11"/>
    </row>
    <row r="14" spans="1:12" ht="110.25" x14ac:dyDescent="0.25">
      <c r="A14" s="16">
        <v>10</v>
      </c>
      <c r="B14" s="78"/>
      <c r="C14" s="10" t="s">
        <v>79</v>
      </c>
      <c r="D14" s="19" t="s">
        <v>80</v>
      </c>
      <c r="E14" s="10"/>
      <c r="F14" s="10"/>
      <c r="G14" s="10"/>
      <c r="H14" s="10"/>
      <c r="I14" s="11"/>
      <c r="J14" s="11"/>
      <c r="K14" s="11"/>
      <c r="L14" s="11"/>
    </row>
    <row r="15" spans="1:12" ht="110.25" x14ac:dyDescent="0.25">
      <c r="A15" s="16">
        <v>11</v>
      </c>
      <c r="B15" s="78"/>
      <c r="C15" s="10" t="s">
        <v>81</v>
      </c>
      <c r="D15" s="20" t="s">
        <v>82</v>
      </c>
      <c r="E15" s="10"/>
      <c r="F15" s="10"/>
      <c r="G15" s="10"/>
      <c r="H15" s="10"/>
      <c r="I15" s="11"/>
      <c r="J15" s="11"/>
      <c r="K15" s="11"/>
      <c r="L15" s="11"/>
    </row>
    <row r="16" spans="1:12" ht="31.5" x14ac:dyDescent="0.25">
      <c r="A16" s="16">
        <v>12</v>
      </c>
      <c r="B16" s="78"/>
      <c r="C16" s="10"/>
      <c r="D16" s="20"/>
      <c r="E16" s="10" t="s">
        <v>83</v>
      </c>
      <c r="F16" s="10" t="s">
        <v>84</v>
      </c>
      <c r="G16" s="10" t="s">
        <v>123</v>
      </c>
      <c r="H16" s="37">
        <v>43570</v>
      </c>
      <c r="I16" s="11">
        <v>140000000</v>
      </c>
      <c r="J16" s="11"/>
      <c r="K16" s="11"/>
      <c r="L16" s="11"/>
    </row>
    <row r="17" spans="1:12" ht="31.5" x14ac:dyDescent="0.25">
      <c r="A17" s="16">
        <v>13</v>
      </c>
      <c r="B17" s="78"/>
      <c r="C17" s="10"/>
      <c r="D17" s="20"/>
      <c r="E17" s="10" t="s">
        <v>85</v>
      </c>
      <c r="F17" s="10" t="s">
        <v>86</v>
      </c>
      <c r="G17" s="10" t="s">
        <v>124</v>
      </c>
      <c r="H17" s="37">
        <v>43563</v>
      </c>
      <c r="I17" s="11">
        <v>140000000</v>
      </c>
      <c r="J17" s="11"/>
      <c r="K17" s="11"/>
      <c r="L17" s="11"/>
    </row>
    <row r="18" spans="1:12" ht="47.25" x14ac:dyDescent="0.25">
      <c r="A18" s="16">
        <v>14</v>
      </c>
      <c r="B18" s="79"/>
      <c r="C18" s="10"/>
      <c r="D18" s="20"/>
      <c r="E18" s="10" t="s">
        <v>87</v>
      </c>
      <c r="F18" s="10" t="s">
        <v>88</v>
      </c>
      <c r="G18" s="10" t="s">
        <v>125</v>
      </c>
      <c r="H18" s="37">
        <v>43570</v>
      </c>
      <c r="I18" s="11">
        <v>140000000</v>
      </c>
      <c r="J18" s="11"/>
      <c r="K18" s="11"/>
      <c r="L18" s="11"/>
    </row>
    <row r="19" spans="1:12" ht="63" x14ac:dyDescent="0.25">
      <c r="A19" s="16">
        <v>15</v>
      </c>
      <c r="B19" s="15"/>
      <c r="C19" s="10"/>
      <c r="D19" s="20"/>
      <c r="E19" s="10" t="s">
        <v>126</v>
      </c>
      <c r="F19" s="10" t="s">
        <v>89</v>
      </c>
      <c r="G19" s="10" t="s">
        <v>127</v>
      </c>
      <c r="H19" s="37">
        <v>43563</v>
      </c>
      <c r="I19" s="11">
        <v>138830000</v>
      </c>
      <c r="J19" s="11"/>
      <c r="K19" s="11"/>
      <c r="L19" s="11"/>
    </row>
    <row r="20" spans="1:12" ht="63" x14ac:dyDescent="0.25">
      <c r="A20" s="16">
        <v>16</v>
      </c>
      <c r="B20" s="15"/>
      <c r="C20" s="10"/>
      <c r="D20" s="20"/>
      <c r="E20" s="10" t="s">
        <v>90</v>
      </c>
      <c r="F20" s="10" t="s">
        <v>91</v>
      </c>
      <c r="G20" s="10" t="s">
        <v>128</v>
      </c>
      <c r="H20" s="37">
        <v>43563</v>
      </c>
      <c r="I20" s="11">
        <v>138050000</v>
      </c>
      <c r="J20" s="11"/>
      <c r="K20" s="11"/>
      <c r="L20" s="11"/>
    </row>
    <row r="21" spans="1:12" ht="71.25" x14ac:dyDescent="0.25">
      <c r="A21" s="16">
        <v>17</v>
      </c>
      <c r="B21" s="70" t="s">
        <v>31</v>
      </c>
      <c r="C21" s="10" t="s">
        <v>92</v>
      </c>
      <c r="D21" s="22" t="s">
        <v>93</v>
      </c>
      <c r="E21" s="10"/>
      <c r="F21" s="10"/>
      <c r="G21" s="10"/>
      <c r="H21" s="10"/>
      <c r="I21" s="11"/>
      <c r="J21" s="11"/>
      <c r="K21" s="11"/>
      <c r="L21" s="11"/>
    </row>
    <row r="22" spans="1:12" ht="71.25" x14ac:dyDescent="0.25">
      <c r="A22" s="16">
        <v>18</v>
      </c>
      <c r="B22" s="70"/>
      <c r="C22" s="10" t="s">
        <v>94</v>
      </c>
      <c r="D22" s="22" t="s">
        <v>95</v>
      </c>
      <c r="E22" s="10"/>
      <c r="F22" s="10"/>
      <c r="G22" s="10"/>
      <c r="H22" s="10"/>
      <c r="I22" s="11"/>
      <c r="J22" s="11"/>
      <c r="K22" s="11"/>
      <c r="L22" s="11"/>
    </row>
    <row r="23" spans="1:12" ht="15.75" x14ac:dyDescent="0.25">
      <c r="A23" s="16">
        <v>19</v>
      </c>
      <c r="B23" s="70"/>
      <c r="C23" s="10"/>
      <c r="D23" s="21"/>
      <c r="E23" s="10"/>
      <c r="F23" s="10"/>
      <c r="G23" s="10"/>
      <c r="H23" s="10"/>
      <c r="I23" s="11"/>
      <c r="J23" s="11"/>
      <c r="K23" s="11"/>
      <c r="L23" s="11"/>
    </row>
    <row r="24" spans="1:12" ht="15.75" x14ac:dyDescent="0.25">
      <c r="A24" s="16">
        <v>20</v>
      </c>
      <c r="B24" s="70"/>
      <c r="C24" s="10"/>
      <c r="D24" s="10"/>
      <c r="E24" s="10"/>
      <c r="F24" s="10"/>
      <c r="G24" s="10"/>
      <c r="H24" s="10"/>
      <c r="I24" s="11"/>
      <c r="J24" s="11"/>
      <c r="K24" s="11"/>
      <c r="L24" s="11"/>
    </row>
    <row r="25" spans="1:12" ht="15.75" x14ac:dyDescent="0.25">
      <c r="A25" s="16">
        <v>21</v>
      </c>
      <c r="B25" s="70"/>
      <c r="C25" s="10"/>
      <c r="D25" s="10"/>
      <c r="E25" s="10"/>
      <c r="F25" s="10"/>
      <c r="G25" s="10"/>
      <c r="H25" s="10"/>
      <c r="I25" s="11"/>
      <c r="J25" s="11"/>
      <c r="K25" s="11"/>
      <c r="L25" s="11"/>
    </row>
    <row r="26" spans="1:12" ht="45.75" customHeight="1" x14ac:dyDescent="0.25">
      <c r="A26" s="16">
        <v>22</v>
      </c>
      <c r="B26" s="70"/>
      <c r="C26" s="10"/>
      <c r="D26" s="10"/>
      <c r="E26" s="10"/>
      <c r="F26" s="10"/>
      <c r="G26" s="10"/>
      <c r="H26" s="10"/>
      <c r="I26" s="11"/>
      <c r="J26" s="11"/>
      <c r="K26" s="11"/>
      <c r="L26" s="11"/>
    </row>
    <row r="27" spans="1:12" ht="15.75" x14ac:dyDescent="0.25">
      <c r="A27" s="16">
        <v>23</v>
      </c>
      <c r="B27" s="70"/>
      <c r="C27" s="10"/>
      <c r="D27" s="10"/>
      <c r="E27" s="10"/>
      <c r="F27" s="10"/>
      <c r="G27" s="10"/>
      <c r="H27" s="10"/>
      <c r="I27" s="11"/>
      <c r="J27" s="11"/>
      <c r="K27" s="11"/>
      <c r="L27" s="11"/>
    </row>
    <row r="28" spans="1:12" ht="15.75" x14ac:dyDescent="0.25">
      <c r="A28" s="71" t="s">
        <v>45</v>
      </c>
      <c r="B28" s="70"/>
      <c r="C28" s="70"/>
      <c r="D28" s="70"/>
      <c r="E28" s="70"/>
      <c r="F28" s="70"/>
      <c r="G28" s="70"/>
      <c r="H28" s="70"/>
      <c r="I28" s="12">
        <f>SUM(I5:I27)</f>
        <v>1117175000</v>
      </c>
      <c r="J28" s="12">
        <f>SUM(J5:J27)</f>
        <v>147103250</v>
      </c>
      <c r="K28" s="11"/>
      <c r="L28" s="11"/>
    </row>
    <row r="29" spans="1:12" x14ac:dyDescent="0.25">
      <c r="J29" s="3"/>
      <c r="K29" s="3"/>
      <c r="L29" s="3"/>
    </row>
  </sheetData>
  <mergeCells count="16">
    <mergeCell ref="B21:B27"/>
    <mergeCell ref="A28:H28"/>
    <mergeCell ref="F3:F4"/>
    <mergeCell ref="E3:E4"/>
    <mergeCell ref="B5:B11"/>
    <mergeCell ref="B12:B18"/>
    <mergeCell ref="A1:L1"/>
    <mergeCell ref="A3:A4"/>
    <mergeCell ref="B3:B4"/>
    <mergeCell ref="C3:C4"/>
    <mergeCell ref="D3:D4"/>
    <mergeCell ref="G3:G4"/>
    <mergeCell ref="H3:H4"/>
    <mergeCell ref="I3:I4"/>
    <mergeCell ref="J3:L3"/>
    <mergeCell ref="E2:F2"/>
  </mergeCells>
  <printOptions horizontalCentered="1"/>
  <pageMargins left="0.7" right="0.7" top="0.5" bottom="0" header="0.5" footer="0"/>
  <pageSetup paperSize="9" scale="6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REKAP MICRO GRANT</vt:lpstr>
      <vt:lpstr>TAHAP 1</vt:lpstr>
      <vt:lpstr>TAHAP 2</vt:lpstr>
      <vt:lpstr>'REKAP MICRO GRANT'!Print_Area</vt:lpstr>
      <vt:lpstr>'TAHAP 1'!Print_Area</vt:lpstr>
      <vt:lpstr>'TAHAP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santoso</dc:creator>
  <cp:lastModifiedBy>irma santoso</cp:lastModifiedBy>
  <cp:lastPrinted>2019-04-26T07:51:53Z</cp:lastPrinted>
  <dcterms:created xsi:type="dcterms:W3CDTF">2019-01-07T08:25:09Z</dcterms:created>
  <dcterms:modified xsi:type="dcterms:W3CDTF">2019-06-19T03:14:08Z</dcterms:modified>
</cp:coreProperties>
</file>