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mc:AlternateContent xmlns:mc="http://schemas.openxmlformats.org/markup-compatibility/2006">
    <mc:Choice Requires="x15">
      <x15ac:absPath xmlns:x15ac="http://schemas.microsoft.com/office/spreadsheetml/2010/11/ac" url="C:\Users\Pascal M\Documents\Tous les documents\Planification PNUD 2017\PACTE\"/>
    </mc:Choice>
  </mc:AlternateContent>
  <bookViews>
    <workbookView xWindow="0" yWindow="0" windowWidth="20490" windowHeight="8955"/>
  </bookViews>
  <sheets>
    <sheet name="PTA" sheetId="1" r:id="rId1"/>
  </sheets>
  <externalReferences>
    <externalReference r:id="rId2"/>
  </externalReferences>
  <definedNames>
    <definedName name="dataModality">[1]dataRates!$B$6:$B$12</definedName>
    <definedName name="dataRates">[1]dataRates!$B$5:$G$12</definedName>
    <definedName name="Z_19CC42B1_DD12_4AFE_95EA_EEC31F230EE9_.wvu.Cols" localSheetId="0" hidden="1">PTA!$L:$L</definedName>
    <definedName name="_xlnm.Print_Area" localSheetId="0">PTA!$A$1:$K$35</definedName>
  </definedNames>
  <calcPr calcId="152511"/>
  <customWorkbookViews>
    <customWorkbookView name="Reza Rahnema - Personal View" guid="{19CC42B1-DD12-4AFE-95EA-EEC31F230EE9}" mergeInterval="0" personalView="1" maximized="1" xWindow="-9" yWindow="-9" windowWidth="1938" windowHeight="1064" activeSheetId="1"/>
  </customWorkbookViews>
</workbook>
</file>

<file path=xl/calcChain.xml><?xml version="1.0" encoding="utf-8"?>
<calcChain xmlns="http://schemas.openxmlformats.org/spreadsheetml/2006/main">
  <c r="K17" i="1" l="1"/>
  <c r="K31" i="1"/>
  <c r="K34" i="1"/>
  <c r="K32" i="1"/>
  <c r="K30" i="1"/>
  <c r="K29" i="1"/>
  <c r="K27" i="1"/>
  <c r="K26" i="1"/>
  <c r="K25" i="1"/>
  <c r="K23" i="1"/>
  <c r="K24" i="1"/>
  <c r="K22" i="1"/>
  <c r="K28" i="1" s="1"/>
  <c r="K33" i="1" l="1"/>
  <c r="K10" i="1" l="1"/>
  <c r="K35" i="1" s="1"/>
  <c r="K20" i="1" l="1"/>
  <c r="K19" i="1"/>
  <c r="K16" i="1"/>
  <c r="K15" i="1"/>
  <c r="K13" i="1"/>
  <c r="K18" i="1" l="1"/>
  <c r="K21" i="1"/>
</calcChain>
</file>

<file path=xl/sharedStrings.xml><?xml version="1.0" encoding="utf-8"?>
<sst xmlns="http://schemas.openxmlformats.org/spreadsheetml/2006/main" count="138" uniqueCount="70">
  <si>
    <t>RESULTATS ATTENDUS Avec Situation de référence, indicateurs et Cibles</t>
  </si>
  <si>
    <t>ACTIVITÉS PRÉVUES Liste des résultats d’activités et des actions associées</t>
  </si>
  <si>
    <t>RESPONSABLE</t>
  </si>
  <si>
    <t>Budget total</t>
  </si>
  <si>
    <t xml:space="preserve">Description </t>
  </si>
  <si>
    <t>x</t>
  </si>
  <si>
    <t>BUDGET PRÉVISIONNEL DISPONIBLE</t>
  </si>
  <si>
    <t>BUDGET PRÉVISIONNEL A MOBILISER</t>
  </si>
  <si>
    <t>Fonds Trac</t>
  </si>
  <si>
    <t>CALENDRIER DE MISE EN ŒUVRE                2017</t>
  </si>
  <si>
    <t>juil</t>
  </si>
  <si>
    <t>Aout</t>
  </si>
  <si>
    <t>sept</t>
  </si>
  <si>
    <t xml:space="preserve">Total Projet </t>
  </si>
  <si>
    <t>Projet I – PACTE</t>
  </si>
  <si>
    <r>
      <rPr>
        <b/>
        <u/>
        <sz val="11"/>
        <color theme="1"/>
        <rFont val="Calibri"/>
        <family val="2"/>
        <scheme val="minor"/>
      </rPr>
      <t>Produit 1</t>
    </r>
    <r>
      <rPr>
        <sz val="11"/>
        <color theme="1"/>
        <rFont val="Calibri"/>
        <family val="2"/>
        <scheme val="minor"/>
      </rPr>
      <t xml:space="preserve"> :  
Maisons de Développent et la Paix (MDP) sont mises en place, des point focaux pour l’appui à la maîtrise d’ouvrage communales au niveau local sont institutionnalisés.
</t>
    </r>
    <r>
      <rPr>
        <b/>
        <u/>
        <sz val="11"/>
        <color theme="1"/>
        <rFont val="Calibri"/>
        <family val="2"/>
        <scheme val="minor"/>
      </rPr>
      <t>Indicateurs:</t>
    </r>
    <r>
      <rPr>
        <sz val="11"/>
        <color theme="1"/>
        <rFont val="Calibri"/>
        <family val="2"/>
        <scheme val="minor"/>
      </rPr>
      <t xml:space="preserve">
1.1.: Nbr de points focaux travaillant sur la maîtrose d'ouvrage
2.1.: Nbr de maisons de développement fonctionnelle
</t>
    </r>
    <r>
      <rPr>
        <b/>
        <u/>
        <sz val="11"/>
        <color theme="1"/>
        <rFont val="Calibri"/>
        <family val="2"/>
        <scheme val="minor"/>
      </rPr>
      <t>Situation de référence</t>
    </r>
    <r>
      <rPr>
        <sz val="11"/>
        <color theme="1"/>
        <rFont val="Calibri"/>
        <family val="2"/>
        <scheme val="minor"/>
      </rPr>
      <t xml:space="preserve">:
1.1: 6
2.1: 2
</t>
    </r>
    <r>
      <rPr>
        <b/>
        <u/>
        <sz val="11"/>
        <color theme="1"/>
        <rFont val="Calibri"/>
        <family val="2"/>
        <scheme val="minor"/>
      </rPr>
      <t>Cibles:</t>
    </r>
    <r>
      <rPr>
        <sz val="11"/>
        <color theme="1"/>
        <rFont val="Calibri"/>
        <family val="2"/>
        <scheme val="minor"/>
      </rPr>
      <t xml:space="preserve">
1.1: 6
2.1: 2</t>
    </r>
  </si>
  <si>
    <t>MDC, PNUD</t>
  </si>
  <si>
    <t>MDC, FONIC</t>
  </si>
  <si>
    <t>Makamba,
Rumonge,
Bujumbura Rural</t>
  </si>
  <si>
    <t>Makamba,
Rumonge</t>
  </si>
  <si>
    <t>grants</t>
  </si>
  <si>
    <t>supplies</t>
  </si>
  <si>
    <t>Contractual services-companies</t>
  </si>
  <si>
    <t>Total produit 1</t>
  </si>
  <si>
    <r>
      <rPr>
        <b/>
        <u/>
        <sz val="11"/>
        <color theme="1"/>
        <rFont val="Calibri"/>
        <family val="2"/>
        <scheme val="minor"/>
      </rPr>
      <t>Produit 2</t>
    </r>
    <r>
      <rPr>
        <sz val="11"/>
        <color theme="1"/>
        <rFont val="Calibri"/>
        <family val="2"/>
        <scheme val="minor"/>
      </rPr>
      <t xml:space="preserve"> :  
Capacités des acteurs locaux et des Comités Communales (CCDC) et Provinciaux de Développement (CPD) en décentralisation, gestion des projets, planification stratégique, gestion des connaissances
</t>
    </r>
    <r>
      <rPr>
        <b/>
        <u/>
        <sz val="11"/>
        <color theme="1"/>
        <rFont val="Calibri"/>
        <family val="2"/>
        <scheme val="minor"/>
      </rPr>
      <t>Indicateurs:</t>
    </r>
    <r>
      <rPr>
        <sz val="11"/>
        <color theme="1"/>
        <rFont val="Calibri"/>
        <family val="2"/>
        <scheme val="minor"/>
      </rPr>
      <t xml:space="preserve">
1.2: Nbr de CCDE renforcées de farçon opérationnelles et techniques
2.2: Nbr de CPD fonctionnelles (élus, société civile et acteur de l'état)
3.2: Nbr de personnes qui intègrent les CPD
4.2: Nbr de personnes formées (% femmes)x
5. 2  Nombre d'outils de contrôle et de transparence  mis en place
6.2 Nombre de projet des OSC appuyés
</t>
    </r>
    <r>
      <rPr>
        <b/>
        <u/>
        <sz val="11"/>
        <color theme="1"/>
        <rFont val="Calibri"/>
        <family val="2"/>
        <scheme val="minor"/>
      </rPr>
      <t>Situation de référence</t>
    </r>
    <r>
      <rPr>
        <sz val="11"/>
        <color theme="1"/>
        <rFont val="Calibri"/>
        <family val="2"/>
        <scheme val="minor"/>
      </rPr>
      <t xml:space="preserve">:
1.2: 00
2.2: 00
3.2: 00
4.2: 00
5.2 : 08
6.2: 10
</t>
    </r>
    <r>
      <rPr>
        <b/>
        <u/>
        <sz val="11"/>
        <color theme="1"/>
        <rFont val="Calibri"/>
        <family val="2"/>
        <scheme val="minor"/>
      </rPr>
      <t>Cibles:</t>
    </r>
    <r>
      <rPr>
        <sz val="11"/>
        <color theme="1"/>
        <rFont val="Calibri"/>
        <family val="2"/>
        <scheme val="minor"/>
      </rPr>
      <t xml:space="preserve">
1.2: 10
2.2: 3
3.2: 40
4.2: 30 (35% femmes) 
5.2:  10
6.2: 14</t>
    </r>
  </si>
  <si>
    <t>CNFAL</t>
  </si>
  <si>
    <t>Training, Workshops and Confer</t>
  </si>
  <si>
    <t>Training, Workshops and Conference</t>
  </si>
  <si>
    <t>Grants</t>
  </si>
  <si>
    <t>Elaborer un organigramme fonctionnel de la MDP adapté aux besoins du territoire :
6 ingénieurs FONIC (Marchés publiques), 1 Représentant(e) du Plan (MDC), 1 Représentant(e) DEL</t>
  </si>
  <si>
    <t>Finaliser les travaux d'aménagement des MDP et mise en place des sites web provinciaux</t>
  </si>
  <si>
    <t>Organiser de formations en gestion de projets à l'endrroit des CDC, CCDC et CPD à travers l’implémentation des projets d’impact en coordination avec la coopération décentralisée</t>
  </si>
  <si>
    <t>Evaluer l'impact des activités de formation à l'endroit des acteurs locaux</t>
  </si>
  <si>
    <t>Plaidoyer pour le texte d’application de la loi sur le transfert de compétences de l’état vers les communes.</t>
  </si>
  <si>
    <t>ABELO</t>
  </si>
  <si>
    <t>Mettre en place deux nouveaux outils  pour l’amélioration du contrôle et de la transparence dans la gestion de la chose publique et organisation des formations en gouvernorat sur les droits et devoirs, la planification stratégique, l'approche genre, la fiscalité locale, l'évaluation et le monitoring</t>
  </si>
  <si>
    <t>Appuyer la diffusion de la loi de transfert des compétences de l'Etat aux communes</t>
  </si>
  <si>
    <t>MDC</t>
  </si>
  <si>
    <t xml:space="preserve">Grants </t>
  </si>
  <si>
    <t>Renforcer les capacités du FONIC et des acteurs communaux impliqués dans la mise en oeuvre des projets d'investissements communaux par  des formations thématiques appropriées et par un appui-conseil direct dans l'exercice de la responsabilité de maîtrise d'ouvrage communal.</t>
  </si>
  <si>
    <t>FONIC</t>
  </si>
  <si>
    <t>Total produit 2</t>
  </si>
  <si>
    <r>
      <rPr>
        <b/>
        <u/>
        <sz val="11"/>
        <color theme="1"/>
        <rFont val="Calibri"/>
        <family val="2"/>
        <scheme val="minor"/>
      </rPr>
      <t>Produit 3:</t>
    </r>
    <r>
      <rPr>
        <sz val="11"/>
        <color theme="1"/>
        <rFont val="Calibri"/>
        <family val="2"/>
        <scheme val="minor"/>
      </rPr>
      <t xml:space="preserve">
Mise en place d’une stratégie de DEL au niveau provincial-local en appui a la stratégie national du DEL.
</t>
    </r>
    <r>
      <rPr>
        <b/>
        <u/>
        <sz val="11"/>
        <color theme="1"/>
        <rFont val="Calibri"/>
        <family val="2"/>
        <scheme val="minor"/>
      </rPr>
      <t>Indicateur:</t>
    </r>
    <r>
      <rPr>
        <sz val="11"/>
        <color theme="1"/>
        <rFont val="Calibri"/>
        <family val="2"/>
        <scheme val="minor"/>
      </rPr>
      <t xml:space="preserve">
1.3: Existence d'une stratégie DEL
2.3. Nbr de bénéficiaires (50% des femmes)
</t>
    </r>
    <r>
      <rPr>
        <b/>
        <u/>
        <sz val="11"/>
        <color theme="1"/>
        <rFont val="Calibri"/>
        <family val="2"/>
        <scheme val="minor"/>
      </rPr>
      <t>Situation de référence</t>
    </r>
    <r>
      <rPr>
        <sz val="11"/>
        <color theme="1"/>
        <rFont val="Calibri"/>
        <family val="2"/>
        <scheme val="minor"/>
      </rPr>
      <t xml:space="preserve">:
1.3: 01
2.3: 2520 (50%)
</t>
    </r>
    <r>
      <rPr>
        <b/>
        <u/>
        <sz val="11"/>
        <color theme="1"/>
        <rFont val="Calibri"/>
        <family val="2"/>
        <scheme val="minor"/>
      </rPr>
      <t>Cibles:</t>
    </r>
    <r>
      <rPr>
        <sz val="11"/>
        <color theme="1"/>
        <rFont val="Calibri"/>
        <family val="2"/>
        <scheme val="minor"/>
      </rPr>
      <t xml:space="preserve">
1.3: 01
2.3: 16800 (au moins 50%)</t>
    </r>
  </si>
  <si>
    <t>Zones 
d'intervention</t>
  </si>
  <si>
    <t>Mettre à disposition un appui institutionnel/suivi au FMCR pour le suivi et l'encardrement des micro-crédit aux pauvres économiquement actifs dans les 17 communes restantes des 3 Provinces</t>
  </si>
  <si>
    <t>FMCR</t>
  </si>
  <si>
    <t>Vulgariser le plan d'action triennal du DEL</t>
  </si>
  <si>
    <t>Total produit 3</t>
  </si>
  <si>
    <r>
      <rPr>
        <b/>
        <u/>
        <sz val="11"/>
        <color theme="1"/>
        <rFont val="Calibri"/>
        <family val="2"/>
        <scheme val="minor"/>
      </rPr>
      <t>Produit 4</t>
    </r>
    <r>
      <rPr>
        <sz val="11"/>
        <color theme="1"/>
        <rFont val="Calibri"/>
        <family val="2"/>
        <scheme val="minor"/>
      </rPr>
      <t xml:space="preserve">: 
Des projets stratégiques de développement d’amélioration des conditions de vie de la population des Provinces ciblés sont lancés (gouvernance DEL, sociaux, environnementaux)
</t>
    </r>
    <r>
      <rPr>
        <b/>
        <u/>
        <sz val="11"/>
        <color theme="1"/>
        <rFont val="Calibri"/>
        <family val="2"/>
        <scheme val="minor"/>
      </rPr>
      <t>Indicateurs:</t>
    </r>
    <r>
      <rPr>
        <sz val="11"/>
        <color theme="1"/>
        <rFont val="Calibri"/>
        <family val="2"/>
        <scheme val="minor"/>
      </rPr>
      <t xml:space="preserve">
1.4: Nbr de projets stratégiques mis en œuvre dans les Provinces pilotes
2.4: Nbr d'associations locales qui travaillent en partenariat public-privé.
3.4: Nbr de bénéficiaires directs des projets (% de femmes bénéficiaires)
</t>
    </r>
    <r>
      <rPr>
        <b/>
        <u/>
        <sz val="11"/>
        <color theme="1"/>
        <rFont val="Calibri"/>
        <family val="2"/>
        <scheme val="minor"/>
      </rPr>
      <t>Situation de référence:</t>
    </r>
    <r>
      <rPr>
        <sz val="11"/>
        <color theme="1"/>
        <rFont val="Calibri"/>
        <family val="2"/>
        <scheme val="minor"/>
      </rPr>
      <t xml:space="preserve">
1.4: 00
2.4: 00
3.4: 00 (0% femmes)
</t>
    </r>
    <r>
      <rPr>
        <b/>
        <u/>
        <sz val="11"/>
        <color theme="1"/>
        <rFont val="Calibri"/>
        <family val="2"/>
        <scheme val="minor"/>
      </rPr>
      <t>Cibles:</t>
    </r>
    <r>
      <rPr>
        <sz val="11"/>
        <color theme="1"/>
        <rFont val="Calibri"/>
        <family val="2"/>
        <scheme val="minor"/>
      </rPr>
      <t xml:space="preserve">
1.4: 08
2.4: 10
3.4: 1300 (50% femmes)
</t>
    </r>
  </si>
  <si>
    <t>Organiser les activités d'échange d'expériences.</t>
  </si>
  <si>
    <t>Appuyer au moins 4 projets de développement de l'économie locale en tenant compte des besoins spécifiques et stratégiques des hommes et des femmes</t>
  </si>
  <si>
    <t xml:space="preserve">Projets stratégiques DEL : Chaines de valeur développées autour des filières porteuses au niveau de territoire  (coopératives avec le MDC) </t>
  </si>
  <si>
    <t>Travaux d'aménagement de la piste d'accès du site Buhomba à Maramvya</t>
  </si>
  <si>
    <t>Travaux d'adduction d'eau portable du site Buhomba à Maramvya (REGIDESO)</t>
  </si>
  <si>
    <t>Imprimer la Stratégie Nationale de Réintégration</t>
  </si>
  <si>
    <t>PNUD</t>
  </si>
  <si>
    <t>Total produit 4</t>
  </si>
  <si>
    <r>
      <rPr>
        <b/>
        <u/>
        <sz val="11"/>
        <color theme="1"/>
        <rFont val="Calibri"/>
        <family val="2"/>
        <scheme val="minor"/>
      </rPr>
      <t>Produit 5</t>
    </r>
    <r>
      <rPr>
        <sz val="11"/>
        <color theme="1"/>
        <rFont val="Calibri"/>
        <family val="2"/>
        <scheme val="minor"/>
      </rPr>
      <t xml:space="preserve">: 
Élaboration des plans stratégiques des Provinces pilotes y compris les lignes directrices pour la coopération internationale
</t>
    </r>
    <r>
      <rPr>
        <b/>
        <u/>
        <sz val="11"/>
        <color theme="1"/>
        <rFont val="Calibri"/>
        <family val="2"/>
        <scheme val="minor"/>
      </rPr>
      <t>Indicateurs:</t>
    </r>
    <r>
      <rPr>
        <sz val="11"/>
        <color theme="1"/>
        <rFont val="Calibri"/>
        <family val="2"/>
        <scheme val="minor"/>
      </rPr>
      <t xml:space="preserve">
1.5: Existence de commissions thématiques par povinces
2.5: Existence d'un guide d'intégration du genre dans les PCDC
3.5: Nombre des OSC , des femmes, des jeunes, et des personnes des catégories vulnérables ayant participé dans le processus d'élaboration des PCDC
4.5: Nbr de PCDC actualisés intégrant les besoins pratiques et stratégiques des femmes
5.5: Nbr d'ateliers de synthèse réalisés
</t>
    </r>
    <r>
      <rPr>
        <b/>
        <u/>
        <sz val="11"/>
        <color theme="1"/>
        <rFont val="Calibri"/>
        <family val="2"/>
        <scheme val="minor"/>
      </rPr>
      <t>Situation de référence</t>
    </r>
    <r>
      <rPr>
        <sz val="11"/>
        <color theme="1"/>
        <rFont val="Calibri"/>
        <family val="2"/>
        <scheme val="minor"/>
      </rPr>
      <t xml:space="preserve">:
1.5 : 00
2.5:00
3.5.: 00
4.5.: 00 (0 participant - % femmes)
</t>
    </r>
    <r>
      <rPr>
        <b/>
        <u/>
        <sz val="11"/>
        <color theme="1"/>
        <rFont val="Calibri"/>
        <family val="2"/>
        <scheme val="minor"/>
      </rPr>
      <t>Cibles:</t>
    </r>
    <r>
      <rPr>
        <sz val="11"/>
        <color theme="1"/>
        <rFont val="Calibri"/>
        <family val="2"/>
        <scheme val="minor"/>
      </rPr>
      <t xml:space="preserve">
1.5 : 04
2.5 : 01
3.5: 04 OSC, 200 personnes des </t>
    </r>
  </si>
  <si>
    <t>Organiser un atelier national de coordination de renforcement de capacités des acteurs locaux.</t>
  </si>
  <si>
    <t>MDC, CNFAL</t>
  </si>
  <si>
    <t>Bujumbura Rural</t>
  </si>
  <si>
    <t xml:space="preserve">Bujumbura </t>
  </si>
  <si>
    <t>Bujumbura</t>
  </si>
  <si>
    <t>Organiser des formations sur l'intégration du genre dans les PCDC</t>
  </si>
  <si>
    <t>Local Consultants</t>
  </si>
  <si>
    <t>Production d'un guide sur l'intégration du genre dans les PCDC</t>
  </si>
  <si>
    <t>Total produit 5</t>
  </si>
  <si>
    <t>Evaluation à mi-parcours PACTE</t>
  </si>
  <si>
    <t>Actualiser le Guide National de Planification Communale</t>
  </si>
  <si>
    <t>Appuyer l'essai d’un service pilote de renforcement des capacités  des communes à assurer avec efficacité la responsabilité de maîtrise d’ouvrage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</si>
</sst>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_€"/>
    <numFmt numFmtId="165" formatCode="_-[$$-409]* #,##0.00_ ;_-[$$-409]* \-#,##0.00\ ;_-[$$-409]* &quot;-&quot;??_ ;_-@_ "/>
    <numFmt numFmtId="166" formatCode="_(&quot;$&quot;* #,##0.00_);_(&quot;$&quot;* \(#,##0.00\);_(&quot;$&quot;* &quot;-&quot;??_);_(@_)"/>
  </numFmts>
  <fonts count="9" x14ac:knownFonts="1">
    <font>
      <sz val="11"/>
      <color theme="1"/>
      <name val="Calibri"/>
      <family val="2"/>
      <scheme val="minor"/>
    </font>
    <font>
      <sz val="10"/>
      <color indexed="8"/>
      <name val="Arial"/>
      <family val="2"/>
    </font>
    <font>
      <b/>
      <sz val="12"/>
      <color theme="1"/>
      <name val="Calibri"/>
      <family val="2"/>
      <scheme val="minor"/>
    </font>
    <font>
      <sz val="12"/>
      <color theme="1"/>
      <name val="Calibri"/>
      <family val="2"/>
      <scheme val="minor"/>
    </font>
    <font>
      <b/>
      <u/>
      <sz val="12"/>
      <color theme="1"/>
      <name val="Calibri"/>
      <family val="2"/>
      <scheme val="minor"/>
    </font>
    <font>
      <b/>
      <sz val="11"/>
      <color theme="1"/>
      <name val="Calibri"/>
      <family val="2"/>
      <scheme val="minor"/>
    </font>
    <font>
      <b/>
      <u/>
      <sz val="11"/>
      <color theme="1"/>
      <name val="Calibri"/>
      <family val="2"/>
      <scheme val="minor"/>
    </font>
    <font>
      <sz val="11"/>
      <name val="Calibri"/>
      <family val="2"/>
      <scheme val="minor"/>
    </font>
    <font>
      <sz val="11"/>
      <name val="Calibri"/>
      <family val="2"/>
    </font>
  </fonts>
  <fills count="10">
    <fill>
      <patternFill patternType="none"/>
    </fill>
    <fill>
      <patternFill patternType="gray125"/>
    </fill>
    <fill>
      <patternFill patternType="solid">
        <fgColor rgb="FFFFFF99"/>
        <bgColor indexed="64"/>
      </patternFill>
    </fill>
    <fill>
      <patternFill patternType="solid">
        <fgColor rgb="FFC6D9F1"/>
        <bgColor indexed="64"/>
      </patternFill>
    </fill>
    <fill>
      <patternFill patternType="solid">
        <fgColor theme="0"/>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5"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s>
  <cellStyleXfs count="3">
    <xf numFmtId="0" fontId="0" fillId="0" borderId="0"/>
    <xf numFmtId="0" fontId="1" fillId="0" borderId="0"/>
    <xf numFmtId="166" fontId="1" fillId="0" borderId="0" applyFont="0" applyFill="0" applyBorder="0" applyAlignment="0" applyProtection="0"/>
  </cellStyleXfs>
  <cellXfs count="97">
    <xf numFmtId="0" fontId="0" fillId="0" borderId="0" xfId="0"/>
    <xf numFmtId="0" fontId="0" fillId="0" borderId="0" xfId="0" applyFont="1"/>
    <xf numFmtId="0" fontId="3" fillId="0" borderId="0" xfId="0" applyFont="1"/>
    <xf numFmtId="0" fontId="2" fillId="3" borderId="1" xfId="0" applyFont="1" applyFill="1" applyBorder="1" applyAlignment="1">
      <alignment vertical="top" wrapText="1"/>
    </xf>
    <xf numFmtId="0" fontId="4" fillId="3" borderId="0" xfId="0" applyFont="1" applyFill="1" applyBorder="1" applyAlignment="1">
      <alignment horizontal="left" vertical="top" wrapText="1"/>
    </xf>
    <xf numFmtId="0" fontId="5" fillId="0" borderId="0" xfId="0" applyFont="1"/>
    <xf numFmtId="0" fontId="5" fillId="2" borderId="2" xfId="0" applyFont="1" applyFill="1" applyBorder="1" applyAlignment="1">
      <alignment horizontal="center" vertical="top" wrapText="1"/>
    </xf>
    <xf numFmtId="0" fontId="5" fillId="2" borderId="1" xfId="0" applyFont="1" applyFill="1" applyBorder="1" applyAlignment="1">
      <alignment horizontal="center" vertical="top" wrapText="1"/>
    </xf>
    <xf numFmtId="0" fontId="5" fillId="2" borderId="4" xfId="0" applyFont="1" applyFill="1" applyBorder="1" applyAlignment="1">
      <alignment vertical="top" wrapText="1"/>
    </xf>
    <xf numFmtId="0" fontId="0" fillId="2" borderId="1" xfId="0" applyFont="1" applyFill="1" applyBorder="1" applyAlignment="1">
      <alignment horizontal="center" vertical="top" wrapText="1"/>
    </xf>
    <xf numFmtId="164" fontId="0" fillId="2" borderId="4" xfId="0" applyNumberFormat="1" applyFont="1" applyFill="1" applyBorder="1" applyAlignment="1">
      <alignment horizontal="left" vertical="top" wrapText="1"/>
    </xf>
    <xf numFmtId="0" fontId="0" fillId="2" borderId="1" xfId="0" applyFont="1" applyFill="1" applyBorder="1" applyAlignment="1">
      <alignment horizontal="justify" vertical="top" wrapText="1"/>
    </xf>
    <xf numFmtId="164" fontId="0" fillId="2" borderId="5" xfId="0" applyNumberFormat="1" applyFont="1" applyFill="1" applyBorder="1" applyAlignment="1">
      <alignment horizontal="right" vertical="top" wrapText="1"/>
    </xf>
    <xf numFmtId="0" fontId="0" fillId="0" borderId="4" xfId="0" applyFont="1" applyBorder="1" applyAlignment="1">
      <alignment vertical="top" wrapText="1"/>
    </xf>
    <xf numFmtId="0" fontId="0" fillId="0" borderId="1" xfId="0" applyFont="1" applyBorder="1" applyAlignment="1">
      <alignment vertical="top"/>
    </xf>
    <xf numFmtId="0" fontId="0" fillId="4" borderId="1" xfId="0" applyFont="1" applyFill="1" applyBorder="1" applyAlignment="1">
      <alignment vertical="top" wrapText="1"/>
    </xf>
    <xf numFmtId="0" fontId="0" fillId="0" borderId="1" xfId="0" applyFont="1" applyBorder="1" applyAlignment="1">
      <alignment vertical="top" wrapText="1"/>
    </xf>
    <xf numFmtId="165" fontId="0" fillId="0" borderId="1" xfId="0" applyNumberFormat="1" applyFont="1" applyBorder="1" applyAlignment="1">
      <alignment vertical="top"/>
    </xf>
    <xf numFmtId="165" fontId="0" fillId="4" borderId="1" xfId="0" applyNumberFormat="1" applyFont="1" applyFill="1" applyBorder="1" applyAlignment="1">
      <alignment horizontal="left" vertical="top" wrapText="1"/>
    </xf>
    <xf numFmtId="0" fontId="5" fillId="5" borderId="2" xfId="0" applyFont="1" applyFill="1" applyBorder="1" applyAlignment="1">
      <alignment vertical="top"/>
    </xf>
    <xf numFmtId="0" fontId="5" fillId="5" borderId="3" xfId="0" applyFont="1" applyFill="1" applyBorder="1" applyAlignment="1">
      <alignment vertical="top"/>
    </xf>
    <xf numFmtId="0" fontId="5" fillId="5" borderId="4" xfId="0" applyFont="1" applyFill="1" applyBorder="1" applyAlignment="1">
      <alignment vertical="top"/>
    </xf>
    <xf numFmtId="0" fontId="5" fillId="5" borderId="1" xfId="0" applyFont="1" applyFill="1" applyBorder="1" applyAlignment="1">
      <alignment vertical="top" wrapText="1"/>
    </xf>
    <xf numFmtId="0" fontId="0" fillId="4" borderId="4" xfId="0" applyFont="1" applyFill="1" applyBorder="1" applyAlignment="1">
      <alignment horizontal="left" vertical="top" wrapText="1"/>
    </xf>
    <xf numFmtId="0" fontId="0" fillId="0" borderId="0" xfId="0" applyFont="1" applyAlignment="1">
      <alignment vertical="top" wrapText="1"/>
    </xf>
    <xf numFmtId="165" fontId="5" fillId="2" borderId="1" xfId="0" applyNumberFormat="1" applyFont="1" applyFill="1" applyBorder="1"/>
    <xf numFmtId="0" fontId="7" fillId="0" borderId="1" xfId="0" applyFont="1" applyBorder="1" applyAlignment="1">
      <alignment horizontal="left" vertical="top" wrapText="1"/>
    </xf>
    <xf numFmtId="0" fontId="7" fillId="0" borderId="1" xfId="0" applyFont="1" applyBorder="1" applyAlignment="1">
      <alignment horizontal="center" vertical="top" wrapText="1"/>
    </xf>
    <xf numFmtId="0" fontId="0" fillId="0" borderId="1" xfId="0" applyFont="1" applyBorder="1" applyAlignment="1">
      <alignment horizontal="center" vertical="top" wrapText="1"/>
    </xf>
    <xf numFmtId="0" fontId="7" fillId="0" borderId="7" xfId="0" applyFont="1" applyFill="1" applyBorder="1" applyAlignment="1">
      <alignment vertical="top" wrapText="1"/>
    </xf>
    <xf numFmtId="0" fontId="0" fillId="0" borderId="7" xfId="0" applyFont="1" applyBorder="1" applyAlignment="1">
      <alignment vertical="top" wrapText="1"/>
    </xf>
    <xf numFmtId="0" fontId="0" fillId="4" borderId="7" xfId="0" applyFont="1" applyFill="1" applyBorder="1" applyAlignment="1">
      <alignment vertical="top" wrapText="1"/>
    </xf>
    <xf numFmtId="0" fontId="5" fillId="4" borderId="7" xfId="0" applyFont="1" applyFill="1" applyBorder="1" applyAlignment="1"/>
    <xf numFmtId="0" fontId="7" fillId="0" borderId="1" xfId="0" applyFont="1" applyFill="1" applyBorder="1" applyAlignment="1">
      <alignment vertical="top" wrapText="1"/>
    </xf>
    <xf numFmtId="0" fontId="5" fillId="8" borderId="0" xfId="0" applyFont="1" applyFill="1" applyBorder="1" applyAlignment="1">
      <alignment horizontal="left" vertical="top" wrapText="1"/>
    </xf>
    <xf numFmtId="0" fontId="5" fillId="8" borderId="0" xfId="0" applyFont="1" applyFill="1" applyBorder="1" applyAlignment="1">
      <alignment wrapText="1"/>
    </xf>
    <xf numFmtId="165" fontId="5" fillId="8" borderId="0" xfId="0" applyNumberFormat="1" applyFont="1" applyFill="1" applyBorder="1" applyAlignment="1">
      <alignment wrapText="1"/>
    </xf>
    <xf numFmtId="0" fontId="0" fillId="0" borderId="1" xfId="0" applyFont="1" applyBorder="1" applyAlignment="1">
      <alignment vertical="center" wrapText="1"/>
    </xf>
    <xf numFmtId="0" fontId="0" fillId="0" borderId="1" xfId="0" applyFont="1" applyBorder="1" applyAlignment="1">
      <alignment horizontal="center" vertical="center" wrapText="1"/>
    </xf>
    <xf numFmtId="165" fontId="0" fillId="4" borderId="1" xfId="0" applyNumberFormat="1" applyFont="1" applyFill="1" applyBorder="1" applyAlignment="1">
      <alignment horizontal="left" vertical="center" wrapText="1"/>
    </xf>
    <xf numFmtId="165" fontId="0" fillId="4" borderId="1" xfId="0" applyNumberFormat="1" applyFont="1" applyFill="1" applyBorder="1" applyAlignment="1">
      <alignment vertical="center"/>
    </xf>
    <xf numFmtId="0" fontId="0" fillId="0" borderId="7" xfId="0" applyFont="1" applyBorder="1" applyAlignment="1">
      <alignment horizontal="center" vertical="center" wrapText="1"/>
    </xf>
    <xf numFmtId="0" fontId="0" fillId="0" borderId="7" xfId="0" applyFont="1" applyBorder="1" applyAlignment="1">
      <alignment vertical="top"/>
    </xf>
    <xf numFmtId="0" fontId="0" fillId="4" borderId="7" xfId="0" applyFont="1" applyFill="1" applyBorder="1" applyAlignment="1">
      <alignment horizontal="center" vertical="center" wrapText="1"/>
    </xf>
    <xf numFmtId="0" fontId="0" fillId="0" borderId="7" xfId="0" applyFont="1" applyBorder="1" applyAlignment="1">
      <alignment vertical="center" wrapText="1"/>
    </xf>
    <xf numFmtId="165" fontId="0" fillId="4" borderId="7" xfId="0" applyNumberFormat="1" applyFont="1" applyFill="1" applyBorder="1" applyAlignment="1">
      <alignment horizontal="left" vertical="top" wrapText="1"/>
    </xf>
    <xf numFmtId="165" fontId="0" fillId="4" borderId="7" xfId="0" applyNumberFormat="1" applyFont="1" applyFill="1" applyBorder="1" applyAlignment="1">
      <alignment vertical="center"/>
    </xf>
    <xf numFmtId="0" fontId="0" fillId="6" borderId="1" xfId="0" applyFont="1" applyFill="1" applyBorder="1" applyAlignment="1">
      <alignment vertical="top" wrapText="1"/>
    </xf>
    <xf numFmtId="0" fontId="0" fillId="0" borderId="1" xfId="0" applyFont="1" applyBorder="1" applyAlignment="1">
      <alignment horizontal="left" vertical="center" wrapText="1"/>
    </xf>
    <xf numFmtId="165" fontId="7" fillId="0" borderId="1" xfId="0" applyNumberFormat="1" applyFont="1" applyBorder="1" applyAlignment="1">
      <alignment vertical="center"/>
    </xf>
    <xf numFmtId="165" fontId="0" fillId="0" borderId="1" xfId="0" applyNumberFormat="1" applyFont="1" applyBorder="1" applyAlignment="1">
      <alignment horizontal="left" vertical="center"/>
    </xf>
    <xf numFmtId="165" fontId="7" fillId="0" borderId="1" xfId="0" applyNumberFormat="1" applyFont="1" applyBorder="1" applyAlignment="1">
      <alignment horizontal="left" vertical="center"/>
    </xf>
    <xf numFmtId="0" fontId="0" fillId="4" borderId="1" xfId="0" applyFont="1" applyFill="1" applyBorder="1" applyAlignment="1">
      <alignment vertical="center" wrapText="1"/>
    </xf>
    <xf numFmtId="165" fontId="7" fillId="4" borderId="1" xfId="0" applyNumberFormat="1" applyFont="1" applyFill="1" applyBorder="1" applyAlignment="1">
      <alignment vertical="center"/>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0" fillId="4" borderId="1" xfId="0" applyFont="1" applyFill="1" applyBorder="1" applyAlignment="1">
      <alignment horizontal="left" vertical="center"/>
    </xf>
    <xf numFmtId="0" fontId="0" fillId="4" borderId="7" xfId="0" applyFont="1" applyFill="1" applyBorder="1" applyAlignment="1">
      <alignment vertical="center"/>
    </xf>
    <xf numFmtId="165" fontId="5" fillId="4" borderId="1" xfId="0" applyNumberFormat="1" applyFont="1" applyFill="1" applyBorder="1" applyAlignment="1">
      <alignment vertical="center"/>
    </xf>
    <xf numFmtId="165" fontId="5" fillId="4" borderId="7" xfId="0" applyNumberFormat="1" applyFont="1" applyFill="1" applyBorder="1" applyAlignment="1">
      <alignment vertical="center"/>
    </xf>
    <xf numFmtId="165" fontId="5" fillId="4" borderId="1" xfId="0" applyNumberFormat="1" applyFont="1" applyFill="1" applyBorder="1" applyAlignment="1">
      <alignment horizontal="left" vertical="center" wrapText="1"/>
    </xf>
    <xf numFmtId="0" fontId="0" fillId="0" borderId="1" xfId="0" applyFont="1" applyBorder="1" applyAlignment="1">
      <alignment vertical="center"/>
    </xf>
    <xf numFmtId="165" fontId="5" fillId="4" borderId="1" xfId="0" applyNumberFormat="1" applyFont="1" applyFill="1" applyBorder="1" applyAlignment="1">
      <alignment horizontal="left" vertical="top" wrapText="1"/>
    </xf>
    <xf numFmtId="0" fontId="0" fillId="0" borderId="1" xfId="0" applyFont="1" applyFill="1" applyBorder="1" applyAlignment="1">
      <alignment vertical="top" wrapText="1"/>
    </xf>
    <xf numFmtId="0" fontId="8" fillId="0" borderId="1" xfId="0" applyFont="1" applyFill="1" applyBorder="1" applyAlignment="1">
      <alignment vertical="top" wrapText="1"/>
    </xf>
    <xf numFmtId="0" fontId="0" fillId="0" borderId="1" xfId="0" applyFont="1" applyFill="1" applyBorder="1" applyAlignment="1">
      <alignment vertical="center" wrapText="1"/>
    </xf>
    <xf numFmtId="0" fontId="0" fillId="0" borderId="9" xfId="0" applyFont="1" applyFill="1" applyBorder="1" applyAlignment="1">
      <alignment vertical="top" wrapText="1"/>
    </xf>
    <xf numFmtId="165" fontId="0" fillId="7" borderId="1" xfId="0" applyNumberFormat="1" applyFont="1" applyFill="1" applyBorder="1" applyAlignment="1">
      <alignment horizontal="left" vertical="center" wrapText="1"/>
    </xf>
    <xf numFmtId="165" fontId="0" fillId="7" borderId="7" xfId="0" applyNumberFormat="1" applyFont="1" applyFill="1" applyBorder="1" applyAlignment="1">
      <alignment horizontal="left" vertical="center" wrapText="1"/>
    </xf>
    <xf numFmtId="0" fontId="5" fillId="9" borderId="2" xfId="0" applyFont="1" applyFill="1" applyBorder="1" applyAlignment="1">
      <alignment horizontal="center" vertical="top" wrapText="1"/>
    </xf>
    <xf numFmtId="0" fontId="5" fillId="9" borderId="3" xfId="0" applyFont="1" applyFill="1" applyBorder="1" applyAlignment="1">
      <alignment horizontal="center" vertical="top" wrapText="1"/>
    </xf>
    <xf numFmtId="0" fontId="5" fillId="9" borderId="4" xfId="0" applyFont="1" applyFill="1" applyBorder="1" applyAlignment="1">
      <alignment horizontal="center" vertical="top" wrapText="1"/>
    </xf>
    <xf numFmtId="0" fontId="0" fillId="0" borderId="2"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6" borderId="7" xfId="0" applyFont="1" applyFill="1" applyBorder="1" applyAlignment="1">
      <alignment horizontal="left" vertical="top" wrapText="1"/>
    </xf>
    <xf numFmtId="0" fontId="0" fillId="6" borderId="8" xfId="0" applyFont="1" applyFill="1" applyBorder="1" applyAlignment="1">
      <alignment horizontal="left" vertical="top" wrapText="1"/>
    </xf>
    <xf numFmtId="0" fontId="0" fillId="6" borderId="5" xfId="0" applyFont="1" applyFill="1" applyBorder="1" applyAlignment="1">
      <alignment horizontal="left" vertical="top" wrapText="1"/>
    </xf>
    <xf numFmtId="0" fontId="0" fillId="5" borderId="7" xfId="0" applyFont="1" applyFill="1" applyBorder="1" applyAlignment="1">
      <alignment horizontal="left" vertical="top" wrapText="1"/>
    </xf>
    <xf numFmtId="0" fontId="0" fillId="5" borderId="8" xfId="0" applyFont="1" applyFill="1" applyBorder="1" applyAlignment="1">
      <alignment horizontal="left" vertical="top" wrapText="1"/>
    </xf>
    <xf numFmtId="0" fontId="5" fillId="2" borderId="2" xfId="0" applyFont="1" applyFill="1" applyBorder="1" applyAlignment="1">
      <alignment horizontal="left"/>
    </xf>
    <xf numFmtId="0" fontId="5" fillId="2" borderId="3" xfId="0" applyFont="1" applyFill="1" applyBorder="1" applyAlignment="1">
      <alignment horizontal="left"/>
    </xf>
    <xf numFmtId="0" fontId="5" fillId="2" borderId="4" xfId="0" applyFont="1" applyFill="1" applyBorder="1" applyAlignment="1">
      <alignment horizontal="left"/>
    </xf>
    <xf numFmtId="0" fontId="6" fillId="6" borderId="8" xfId="0" applyFont="1" applyFill="1" applyBorder="1" applyAlignment="1">
      <alignment horizontal="left" vertical="top" wrapText="1"/>
    </xf>
    <xf numFmtId="0" fontId="2" fillId="7" borderId="6" xfId="0" applyFont="1" applyFill="1" applyBorder="1" applyAlignment="1">
      <alignment vertical="top" wrapText="1"/>
    </xf>
    <xf numFmtId="0" fontId="2" fillId="7" borderId="0" xfId="0" applyFont="1" applyFill="1" applyBorder="1" applyAlignment="1">
      <alignment vertical="top" wrapText="1"/>
    </xf>
    <xf numFmtId="0" fontId="0" fillId="2" borderId="7"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1" xfId="0" applyFont="1" applyFill="1" applyBorder="1" applyAlignment="1">
      <alignment horizontal="left" vertical="center"/>
    </xf>
    <xf numFmtId="0" fontId="5" fillId="2" borderId="1" xfId="0" applyFont="1" applyFill="1" applyBorder="1" applyAlignment="1">
      <alignment horizontal="left" vertical="top" wrapText="1"/>
    </xf>
    <xf numFmtId="0" fontId="5" fillId="2" borderId="1" xfId="0" applyFont="1" applyFill="1" applyBorder="1" applyAlignment="1">
      <alignment horizontal="center" vertical="top" wrapText="1"/>
    </xf>
    <xf numFmtId="0" fontId="5" fillId="2" borderId="1" xfId="0" applyFont="1" applyFill="1" applyBorder="1" applyAlignment="1">
      <alignment horizontal="center" vertical="center" wrapText="1"/>
    </xf>
    <xf numFmtId="0" fontId="0" fillId="0" borderId="7"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7" xfId="0" applyFont="1" applyBorder="1" applyAlignment="1">
      <alignment horizontal="center" vertical="center" wrapText="1"/>
    </xf>
    <xf numFmtId="0" fontId="0" fillId="0" borderId="5" xfId="0" applyFont="1" applyBorder="1" applyAlignment="1">
      <alignment horizontal="center" vertical="center" wrapText="1"/>
    </xf>
    <xf numFmtId="0" fontId="0" fillId="4" borderId="7" xfId="0" applyFont="1" applyFill="1" applyBorder="1" applyAlignment="1">
      <alignment horizontal="center" vertical="center" wrapText="1"/>
    </xf>
    <xf numFmtId="0" fontId="0" fillId="4" borderId="5" xfId="0" applyFont="1" applyFill="1" applyBorder="1" applyAlignment="1">
      <alignment horizontal="center" vertical="center" wrapText="1"/>
    </xf>
  </cellXfs>
  <cellStyles count="3">
    <cellStyle name="Monétaire 2" xfId="2"/>
    <cellStyle name="Normal" xfId="0" builtinId="0"/>
    <cellStyle name="Normal 2" xfId="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9</xdr:col>
      <xdr:colOff>762000</xdr:colOff>
      <xdr:row>18</xdr:row>
      <xdr:rowOff>0</xdr:rowOff>
    </xdr:from>
    <xdr:ext cx="184731" cy="264560"/>
    <xdr:sp macro="" textlink="">
      <xdr:nvSpPr>
        <xdr:cNvPr id="2" name="ZoneTexte 1">
          <a:extLst>
            <a:ext uri="{FF2B5EF4-FFF2-40B4-BE49-F238E27FC236}">
              <a16:creationId xmlns:a16="http://schemas.microsoft.com/office/drawing/2014/main" xmlns="" id="{00000000-0008-0000-0000-000002000000}"/>
            </a:ext>
          </a:extLst>
        </xdr:cNvPr>
        <xdr:cNvSpPr txBox="1"/>
      </xdr:nvSpPr>
      <xdr:spPr>
        <a:xfrm>
          <a:off x="10096500" y="154529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hn.kasongo/Documents/GJS/2016/GMS%20Rate%20Calculator%20-%20Revision%20January%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MS Calculator"/>
      <sheetName val="dataRates"/>
    </sheetNames>
    <sheetDataSet>
      <sheetData sheetId="0"/>
      <sheetData sheetId="1">
        <row r="5">
          <cell r="B5" t="str">
            <v>Key</v>
          </cell>
          <cell r="C5" t="str">
            <v>COrate</v>
          </cell>
          <cell r="D5" t="str">
            <v>RBrate</v>
          </cell>
          <cell r="E5" t="str">
            <v>BDP-BCPRrate</v>
          </cell>
          <cell r="F5" t="str">
            <v>CentralRate</v>
          </cell>
          <cell r="G5" t="str">
            <v>Total</v>
          </cell>
        </row>
        <row r="6">
          <cell r="B6" t="str">
            <v>Choose from dropdown list</v>
          </cell>
        </row>
        <row r="7">
          <cell r="B7" t="str">
            <v>Country (including TTF country)</v>
          </cell>
          <cell r="C7">
            <v>5.5199999999999999E-2</v>
          </cell>
          <cell r="D7">
            <v>6.7000000000000002E-3</v>
          </cell>
          <cell r="E7">
            <v>0</v>
          </cell>
          <cell r="F7">
            <v>1.3299999999999999E-2</v>
          </cell>
          <cell r="G7">
            <v>7.5199999999999989E-2</v>
          </cell>
        </row>
        <row r="8">
          <cell r="B8" t="str">
            <v>Regional (including TTF Regional)</v>
          </cell>
          <cell r="C8">
            <v>6.7000000000000002E-3</v>
          </cell>
          <cell r="D8">
            <v>5.5199999999999999E-2</v>
          </cell>
          <cell r="E8">
            <v>0</v>
          </cell>
          <cell r="F8">
            <v>1.3299999999999999E-2</v>
          </cell>
          <cell r="G8">
            <v>7.5199999999999989E-2</v>
          </cell>
        </row>
        <row r="9">
          <cell r="B9" t="str">
            <v>Global (including TTF, GEF, MP, Cap21)</v>
          </cell>
          <cell r="C9">
            <v>3.3999999999999998E-3</v>
          </cell>
          <cell r="D9">
            <v>3.3E-3</v>
          </cell>
          <cell r="E9">
            <v>5.5199999999999999E-2</v>
          </cell>
          <cell r="F9">
            <v>1.3299999999999999E-2</v>
          </cell>
          <cell r="G9">
            <v>7.5199999999999989E-2</v>
          </cell>
        </row>
        <row r="10">
          <cell r="B10" t="str">
            <v>GFATM</v>
          </cell>
          <cell r="C10">
            <v>4.5200000000000004E-2</v>
          </cell>
          <cell r="D10">
            <v>3.0000000000000001E-3</v>
          </cell>
          <cell r="E10">
            <v>2.3300000000000001E-2</v>
          </cell>
          <cell r="F10">
            <v>3.7000000000000002E-3</v>
          </cell>
          <cell r="G10">
            <v>7.5200000000000003E-2</v>
          </cell>
        </row>
        <row r="11">
          <cell r="B11" t="str">
            <v>Hybrid Projects (including, BCPR TF)</v>
          </cell>
          <cell r="C11">
            <v>5.1900000000000002E-2</v>
          </cell>
          <cell r="D11">
            <v>3.3E-3</v>
          </cell>
          <cell r="E11">
            <v>6.7000000000000002E-3</v>
          </cell>
          <cell r="F11">
            <v>1.3299999999999999E-2</v>
          </cell>
          <cell r="G11">
            <v>7.5199999999999989E-2</v>
          </cell>
        </row>
        <row r="12">
          <cell r="B12" t="str">
            <v>Government Cost Sharing</v>
          </cell>
          <cell r="C12">
            <v>6.9199999999999998E-2</v>
          </cell>
          <cell r="D12">
            <v>4.0000000000000001E-3</v>
          </cell>
          <cell r="E12">
            <v>0</v>
          </cell>
          <cell r="F12">
            <v>2E-3</v>
          </cell>
          <cell r="G12">
            <v>7.5200000000000003E-2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2:L56"/>
  <sheetViews>
    <sheetView tabSelected="1" view="pageBreakPreview" topLeftCell="A26" zoomScaleNormal="85" zoomScaleSheetLayoutView="100" workbookViewId="0">
      <selection activeCell="F30" sqref="F30"/>
    </sheetView>
  </sheetViews>
  <sheetFormatPr baseColWidth="10" defaultColWidth="11.5703125" defaultRowHeight="15" x14ac:dyDescent="0.25"/>
  <cols>
    <col min="1" max="1" width="31.7109375" style="1" customWidth="1"/>
    <col min="2" max="2" width="18.7109375" style="1" customWidth="1"/>
    <col min="3" max="3" width="4.140625" style="1" customWidth="1"/>
    <col min="4" max="4" width="5.42578125" style="1" customWidth="1"/>
    <col min="5" max="5" width="5.85546875" style="1" customWidth="1"/>
    <col min="6" max="6" width="13.85546875" style="1" customWidth="1"/>
    <col min="7" max="7" width="10.42578125" style="1" customWidth="1"/>
    <col min="8" max="8" width="13.28515625" style="1" customWidth="1"/>
    <col min="9" max="9" width="17.7109375" style="1" customWidth="1"/>
    <col min="10" max="10" width="14.140625" style="1" customWidth="1"/>
    <col min="11" max="11" width="26" style="1" customWidth="1"/>
    <col min="12" max="12" width="0.42578125" customWidth="1"/>
    <col min="13" max="13" width="14" customWidth="1"/>
  </cols>
  <sheetData>
    <row r="2" spans="1:12" ht="33.75" customHeight="1" x14ac:dyDescent="0.25">
      <c r="A2" s="88" t="s">
        <v>0</v>
      </c>
      <c r="B2" s="88" t="s">
        <v>1</v>
      </c>
      <c r="C2" s="89" t="s">
        <v>9</v>
      </c>
      <c r="D2" s="89"/>
      <c r="E2" s="89"/>
      <c r="F2" s="90" t="s">
        <v>2</v>
      </c>
      <c r="G2" s="85" t="s">
        <v>43</v>
      </c>
      <c r="H2" s="87" t="s">
        <v>4</v>
      </c>
      <c r="I2" s="6" t="s">
        <v>6</v>
      </c>
      <c r="J2" s="7" t="s">
        <v>7</v>
      </c>
      <c r="K2" s="8"/>
      <c r="L2" s="2"/>
    </row>
    <row r="3" spans="1:12" ht="31.5" customHeight="1" x14ac:dyDescent="0.25">
      <c r="A3" s="88"/>
      <c r="B3" s="88"/>
      <c r="C3" s="9" t="s">
        <v>10</v>
      </c>
      <c r="D3" s="9" t="s">
        <v>11</v>
      </c>
      <c r="E3" s="9" t="s">
        <v>12</v>
      </c>
      <c r="F3" s="90"/>
      <c r="G3" s="86"/>
      <c r="H3" s="87"/>
      <c r="I3" s="10"/>
      <c r="J3" s="11" t="s">
        <v>8</v>
      </c>
      <c r="K3" s="12" t="s">
        <v>3</v>
      </c>
      <c r="L3" s="2"/>
    </row>
    <row r="4" spans="1:12" ht="15.75" x14ac:dyDescent="0.25">
      <c r="A4" s="83" t="s">
        <v>14</v>
      </c>
      <c r="B4" s="84"/>
      <c r="C4" s="84"/>
      <c r="D4" s="84"/>
      <c r="E4" s="84"/>
      <c r="F4" s="84"/>
      <c r="G4" s="84"/>
      <c r="H4" s="84"/>
      <c r="I4" s="84"/>
      <c r="J4" s="84"/>
      <c r="K4" s="84"/>
      <c r="L4" s="84"/>
    </row>
    <row r="5" spans="1:12" ht="15.75" x14ac:dyDescent="0.25">
      <c r="A5" s="19"/>
      <c r="B5" s="20"/>
      <c r="C5" s="20"/>
      <c r="D5" s="20"/>
      <c r="E5" s="20"/>
      <c r="F5" s="20"/>
      <c r="G5" s="21"/>
      <c r="H5" s="22"/>
      <c r="I5" s="22"/>
      <c r="J5" s="22"/>
      <c r="K5" s="22"/>
      <c r="L5" s="3"/>
    </row>
    <row r="6" spans="1:12" ht="0.75" customHeight="1" x14ac:dyDescent="0.25">
      <c r="A6" s="74" t="s">
        <v>15</v>
      </c>
      <c r="B6" s="23"/>
      <c r="C6" s="16"/>
      <c r="D6" s="16"/>
      <c r="E6" s="13"/>
      <c r="F6" s="15"/>
      <c r="G6" s="16"/>
      <c r="H6" s="24"/>
      <c r="I6" s="18"/>
      <c r="J6" s="18"/>
      <c r="K6" s="18"/>
      <c r="L6" s="4"/>
    </row>
    <row r="7" spans="1:12" ht="149.25" customHeight="1" x14ac:dyDescent="0.25">
      <c r="A7" s="82"/>
      <c r="B7" s="91" t="s">
        <v>29</v>
      </c>
      <c r="C7" s="93" t="s">
        <v>5</v>
      </c>
      <c r="D7" s="93" t="s">
        <v>5</v>
      </c>
      <c r="E7" s="93" t="s">
        <v>5</v>
      </c>
      <c r="F7" s="95" t="s">
        <v>17</v>
      </c>
      <c r="G7" s="93" t="s">
        <v>18</v>
      </c>
      <c r="H7" s="18" t="s">
        <v>20</v>
      </c>
      <c r="I7" s="39"/>
      <c r="J7" s="39">
        <v>30000</v>
      </c>
      <c r="K7" s="67">
        <v>30000</v>
      </c>
      <c r="L7" s="4"/>
    </row>
    <row r="8" spans="1:12" ht="45" customHeight="1" x14ac:dyDescent="0.25">
      <c r="A8" s="82"/>
      <c r="B8" s="92"/>
      <c r="C8" s="94"/>
      <c r="D8" s="94"/>
      <c r="E8" s="94"/>
      <c r="F8" s="96"/>
      <c r="G8" s="94"/>
      <c r="H8" s="18" t="s">
        <v>21</v>
      </c>
      <c r="I8" s="18"/>
      <c r="J8" s="39">
        <v>3000</v>
      </c>
      <c r="K8" s="67">
        <v>3000</v>
      </c>
      <c r="L8" s="4"/>
    </row>
    <row r="9" spans="1:12" ht="122.25" customHeight="1" x14ac:dyDescent="0.25">
      <c r="A9" s="82"/>
      <c r="B9" s="66" t="s">
        <v>30</v>
      </c>
      <c r="C9" s="41" t="s">
        <v>5</v>
      </c>
      <c r="D9" s="41" t="s">
        <v>5</v>
      </c>
      <c r="E9" s="42"/>
      <c r="F9" s="43" t="s">
        <v>16</v>
      </c>
      <c r="G9" s="41" t="s">
        <v>19</v>
      </c>
      <c r="H9" s="44" t="s">
        <v>22</v>
      </c>
      <c r="I9" s="45"/>
      <c r="J9" s="46">
        <v>40500</v>
      </c>
      <c r="K9" s="68">
        <v>40500</v>
      </c>
      <c r="L9" s="2"/>
    </row>
    <row r="10" spans="1:12" ht="13.5" customHeight="1" x14ac:dyDescent="0.25">
      <c r="A10" s="69" t="s">
        <v>23</v>
      </c>
      <c r="B10" s="70"/>
      <c r="C10" s="70"/>
      <c r="D10" s="70"/>
      <c r="E10" s="70"/>
      <c r="F10" s="70"/>
      <c r="G10" s="70"/>
      <c r="H10" s="71"/>
      <c r="I10" s="18"/>
      <c r="J10" s="40"/>
      <c r="K10" s="60">
        <f>SUM(K7:K9)</f>
        <v>73500</v>
      </c>
      <c r="L10" s="2"/>
    </row>
    <row r="11" spans="1:12" ht="168" customHeight="1" x14ac:dyDescent="0.25">
      <c r="A11" s="74" t="s">
        <v>24</v>
      </c>
      <c r="B11" s="63" t="s">
        <v>31</v>
      </c>
      <c r="C11" s="37"/>
      <c r="D11" s="37" t="s">
        <v>5</v>
      </c>
      <c r="E11" s="37" t="s">
        <v>5</v>
      </c>
      <c r="F11" s="37" t="s">
        <v>25</v>
      </c>
      <c r="G11" s="37" t="s">
        <v>18</v>
      </c>
      <c r="H11" s="48" t="s">
        <v>27</v>
      </c>
      <c r="I11" s="49"/>
      <c r="J11" s="50">
        <v>13000</v>
      </c>
      <c r="K11" s="67">
        <v>13000</v>
      </c>
      <c r="L11" s="2"/>
    </row>
    <row r="12" spans="1:12" ht="78.75" customHeight="1" x14ac:dyDescent="0.25">
      <c r="A12" s="75"/>
      <c r="B12" s="63" t="s">
        <v>32</v>
      </c>
      <c r="C12" s="16" t="s">
        <v>5</v>
      </c>
      <c r="D12" s="16" t="s">
        <v>5</v>
      </c>
      <c r="E12" s="16"/>
      <c r="F12" s="37" t="s">
        <v>25</v>
      </c>
      <c r="G12" s="37" t="s">
        <v>18</v>
      </c>
      <c r="H12" s="37" t="s">
        <v>28</v>
      </c>
      <c r="I12" s="51"/>
      <c r="J12" s="50">
        <v>7200</v>
      </c>
      <c r="K12" s="67">
        <v>7200</v>
      </c>
      <c r="L12" s="2"/>
    </row>
    <row r="13" spans="1:12" ht="108" customHeight="1" x14ac:dyDescent="0.25">
      <c r="A13" s="75"/>
      <c r="B13" s="63" t="s">
        <v>33</v>
      </c>
      <c r="C13" s="15"/>
      <c r="D13" s="15" t="s">
        <v>5</v>
      </c>
      <c r="E13" s="15"/>
      <c r="F13" s="52" t="s">
        <v>34</v>
      </c>
      <c r="G13" s="37" t="s">
        <v>18</v>
      </c>
      <c r="H13" s="52" t="s">
        <v>27</v>
      </c>
      <c r="I13" s="53"/>
      <c r="J13" s="49">
        <v>10000</v>
      </c>
      <c r="K13" s="67">
        <f>J13+I13</f>
        <v>10000</v>
      </c>
      <c r="L13" s="2"/>
    </row>
    <row r="14" spans="1:12" ht="272.25" customHeight="1" x14ac:dyDescent="0.25">
      <c r="A14" s="75"/>
      <c r="B14" s="33" t="s">
        <v>35</v>
      </c>
      <c r="C14" s="26"/>
      <c r="D14" s="27" t="s">
        <v>5</v>
      </c>
      <c r="E14" s="27" t="s">
        <v>5</v>
      </c>
      <c r="F14" s="52" t="s">
        <v>34</v>
      </c>
      <c r="G14" s="37" t="s">
        <v>18</v>
      </c>
      <c r="H14" s="52" t="s">
        <v>27</v>
      </c>
      <c r="I14" s="49"/>
      <c r="J14" s="51">
        <v>27000</v>
      </c>
      <c r="K14" s="67">
        <v>27000</v>
      </c>
      <c r="L14" s="2"/>
    </row>
    <row r="15" spans="1:12" ht="78.75" customHeight="1" x14ac:dyDescent="0.25">
      <c r="A15" s="75"/>
      <c r="B15" s="63" t="s">
        <v>36</v>
      </c>
      <c r="C15" s="48" t="s">
        <v>5</v>
      </c>
      <c r="D15" s="38" t="s">
        <v>5</v>
      </c>
      <c r="E15" s="28"/>
      <c r="F15" s="48" t="s">
        <v>37</v>
      </c>
      <c r="G15" s="37" t="s">
        <v>18</v>
      </c>
      <c r="H15" s="37" t="s">
        <v>38</v>
      </c>
      <c r="I15" s="17"/>
      <c r="J15" s="51">
        <v>5000</v>
      </c>
      <c r="K15" s="67">
        <f>J15+I15</f>
        <v>5000</v>
      </c>
      <c r="L15" s="2"/>
    </row>
    <row r="16" spans="1:12" ht="194.25" customHeight="1" x14ac:dyDescent="0.25">
      <c r="A16" s="75"/>
      <c r="B16" s="33" t="s">
        <v>39</v>
      </c>
      <c r="C16" s="54" t="s">
        <v>5</v>
      </c>
      <c r="D16" s="55" t="s">
        <v>5</v>
      </c>
      <c r="E16" s="27"/>
      <c r="F16" s="54" t="s">
        <v>40</v>
      </c>
      <c r="G16" s="37" t="s">
        <v>18</v>
      </c>
      <c r="H16" s="52" t="s">
        <v>27</v>
      </c>
      <c r="I16" s="49"/>
      <c r="J16" s="49">
        <v>15500</v>
      </c>
      <c r="K16" s="67">
        <f>J16</f>
        <v>15500</v>
      </c>
      <c r="L16" s="2"/>
    </row>
    <row r="17" spans="1:12" ht="78.75" customHeight="1" x14ac:dyDescent="0.25">
      <c r="A17" s="76"/>
      <c r="B17" s="33" t="s">
        <v>69</v>
      </c>
      <c r="C17" s="54"/>
      <c r="D17" s="55" t="s">
        <v>5</v>
      </c>
      <c r="E17" s="27"/>
      <c r="F17" s="54" t="s">
        <v>40</v>
      </c>
      <c r="G17" s="37" t="s">
        <v>18</v>
      </c>
      <c r="H17" s="54" t="s">
        <v>26</v>
      </c>
      <c r="I17" s="49"/>
      <c r="J17" s="49">
        <v>40000</v>
      </c>
      <c r="K17" s="67">
        <f>J17</f>
        <v>40000</v>
      </c>
      <c r="L17" s="2"/>
    </row>
    <row r="18" spans="1:12" ht="17.25" customHeight="1" x14ac:dyDescent="0.25">
      <c r="A18" s="69" t="s">
        <v>41</v>
      </c>
      <c r="B18" s="70"/>
      <c r="C18" s="70"/>
      <c r="D18" s="70"/>
      <c r="E18" s="70"/>
      <c r="F18" s="70"/>
      <c r="G18" s="70"/>
      <c r="H18" s="71"/>
      <c r="I18" s="49"/>
      <c r="J18" s="49"/>
      <c r="K18" s="60">
        <f>SUM(K11:K17)</f>
        <v>117700</v>
      </c>
      <c r="L18" s="2"/>
    </row>
    <row r="19" spans="1:12" ht="160.5" customHeight="1" x14ac:dyDescent="0.25">
      <c r="A19" s="77" t="s">
        <v>42</v>
      </c>
      <c r="B19" s="29" t="s">
        <v>44</v>
      </c>
      <c r="C19" s="56" t="s">
        <v>5</v>
      </c>
      <c r="D19" s="56" t="s">
        <v>5</v>
      </c>
      <c r="E19" s="56" t="s">
        <v>5</v>
      </c>
      <c r="F19" s="48" t="s">
        <v>45</v>
      </c>
      <c r="G19" s="37" t="s">
        <v>18</v>
      </c>
      <c r="H19" s="56" t="s">
        <v>38</v>
      </c>
      <c r="I19" s="58">
        <v>0</v>
      </c>
      <c r="J19" s="40">
        <v>100647</v>
      </c>
      <c r="K19" s="67">
        <f>J19</f>
        <v>100647</v>
      </c>
      <c r="L19" s="2"/>
    </row>
    <row r="20" spans="1:12" ht="80.25" customHeight="1" x14ac:dyDescent="0.25">
      <c r="A20" s="78"/>
      <c r="B20" s="29" t="s">
        <v>46</v>
      </c>
      <c r="C20" s="57"/>
      <c r="D20" s="57" t="s">
        <v>5</v>
      </c>
      <c r="E20" s="57"/>
      <c r="F20" s="30"/>
      <c r="G20" s="31"/>
      <c r="H20" s="32"/>
      <c r="I20" s="59">
        <v>0</v>
      </c>
      <c r="J20" s="46">
        <v>10000</v>
      </c>
      <c r="K20" s="67">
        <f>J20+I20</f>
        <v>10000</v>
      </c>
      <c r="L20" s="2"/>
    </row>
    <row r="21" spans="1:12" ht="21.75" customHeight="1" x14ac:dyDescent="0.25">
      <c r="A21" s="69" t="s">
        <v>47</v>
      </c>
      <c r="B21" s="70"/>
      <c r="C21" s="70"/>
      <c r="D21" s="70"/>
      <c r="E21" s="70"/>
      <c r="F21" s="70"/>
      <c r="G21" s="70"/>
      <c r="H21" s="71"/>
      <c r="I21" s="58"/>
      <c r="J21" s="40"/>
      <c r="K21" s="60">
        <f>SUM(K19:K20)</f>
        <v>110647</v>
      </c>
      <c r="L21" s="2"/>
    </row>
    <row r="22" spans="1:12" ht="109.5" customHeight="1" x14ac:dyDescent="0.25">
      <c r="A22" s="74" t="s">
        <v>48</v>
      </c>
      <c r="B22" s="65" t="s">
        <v>49</v>
      </c>
      <c r="C22" s="61" t="s">
        <v>5</v>
      </c>
      <c r="D22" s="61" t="s">
        <v>5</v>
      </c>
      <c r="E22" s="14"/>
      <c r="F22" s="15"/>
      <c r="G22" s="15"/>
      <c r="H22" s="15"/>
      <c r="I22" s="59">
        <v>0</v>
      </c>
      <c r="J22" s="46">
        <v>10000</v>
      </c>
      <c r="K22" s="67">
        <f>J22+I22</f>
        <v>10000</v>
      </c>
      <c r="L22" s="2"/>
    </row>
    <row r="23" spans="1:12" ht="109.5" customHeight="1" x14ac:dyDescent="0.25">
      <c r="A23" s="75"/>
      <c r="B23" s="63" t="s">
        <v>50</v>
      </c>
      <c r="C23" s="14"/>
      <c r="D23" s="14"/>
      <c r="E23" s="61" t="s">
        <v>5</v>
      </c>
      <c r="F23" s="52" t="s">
        <v>40</v>
      </c>
      <c r="G23" s="37" t="s">
        <v>18</v>
      </c>
      <c r="H23" s="56" t="s">
        <v>38</v>
      </c>
      <c r="I23" s="59">
        <v>0</v>
      </c>
      <c r="J23" s="46">
        <v>22500</v>
      </c>
      <c r="K23" s="67">
        <f t="shared" ref="K23:K24" si="0">J23+I23</f>
        <v>22500</v>
      </c>
      <c r="L23" s="2"/>
    </row>
    <row r="24" spans="1:12" ht="123.75" customHeight="1" x14ac:dyDescent="0.25">
      <c r="A24" s="75"/>
      <c r="B24" s="63" t="s">
        <v>51</v>
      </c>
      <c r="C24" s="14"/>
      <c r="D24" s="14"/>
      <c r="E24" s="61" t="s">
        <v>5</v>
      </c>
      <c r="F24" s="52" t="s">
        <v>37</v>
      </c>
      <c r="G24" s="37" t="s">
        <v>18</v>
      </c>
      <c r="H24" s="56" t="s">
        <v>38</v>
      </c>
      <c r="I24" s="59">
        <v>0</v>
      </c>
      <c r="J24" s="46">
        <v>200000</v>
      </c>
      <c r="K24" s="67">
        <f t="shared" si="0"/>
        <v>200000</v>
      </c>
      <c r="L24" s="2"/>
    </row>
    <row r="25" spans="1:12" ht="78.75" customHeight="1" x14ac:dyDescent="0.25">
      <c r="A25" s="75"/>
      <c r="B25" s="64" t="s">
        <v>52</v>
      </c>
      <c r="C25" s="14"/>
      <c r="D25" s="61" t="s">
        <v>5</v>
      </c>
      <c r="E25" s="61" t="s">
        <v>5</v>
      </c>
      <c r="F25" s="52" t="s">
        <v>55</v>
      </c>
      <c r="G25" s="52" t="s">
        <v>60</v>
      </c>
      <c r="H25" s="15"/>
      <c r="I25" s="59">
        <v>0</v>
      </c>
      <c r="J25" s="46">
        <v>11500</v>
      </c>
      <c r="K25" s="67">
        <f t="shared" ref="K25:K27" si="1">J25+I25</f>
        <v>11500</v>
      </c>
      <c r="L25" s="2"/>
    </row>
    <row r="26" spans="1:12" ht="81" customHeight="1" x14ac:dyDescent="0.25">
      <c r="A26" s="75"/>
      <c r="B26" s="64" t="s">
        <v>53</v>
      </c>
      <c r="C26" s="14"/>
      <c r="D26" s="61" t="s">
        <v>5</v>
      </c>
      <c r="E26" s="61" t="s">
        <v>5</v>
      </c>
      <c r="F26" s="52" t="s">
        <v>55</v>
      </c>
      <c r="G26" s="52" t="s">
        <v>60</v>
      </c>
      <c r="H26" s="15"/>
      <c r="I26" s="59">
        <v>0</v>
      </c>
      <c r="J26" s="46">
        <v>11000</v>
      </c>
      <c r="K26" s="67">
        <f t="shared" si="1"/>
        <v>11000</v>
      </c>
      <c r="L26" s="2"/>
    </row>
    <row r="27" spans="1:12" ht="50.25" customHeight="1" x14ac:dyDescent="0.25">
      <c r="A27" s="76"/>
      <c r="B27" s="64" t="s">
        <v>54</v>
      </c>
      <c r="C27" s="14"/>
      <c r="D27" s="61" t="s">
        <v>5</v>
      </c>
      <c r="E27" s="61" t="s">
        <v>5</v>
      </c>
      <c r="F27" s="52" t="s">
        <v>55</v>
      </c>
      <c r="G27" s="52" t="s">
        <v>61</v>
      </c>
      <c r="H27" s="15"/>
      <c r="I27" s="59">
        <v>0</v>
      </c>
      <c r="J27" s="46">
        <v>5000</v>
      </c>
      <c r="K27" s="67">
        <f t="shared" si="1"/>
        <v>5000</v>
      </c>
      <c r="L27" s="2"/>
    </row>
    <row r="28" spans="1:12" ht="21" customHeight="1" x14ac:dyDescent="0.25">
      <c r="A28" s="69" t="s">
        <v>56</v>
      </c>
      <c r="B28" s="70"/>
      <c r="C28" s="70"/>
      <c r="D28" s="70"/>
      <c r="E28" s="70"/>
      <c r="F28" s="70"/>
      <c r="G28" s="70"/>
      <c r="H28" s="71"/>
      <c r="I28" s="17"/>
      <c r="J28" s="17"/>
      <c r="K28" s="62">
        <f>SUM(K22:K27)</f>
        <v>260000</v>
      </c>
      <c r="L28" s="2"/>
    </row>
    <row r="29" spans="1:12" ht="93.75" customHeight="1" x14ac:dyDescent="0.25">
      <c r="A29" s="47" t="s">
        <v>57</v>
      </c>
      <c r="B29" s="15" t="s">
        <v>58</v>
      </c>
      <c r="C29" s="14"/>
      <c r="D29" s="14" t="s">
        <v>5</v>
      </c>
      <c r="E29" s="14"/>
      <c r="F29" s="52" t="s">
        <v>59</v>
      </c>
      <c r="G29" s="52" t="s">
        <v>62</v>
      </c>
      <c r="H29" s="54" t="s">
        <v>26</v>
      </c>
      <c r="I29" s="59">
        <v>0</v>
      </c>
      <c r="J29" s="46">
        <v>10000</v>
      </c>
      <c r="K29" s="67">
        <f t="shared" ref="K29:K34" si="2">J29+I29</f>
        <v>10000</v>
      </c>
      <c r="L29" s="2"/>
    </row>
    <row r="30" spans="1:12" ht="66.75" customHeight="1" x14ac:dyDescent="0.25">
      <c r="A30" s="47"/>
      <c r="B30" s="15" t="s">
        <v>65</v>
      </c>
      <c r="C30" s="14"/>
      <c r="D30" s="14" t="s">
        <v>5</v>
      </c>
      <c r="E30" s="14"/>
      <c r="F30" s="52" t="s">
        <v>37</v>
      </c>
      <c r="G30" s="52" t="s">
        <v>62</v>
      </c>
      <c r="H30" s="54" t="s">
        <v>64</v>
      </c>
      <c r="I30" s="59">
        <v>0</v>
      </c>
      <c r="J30" s="46">
        <v>5000</v>
      </c>
      <c r="K30" s="67">
        <f t="shared" si="2"/>
        <v>5000</v>
      </c>
      <c r="L30" s="2"/>
    </row>
    <row r="31" spans="1:12" ht="61.5" customHeight="1" x14ac:dyDescent="0.25">
      <c r="A31" s="47"/>
      <c r="B31" s="15" t="s">
        <v>68</v>
      </c>
      <c r="C31" s="14"/>
      <c r="D31" s="14" t="s">
        <v>5</v>
      </c>
      <c r="E31" s="14"/>
      <c r="F31" s="52" t="s">
        <v>37</v>
      </c>
      <c r="G31" s="52" t="s">
        <v>62</v>
      </c>
      <c r="H31" s="54" t="s">
        <v>26</v>
      </c>
      <c r="I31" s="59">
        <v>0</v>
      </c>
      <c r="J31" s="46">
        <v>10000</v>
      </c>
      <c r="K31" s="67">
        <f t="shared" ref="K31" si="3">J31+I31</f>
        <v>10000</v>
      </c>
      <c r="L31" s="2"/>
    </row>
    <row r="32" spans="1:12" ht="64.5" customHeight="1" x14ac:dyDescent="0.25">
      <c r="A32" s="47"/>
      <c r="B32" s="15" t="s">
        <v>63</v>
      </c>
      <c r="C32" s="14" t="s">
        <v>5</v>
      </c>
      <c r="D32" s="14"/>
      <c r="E32" s="14"/>
      <c r="F32" s="52" t="s">
        <v>37</v>
      </c>
      <c r="G32" s="37" t="s">
        <v>18</v>
      </c>
      <c r="H32" s="54" t="s">
        <v>26</v>
      </c>
      <c r="I32" s="59">
        <v>0</v>
      </c>
      <c r="J32" s="46">
        <v>13000</v>
      </c>
      <c r="K32" s="67">
        <f t="shared" si="2"/>
        <v>13000</v>
      </c>
      <c r="L32" s="2"/>
    </row>
    <row r="33" spans="1:12" ht="19.5" customHeight="1" x14ac:dyDescent="0.25">
      <c r="A33" s="69" t="s">
        <v>66</v>
      </c>
      <c r="B33" s="70"/>
      <c r="C33" s="70"/>
      <c r="D33" s="70"/>
      <c r="E33" s="70"/>
      <c r="F33" s="70"/>
      <c r="G33" s="70"/>
      <c r="H33" s="71"/>
      <c r="I33" s="59"/>
      <c r="J33" s="46"/>
      <c r="K33" s="60">
        <f>SUM(K29:K32)</f>
        <v>38000</v>
      </c>
      <c r="L33" s="2"/>
    </row>
    <row r="34" spans="1:12" ht="25.5" customHeight="1" x14ac:dyDescent="0.25">
      <c r="A34" s="72" t="s">
        <v>67</v>
      </c>
      <c r="B34" s="73"/>
      <c r="C34" s="14" t="s">
        <v>5</v>
      </c>
      <c r="D34" s="14"/>
      <c r="E34" s="14"/>
      <c r="F34" s="52"/>
      <c r="G34" s="52"/>
      <c r="H34" s="15"/>
      <c r="I34" s="59">
        <v>0</v>
      </c>
      <c r="J34" s="46">
        <v>40000</v>
      </c>
      <c r="K34" s="39">
        <f t="shared" si="2"/>
        <v>40000</v>
      </c>
      <c r="L34" s="2"/>
    </row>
    <row r="35" spans="1:12" ht="15.75" x14ac:dyDescent="0.25">
      <c r="A35" s="79" t="s">
        <v>13</v>
      </c>
      <c r="B35" s="80"/>
      <c r="C35" s="80"/>
      <c r="D35" s="80"/>
      <c r="E35" s="80"/>
      <c r="F35" s="80"/>
      <c r="G35" s="80"/>
      <c r="H35" s="81"/>
      <c r="I35" s="25"/>
      <c r="J35" s="25"/>
      <c r="K35" s="25">
        <f>K10+K18+K21+K28+K33+K34</f>
        <v>639847</v>
      </c>
      <c r="L35" s="2"/>
    </row>
    <row r="39" spans="1:12" x14ac:dyDescent="0.25">
      <c r="G39" s="5"/>
    </row>
    <row r="56" spans="1:12" ht="15" customHeight="1" x14ac:dyDescent="0.25">
      <c r="A56" s="34"/>
      <c r="B56" s="34"/>
      <c r="C56" s="34"/>
      <c r="D56" s="34"/>
      <c r="E56" s="34"/>
      <c r="F56" s="34"/>
      <c r="G56" s="34"/>
      <c r="H56" s="34"/>
      <c r="I56" s="35"/>
      <c r="J56" s="36"/>
      <c r="K56" s="36"/>
      <c r="L56" s="1"/>
    </row>
  </sheetData>
  <customSheetViews>
    <customSheetView guid="{19CC42B1-DD12-4AFE-95EA-EEC31F230EE9}" scale="90" hiddenColumns="1">
      <selection activeCell="B12" sqref="B12"/>
      <pageMargins left="0.7" right="0.7" top="0.75" bottom="0.75" header="0.3" footer="0.3"/>
      <pageSetup paperSize="9" orientation="landscape" horizontalDpi="1200" verticalDpi="1200" r:id="rId1"/>
    </customSheetView>
  </customSheetViews>
  <mergeCells count="24">
    <mergeCell ref="A10:H10"/>
    <mergeCell ref="A35:H35"/>
    <mergeCell ref="A6:A9"/>
    <mergeCell ref="A4:L4"/>
    <mergeCell ref="G2:G3"/>
    <mergeCell ref="H2:H3"/>
    <mergeCell ref="A2:A3"/>
    <mergeCell ref="B2:B3"/>
    <mergeCell ref="C2:E2"/>
    <mergeCell ref="F2:F3"/>
    <mergeCell ref="B7:B8"/>
    <mergeCell ref="C7:C8"/>
    <mergeCell ref="D7:D8"/>
    <mergeCell ref="E7:E8"/>
    <mergeCell ref="F7:F8"/>
    <mergeCell ref="G7:G8"/>
    <mergeCell ref="A28:H28"/>
    <mergeCell ref="A33:H33"/>
    <mergeCell ref="A34:B34"/>
    <mergeCell ref="A11:A17"/>
    <mergeCell ref="A18:H18"/>
    <mergeCell ref="A19:A20"/>
    <mergeCell ref="A21:H21"/>
    <mergeCell ref="A22:A27"/>
  </mergeCells>
  <pageMargins left="0.70866141732283472" right="0.70866141732283472" top="0.74803149606299213" bottom="0.74803149606299213" header="0.31496062992125984" footer="0.31496062992125984"/>
  <pageSetup paperSize="9" scale="56" orientation="landscape" horizontalDpi="1200" verticalDpi="1200" r:id="rId2"/>
  <headerFooter>
    <oddFooter>&amp;L&amp;F&amp;C&amp;P</oddFooter>
  </headerFooter>
  <rowBreaks count="1" manualBreakCount="1">
    <brk id="43" max="11" man="1"/>
  </rowBreaks>
  <colBreaks count="1" manualBreakCount="1">
    <brk id="11" max="1048575" man="1"/>
  </colBreaks>
  <ignoredErrors>
    <ignoredError sqref="K33" formula="1"/>
  </ignoredError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PTA</vt:lpstr>
      <vt:lpstr>PTA!Zone_d_impression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Diane Fedida</dc:creator>
  <cp:lastModifiedBy>Pascal M</cp:lastModifiedBy>
  <cp:lastPrinted>2017-01-23T16:08:55Z</cp:lastPrinted>
  <dcterms:created xsi:type="dcterms:W3CDTF">2015-12-03T22:49:08Z</dcterms:created>
  <dcterms:modified xsi:type="dcterms:W3CDTF">2017-08-16T10:21:13Z</dcterms:modified>
</cp:coreProperties>
</file>