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C:\Users\jakhongir.juraev\Program Coordination_JJ\Financial Monitoring\Delivery\2021\Joint Workplans\"/>
    </mc:Choice>
  </mc:AlternateContent>
  <xr:revisionPtr revIDLastSave="0" documentId="8_{94BD3E1C-FDCF-4E9C-B4EB-4E606134025C}" xr6:coauthVersionLast="45" xr6:coauthVersionMax="45" xr10:uidLastSave="{00000000-0000-0000-0000-000000000000}"/>
  <bookViews>
    <workbookView xWindow="-120" yWindow="-120" windowWidth="20730" windowHeight="11160" tabRatio="832" activeTab="2" xr2:uid="{00000000-000D-0000-FFFF-FFFF00000000}"/>
  </bookViews>
  <sheets>
    <sheet name="Definitions" sheetId="2" r:id="rId1"/>
    <sheet name="RG Peace Out 1" sheetId="3" r:id="rId2"/>
    <sheet name="RG Peace Out 2" sheetId="4" r:id="rId3"/>
    <sheet name="RG People and Prosperity Out 3 " sheetId="7" r:id="rId4"/>
    <sheet name="RG People and Prosperity Out 4" sheetId="8" r:id="rId5"/>
    <sheet name="RG Planet Out 5" sheetId="11" r:id="rId6"/>
    <sheet name="Funding framework by RG" sheetId="13" r:id="rId7"/>
    <sheet name="Funding by Outcome-UN entity" sheetId="14" r:id="rId8"/>
    <sheet name="Funding by UN entity" sheetId="15" r:id="rId9"/>
  </sheets>
  <definedNames>
    <definedName name="Costs" localSheetId="0">#REF!</definedName>
    <definedName name="Costs" localSheetId="1">#REF!</definedName>
    <definedName name="Costs" localSheetId="2">#REF!</definedName>
    <definedName name="Costs" localSheetId="3">#REF!</definedName>
    <definedName name="Costs" localSheetId="4">#REF!</definedName>
    <definedName name="Costs" localSheetId="5">#REF!</definedName>
    <definedName name="Cos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40" i="7" l="1"/>
  <c r="C93" i="13" l="1"/>
  <c r="F93" i="13"/>
  <c r="I93" i="13"/>
  <c r="C94" i="13"/>
  <c r="D94" i="13"/>
  <c r="E94" i="13"/>
  <c r="F94" i="13"/>
  <c r="G94" i="13"/>
  <c r="H94" i="13"/>
  <c r="I94" i="13"/>
  <c r="J94" i="13"/>
  <c r="K94" i="13"/>
  <c r="B95" i="13"/>
  <c r="C95" i="13"/>
  <c r="D95" i="13"/>
  <c r="E95" i="13"/>
  <c r="F95" i="13"/>
  <c r="G95" i="13"/>
  <c r="H95" i="13"/>
  <c r="I95" i="13"/>
  <c r="J95" i="13"/>
  <c r="K95" i="13"/>
  <c r="B96" i="13"/>
  <c r="B97" i="13"/>
  <c r="B98" i="13"/>
  <c r="B99" i="13"/>
  <c r="B100" i="13"/>
  <c r="U160" i="7" l="1"/>
  <c r="K51" i="13" s="1"/>
  <c r="N160" i="7"/>
  <c r="D51" i="13" s="1"/>
  <c r="O160" i="7"/>
  <c r="E51" i="13" s="1"/>
  <c r="O10" i="14"/>
  <c r="P10" i="14"/>
  <c r="Q10" i="14"/>
  <c r="R10" i="14"/>
  <c r="S10" i="14"/>
  <c r="T10" i="14"/>
  <c r="O11" i="14"/>
  <c r="P11" i="14"/>
  <c r="Q11" i="14"/>
  <c r="R11" i="14"/>
  <c r="S11" i="14"/>
  <c r="T11" i="14"/>
  <c r="O14" i="14"/>
  <c r="P14" i="14"/>
  <c r="Q14" i="14"/>
  <c r="R14" i="14"/>
  <c r="S14" i="14"/>
  <c r="T14" i="14"/>
  <c r="O16" i="14"/>
  <c r="P16" i="14"/>
  <c r="Q16" i="14"/>
  <c r="R16" i="14"/>
  <c r="S16" i="14"/>
  <c r="T16" i="14"/>
  <c r="O20" i="14"/>
  <c r="P20" i="14"/>
  <c r="Q20" i="14"/>
  <c r="R20" i="14"/>
  <c r="S20" i="14"/>
  <c r="T20" i="14"/>
  <c r="O21" i="14"/>
  <c r="P21" i="14"/>
  <c r="Q21" i="14"/>
  <c r="R21" i="14"/>
  <c r="S21" i="14"/>
  <c r="T21" i="14"/>
  <c r="O23" i="14"/>
  <c r="P23" i="14"/>
  <c r="Q23" i="14"/>
  <c r="R23" i="14"/>
  <c r="S23" i="14"/>
  <c r="T23" i="14"/>
  <c r="O25" i="14"/>
  <c r="P25" i="14"/>
  <c r="Q25" i="14"/>
  <c r="R25" i="14"/>
  <c r="S25" i="14"/>
  <c r="T25" i="14"/>
  <c r="O27" i="14"/>
  <c r="P27" i="14"/>
  <c r="Q27" i="14"/>
  <c r="R27" i="14"/>
  <c r="S27" i="14"/>
  <c r="T27" i="14"/>
  <c r="O29" i="14"/>
  <c r="P29" i="14"/>
  <c r="Q29" i="14"/>
  <c r="R29" i="14"/>
  <c r="S29" i="14"/>
  <c r="T29" i="14"/>
  <c r="O30" i="14"/>
  <c r="P30" i="14"/>
  <c r="Q30" i="14"/>
  <c r="R30" i="14"/>
  <c r="S30" i="14"/>
  <c r="T30" i="14"/>
  <c r="O31" i="14"/>
  <c r="P31" i="14"/>
  <c r="Q31" i="14"/>
  <c r="R31" i="14"/>
  <c r="S31" i="14"/>
  <c r="T31" i="14"/>
  <c r="O32" i="14"/>
  <c r="P32" i="14"/>
  <c r="Q32" i="14"/>
  <c r="R32" i="14"/>
  <c r="S32" i="14"/>
  <c r="T32" i="14"/>
  <c r="N162" i="7"/>
  <c r="O162" i="7"/>
  <c r="P162" i="7"/>
  <c r="Q162" i="7"/>
  <c r="R162" i="7"/>
  <c r="S162" i="7"/>
  <c r="T162" i="7"/>
  <c r="U162" i="7"/>
  <c r="M162" i="7"/>
  <c r="M147" i="7"/>
  <c r="O6" i="14" s="1"/>
  <c r="N147" i="7"/>
  <c r="P6" i="14" s="1"/>
  <c r="O147" i="7"/>
  <c r="Q6" i="14" s="1"/>
  <c r="P147" i="7"/>
  <c r="R6" i="14" s="1"/>
  <c r="Q147" i="7"/>
  <c r="S6" i="14" s="1"/>
  <c r="R147" i="7"/>
  <c r="T6" i="14" s="1"/>
  <c r="S147" i="7"/>
  <c r="T147" i="7"/>
  <c r="U147" i="7"/>
  <c r="M148" i="7"/>
  <c r="O7" i="14" s="1"/>
  <c r="N148" i="7"/>
  <c r="P7" i="14" s="1"/>
  <c r="O148" i="7"/>
  <c r="Q7" i="14" s="1"/>
  <c r="P148" i="7"/>
  <c r="R7" i="14" s="1"/>
  <c r="Q148" i="7"/>
  <c r="S7" i="14" s="1"/>
  <c r="R148" i="7"/>
  <c r="T7" i="14" s="1"/>
  <c r="S148" i="7"/>
  <c r="T148" i="7"/>
  <c r="U148" i="7"/>
  <c r="M149" i="7"/>
  <c r="O9" i="14" s="1"/>
  <c r="N149" i="7"/>
  <c r="P9" i="14" s="1"/>
  <c r="O149" i="7"/>
  <c r="Q9" i="14" s="1"/>
  <c r="P149" i="7"/>
  <c r="R9" i="14" s="1"/>
  <c r="Q149" i="7"/>
  <c r="S9" i="14" s="1"/>
  <c r="R149" i="7"/>
  <c r="T9" i="14" s="1"/>
  <c r="S149" i="7"/>
  <c r="T149" i="7"/>
  <c r="U149" i="7"/>
  <c r="M150" i="7"/>
  <c r="O8" i="14" s="1"/>
  <c r="N150" i="7"/>
  <c r="P8" i="14" s="1"/>
  <c r="O150" i="7"/>
  <c r="Q8" i="14" s="1"/>
  <c r="P150" i="7"/>
  <c r="R8" i="14" s="1"/>
  <c r="Q150" i="7"/>
  <c r="S8" i="14" s="1"/>
  <c r="R150" i="7"/>
  <c r="T8" i="14" s="1"/>
  <c r="S150" i="7"/>
  <c r="T150" i="7"/>
  <c r="U150" i="7"/>
  <c r="M151" i="7"/>
  <c r="O13" i="14" s="1"/>
  <c r="N151" i="7"/>
  <c r="P13" i="14" s="1"/>
  <c r="O151" i="7"/>
  <c r="Q13" i="14" s="1"/>
  <c r="P151" i="7"/>
  <c r="R13" i="14" s="1"/>
  <c r="Q151" i="7"/>
  <c r="S13" i="14" s="1"/>
  <c r="R151" i="7"/>
  <c r="T13" i="14" s="1"/>
  <c r="S151" i="7"/>
  <c r="T151" i="7"/>
  <c r="U151" i="7"/>
  <c r="M152" i="7"/>
  <c r="O15" i="14" s="1"/>
  <c r="N152" i="7"/>
  <c r="P15" i="14" s="1"/>
  <c r="O152" i="7"/>
  <c r="Q15" i="14" s="1"/>
  <c r="P152" i="7"/>
  <c r="R15" i="14" s="1"/>
  <c r="Q152" i="7"/>
  <c r="S15" i="14" s="1"/>
  <c r="R152" i="7"/>
  <c r="T15" i="14" s="1"/>
  <c r="S152" i="7"/>
  <c r="T152" i="7"/>
  <c r="U152" i="7"/>
  <c r="M153" i="7"/>
  <c r="O17" i="14" s="1"/>
  <c r="N153" i="7"/>
  <c r="P17" i="14" s="1"/>
  <c r="O153" i="7"/>
  <c r="Q17" i="14" s="1"/>
  <c r="P153" i="7"/>
  <c r="R17" i="14" s="1"/>
  <c r="Q153" i="7"/>
  <c r="S17" i="14" s="1"/>
  <c r="R153" i="7"/>
  <c r="T17" i="14" s="1"/>
  <c r="S153" i="7"/>
  <c r="T153" i="7"/>
  <c r="U153" i="7"/>
  <c r="M154" i="7"/>
  <c r="O18" i="14" s="1"/>
  <c r="N154" i="7"/>
  <c r="P18" i="14" s="1"/>
  <c r="O154" i="7"/>
  <c r="Q18" i="14" s="1"/>
  <c r="P154" i="7"/>
  <c r="R18" i="14" s="1"/>
  <c r="Q154" i="7"/>
  <c r="S18" i="14" s="1"/>
  <c r="R154" i="7"/>
  <c r="T18" i="14" s="1"/>
  <c r="S154" i="7"/>
  <c r="T154" i="7"/>
  <c r="U154" i="7"/>
  <c r="M155" i="7"/>
  <c r="O19" i="14" s="1"/>
  <c r="N155" i="7"/>
  <c r="P19" i="14" s="1"/>
  <c r="O155" i="7"/>
  <c r="Q19" i="14" s="1"/>
  <c r="P155" i="7"/>
  <c r="R19" i="14" s="1"/>
  <c r="Q155" i="7"/>
  <c r="S19" i="14" s="1"/>
  <c r="R155" i="7"/>
  <c r="T19" i="14" s="1"/>
  <c r="S155" i="7"/>
  <c r="T155" i="7"/>
  <c r="U155" i="7"/>
  <c r="M156" i="7"/>
  <c r="O22" i="14" s="1"/>
  <c r="N156" i="7"/>
  <c r="P22" i="14" s="1"/>
  <c r="O156" i="7"/>
  <c r="Q22" i="14" s="1"/>
  <c r="P156" i="7"/>
  <c r="R22" i="14" s="1"/>
  <c r="Q156" i="7"/>
  <c r="S22" i="14" s="1"/>
  <c r="R156" i="7"/>
  <c r="T22" i="14" s="1"/>
  <c r="S156" i="7"/>
  <c r="T156" i="7"/>
  <c r="U156" i="7"/>
  <c r="M157" i="7"/>
  <c r="O24" i="14" s="1"/>
  <c r="N157" i="7"/>
  <c r="P24" i="14" s="1"/>
  <c r="O157" i="7"/>
  <c r="Q24" i="14" s="1"/>
  <c r="P157" i="7"/>
  <c r="R24" i="14" s="1"/>
  <c r="Q157" i="7"/>
  <c r="S24" i="14" s="1"/>
  <c r="R157" i="7"/>
  <c r="T24" i="14" s="1"/>
  <c r="S157" i="7"/>
  <c r="T157" i="7"/>
  <c r="U157" i="7"/>
  <c r="M158" i="7"/>
  <c r="O26" i="14" s="1"/>
  <c r="N158" i="7"/>
  <c r="P26" i="14" s="1"/>
  <c r="O158" i="7"/>
  <c r="Q26" i="14" s="1"/>
  <c r="P158" i="7"/>
  <c r="R26" i="14" s="1"/>
  <c r="Q158" i="7"/>
  <c r="S26" i="14" s="1"/>
  <c r="R158" i="7"/>
  <c r="T26" i="14" s="1"/>
  <c r="S158" i="7"/>
  <c r="T158" i="7"/>
  <c r="U158" i="7"/>
  <c r="M159" i="7"/>
  <c r="O28" i="14" s="1"/>
  <c r="N159" i="7"/>
  <c r="P28" i="14" s="1"/>
  <c r="O159" i="7"/>
  <c r="Q28" i="14" s="1"/>
  <c r="P159" i="7"/>
  <c r="R28" i="14" s="1"/>
  <c r="Q159" i="7"/>
  <c r="S28" i="14" s="1"/>
  <c r="R159" i="7"/>
  <c r="T28" i="14" s="1"/>
  <c r="S159" i="7"/>
  <c r="T159" i="7"/>
  <c r="U159" i="7"/>
  <c r="M160" i="7"/>
  <c r="C51" i="13" s="1"/>
  <c r="P160" i="7"/>
  <c r="F51" i="13" s="1"/>
  <c r="Q160" i="7"/>
  <c r="G51" i="13" s="1"/>
  <c r="R160" i="7"/>
  <c r="H51" i="13" s="1"/>
  <c r="S160" i="7"/>
  <c r="I51" i="13" s="1"/>
  <c r="T160" i="7"/>
  <c r="J51" i="13" s="1"/>
  <c r="N146" i="7"/>
  <c r="P5" i="14" s="1"/>
  <c r="O146" i="7"/>
  <c r="Q5" i="14" s="1"/>
  <c r="P146" i="7"/>
  <c r="R5" i="14" s="1"/>
  <c r="Q146" i="7"/>
  <c r="S5" i="14" s="1"/>
  <c r="R146" i="7"/>
  <c r="T5" i="14" s="1"/>
  <c r="S146" i="7"/>
  <c r="T146" i="7"/>
  <c r="U146" i="7"/>
  <c r="M146" i="7"/>
  <c r="O5" i="14" s="1"/>
  <c r="S139" i="7"/>
  <c r="T139" i="7"/>
  <c r="U139" i="7"/>
  <c r="S140" i="7"/>
  <c r="U140" i="7" s="1"/>
  <c r="T140" i="7"/>
  <c r="O140" i="7"/>
  <c r="U161" i="7" l="1"/>
  <c r="R12" i="14"/>
  <c r="Q12" i="14"/>
  <c r="P12" i="14"/>
  <c r="O12" i="14"/>
  <c r="T12" i="14"/>
  <c r="S12" i="14"/>
  <c r="O161" i="7"/>
  <c r="R161" i="7"/>
  <c r="T161" i="7"/>
  <c r="S161" i="7"/>
  <c r="Q161" i="7"/>
  <c r="P161" i="7"/>
  <c r="M161" i="7"/>
  <c r="N161" i="7"/>
  <c r="U74" i="8" l="1"/>
  <c r="T75" i="8"/>
  <c r="T74" i="8"/>
  <c r="V74" i="8" s="1"/>
  <c r="P74" i="8"/>
  <c r="T135" i="3"/>
  <c r="S135" i="3"/>
  <c r="T134" i="3"/>
  <c r="S134" i="3"/>
  <c r="T133" i="3"/>
  <c r="S133" i="3"/>
  <c r="U133" i="3" s="1"/>
  <c r="T132" i="3"/>
  <c r="S132" i="3"/>
  <c r="T131" i="3"/>
  <c r="S131" i="3"/>
  <c r="T130" i="3"/>
  <c r="S130" i="3"/>
  <c r="T129" i="3"/>
  <c r="S129" i="3"/>
  <c r="U129" i="3" s="1"/>
  <c r="T128" i="3"/>
  <c r="T153" i="3" s="1"/>
  <c r="S128" i="3"/>
  <c r="T127" i="3"/>
  <c r="S127" i="3"/>
  <c r="T126" i="3"/>
  <c r="S126" i="3"/>
  <c r="T125" i="3"/>
  <c r="S125" i="3"/>
  <c r="T124" i="3"/>
  <c r="S124" i="3"/>
  <c r="T123" i="3"/>
  <c r="S123" i="3"/>
  <c r="T122" i="3"/>
  <c r="S122" i="3"/>
  <c r="T121" i="3"/>
  <c r="S121" i="3"/>
  <c r="U121" i="3" s="1"/>
  <c r="T120" i="3"/>
  <c r="S120" i="3"/>
  <c r="T119" i="3"/>
  <c r="S119" i="3"/>
  <c r="T118" i="3"/>
  <c r="S118" i="3"/>
  <c r="T117" i="3"/>
  <c r="S117" i="3"/>
  <c r="U117" i="3" s="1"/>
  <c r="S116" i="3"/>
  <c r="S93" i="3"/>
  <c r="T93" i="3"/>
  <c r="S94" i="3"/>
  <c r="U94" i="3" s="1"/>
  <c r="T94" i="3"/>
  <c r="S95" i="3"/>
  <c r="T95" i="3"/>
  <c r="U95" i="3"/>
  <c r="S96" i="3"/>
  <c r="T96" i="3"/>
  <c r="S97" i="3"/>
  <c r="T97" i="3"/>
  <c r="S98" i="3"/>
  <c r="T98" i="3"/>
  <c r="S99" i="3"/>
  <c r="T99" i="3"/>
  <c r="U99" i="3" s="1"/>
  <c r="S100" i="3"/>
  <c r="T100" i="3"/>
  <c r="S101" i="3"/>
  <c r="T101" i="3"/>
  <c r="S102" i="3"/>
  <c r="T102" i="3"/>
  <c r="S103" i="3"/>
  <c r="T103" i="3"/>
  <c r="S46" i="3"/>
  <c r="T46" i="3"/>
  <c r="S47" i="3"/>
  <c r="T47" i="3"/>
  <c r="S48" i="3"/>
  <c r="T48" i="3"/>
  <c r="S49" i="3"/>
  <c r="T49" i="3"/>
  <c r="S50" i="3"/>
  <c r="U50" i="3" s="1"/>
  <c r="T50" i="3"/>
  <c r="S51" i="3"/>
  <c r="T51" i="3"/>
  <c r="S52" i="3"/>
  <c r="T52" i="3"/>
  <c r="S53" i="3"/>
  <c r="T53" i="3"/>
  <c r="S54" i="3"/>
  <c r="U54" i="3" s="1"/>
  <c r="T54" i="3"/>
  <c r="S55" i="3"/>
  <c r="U55" i="3" s="1"/>
  <c r="T55" i="3"/>
  <c r="S56" i="3"/>
  <c r="T56" i="3"/>
  <c r="S57" i="3"/>
  <c r="T57" i="3"/>
  <c r="S58" i="3"/>
  <c r="U58" i="3" s="1"/>
  <c r="T58" i="3"/>
  <c r="S59" i="3"/>
  <c r="U59" i="3" s="1"/>
  <c r="T59" i="3"/>
  <c r="S60" i="3"/>
  <c r="T60" i="3"/>
  <c r="S61" i="3"/>
  <c r="T61" i="3"/>
  <c r="S62" i="3"/>
  <c r="U62" i="3" s="1"/>
  <c r="T62" i="3"/>
  <c r="S63" i="3"/>
  <c r="U63" i="3" s="1"/>
  <c r="T63" i="3"/>
  <c r="S64" i="3"/>
  <c r="U64" i="3" s="1"/>
  <c r="T64" i="3"/>
  <c r="S65" i="3"/>
  <c r="T65" i="3"/>
  <c r="S66" i="3"/>
  <c r="U66" i="3" s="1"/>
  <c r="T66" i="3"/>
  <c r="S67" i="3"/>
  <c r="U67" i="3" s="1"/>
  <c r="T67" i="3"/>
  <c r="S68" i="3"/>
  <c r="U68" i="3" s="1"/>
  <c r="T68" i="3"/>
  <c r="S69" i="3"/>
  <c r="T69" i="3"/>
  <c r="S70" i="3"/>
  <c r="T70" i="3"/>
  <c r="S71" i="3"/>
  <c r="T71" i="3"/>
  <c r="S72" i="3"/>
  <c r="T72" i="3"/>
  <c r="S73" i="3"/>
  <c r="T73" i="3"/>
  <c r="S74" i="3"/>
  <c r="T74" i="3"/>
  <c r="S75" i="3"/>
  <c r="T75" i="3"/>
  <c r="S76" i="3"/>
  <c r="T76" i="3"/>
  <c r="S77" i="3"/>
  <c r="T77" i="3"/>
  <c r="S78" i="3"/>
  <c r="U78" i="3" s="1"/>
  <c r="T78" i="3"/>
  <c r="S79" i="3"/>
  <c r="U79" i="3" s="1"/>
  <c r="T79" i="3"/>
  <c r="S80" i="3"/>
  <c r="U80" i="3" s="1"/>
  <c r="T80" i="3"/>
  <c r="S81" i="3"/>
  <c r="T81" i="3"/>
  <c r="U81" i="3"/>
  <c r="S82" i="3"/>
  <c r="T82" i="3"/>
  <c r="S29" i="3"/>
  <c r="T29" i="3"/>
  <c r="R153" i="3"/>
  <c r="Q153" i="3"/>
  <c r="P153" i="3"/>
  <c r="O153" i="3"/>
  <c r="N153" i="3"/>
  <c r="M153" i="3"/>
  <c r="U128" i="3" l="1"/>
  <c r="U153" i="3" s="1"/>
  <c r="U132" i="3"/>
  <c r="U73" i="3"/>
  <c r="U69" i="3"/>
  <c r="U65" i="3"/>
  <c r="U61" i="3"/>
  <c r="U57" i="3"/>
  <c r="U53" i="3"/>
  <c r="U47" i="3"/>
  <c r="U123" i="3"/>
  <c r="U127" i="3"/>
  <c r="U131" i="3"/>
  <c r="U135" i="3"/>
  <c r="U46" i="3"/>
  <c r="U100" i="3"/>
  <c r="U103" i="3"/>
  <c r="U56" i="3"/>
  <c r="U52" i="3"/>
  <c r="U98" i="3"/>
  <c r="U118" i="3"/>
  <c r="U51" i="3"/>
  <c r="U101" i="3"/>
  <c r="U82" i="3"/>
  <c r="U71" i="3"/>
  <c r="U48" i="3"/>
  <c r="U102" i="3"/>
  <c r="U74" i="3"/>
  <c r="U70" i="3"/>
  <c r="U77" i="3"/>
  <c r="U126" i="3"/>
  <c r="U130" i="3"/>
  <c r="U134" i="3"/>
  <c r="S153" i="3"/>
  <c r="U119" i="3"/>
  <c r="U29" i="3"/>
  <c r="U49" i="3"/>
  <c r="U60" i="3"/>
  <c r="U122" i="3"/>
  <c r="U72" i="3"/>
  <c r="U93" i="3"/>
  <c r="U75" i="3"/>
  <c r="U120" i="3"/>
  <c r="U96" i="3"/>
  <c r="U124" i="3"/>
  <c r="U76" i="3"/>
  <c r="U97" i="3"/>
  <c r="U125" i="3"/>
  <c r="AB7" i="14" l="1"/>
  <c r="AC7" i="14"/>
  <c r="AD7" i="14"/>
  <c r="AE7" i="14"/>
  <c r="AF7" i="14"/>
  <c r="AB8" i="14"/>
  <c r="AC8" i="14"/>
  <c r="AD8" i="14"/>
  <c r="AE8" i="14"/>
  <c r="AF8" i="14"/>
  <c r="AB9" i="14"/>
  <c r="AC9" i="14"/>
  <c r="AD9" i="14"/>
  <c r="AE9" i="14"/>
  <c r="AF9" i="14"/>
  <c r="AB10" i="14"/>
  <c r="AC10" i="14"/>
  <c r="AD10" i="14"/>
  <c r="AE10" i="14"/>
  <c r="AF10" i="14"/>
  <c r="AB11" i="14"/>
  <c r="AC11" i="14"/>
  <c r="AD11" i="14"/>
  <c r="AE11" i="14"/>
  <c r="AF11" i="14"/>
  <c r="AB12" i="14"/>
  <c r="AC12" i="14"/>
  <c r="AD12" i="14"/>
  <c r="AE12" i="14"/>
  <c r="AF12" i="14"/>
  <c r="AB20" i="14"/>
  <c r="AC20" i="14"/>
  <c r="AD20" i="14"/>
  <c r="AE20" i="14"/>
  <c r="AF20" i="14"/>
  <c r="AB21" i="14"/>
  <c r="AC21" i="14"/>
  <c r="AD21" i="14"/>
  <c r="AE21" i="14"/>
  <c r="AF21" i="14"/>
  <c r="AB24" i="14"/>
  <c r="AC24" i="14"/>
  <c r="AD24" i="14"/>
  <c r="AE24" i="14"/>
  <c r="AF24" i="14"/>
  <c r="AB25" i="14"/>
  <c r="AC25" i="14"/>
  <c r="AD25" i="14"/>
  <c r="AE25" i="14"/>
  <c r="AF25" i="14"/>
  <c r="AB26" i="14"/>
  <c r="AC26" i="14"/>
  <c r="AD26" i="14"/>
  <c r="AE26" i="14"/>
  <c r="AF26" i="14"/>
  <c r="AB27" i="14"/>
  <c r="AC27" i="14"/>
  <c r="AD27" i="14"/>
  <c r="AE27" i="14"/>
  <c r="AF27" i="14"/>
  <c r="AB29" i="14"/>
  <c r="AC29" i="14"/>
  <c r="AD29" i="14"/>
  <c r="AE29" i="14"/>
  <c r="AF29" i="14"/>
  <c r="AB30" i="14"/>
  <c r="AC30" i="14"/>
  <c r="AD30" i="14"/>
  <c r="AE30" i="14"/>
  <c r="AF30" i="14"/>
  <c r="AB31" i="14"/>
  <c r="AC31" i="14"/>
  <c r="AD31" i="14"/>
  <c r="AE31" i="14"/>
  <c r="AF31" i="14"/>
  <c r="AB32" i="14"/>
  <c r="AC32" i="14"/>
  <c r="AD32" i="14"/>
  <c r="AE32" i="14"/>
  <c r="AF32" i="14"/>
  <c r="AA7" i="14"/>
  <c r="AA8" i="14"/>
  <c r="AA9" i="14"/>
  <c r="AA10" i="14"/>
  <c r="AA11" i="14"/>
  <c r="AA12" i="14"/>
  <c r="AA20" i="14"/>
  <c r="AA21" i="14"/>
  <c r="AA24" i="14"/>
  <c r="AA25" i="14"/>
  <c r="AA26" i="14"/>
  <c r="AA27" i="14"/>
  <c r="AA29" i="14"/>
  <c r="AA30" i="14"/>
  <c r="AA31" i="14"/>
  <c r="AA32" i="14"/>
  <c r="V5" i="14"/>
  <c r="W5" i="14"/>
  <c r="X5" i="14"/>
  <c r="Y5" i="14"/>
  <c r="Z5" i="14"/>
  <c r="V6" i="14"/>
  <c r="W6" i="14"/>
  <c r="X6" i="14"/>
  <c r="Y6" i="14"/>
  <c r="Z6" i="14"/>
  <c r="V9" i="14"/>
  <c r="W9" i="14"/>
  <c r="X9" i="14"/>
  <c r="Y9" i="14"/>
  <c r="Z9" i="14"/>
  <c r="V10" i="14"/>
  <c r="W10" i="14"/>
  <c r="X10" i="14"/>
  <c r="Y10" i="14"/>
  <c r="Z10" i="14"/>
  <c r="V12" i="14"/>
  <c r="W12" i="14"/>
  <c r="X12" i="14"/>
  <c r="Y12" i="14"/>
  <c r="Z12" i="14"/>
  <c r="V14" i="14"/>
  <c r="W14" i="14"/>
  <c r="X14" i="14"/>
  <c r="Y14" i="14"/>
  <c r="Z14" i="14"/>
  <c r="V15" i="14"/>
  <c r="W15" i="14"/>
  <c r="X15" i="14"/>
  <c r="Y15" i="14"/>
  <c r="Z15" i="14"/>
  <c r="V16" i="14"/>
  <c r="W16" i="14"/>
  <c r="X16" i="14"/>
  <c r="Y16" i="14"/>
  <c r="Z16" i="14"/>
  <c r="V17" i="14"/>
  <c r="W17" i="14"/>
  <c r="X17" i="14"/>
  <c r="Y17" i="14"/>
  <c r="Z17" i="14"/>
  <c r="V20" i="14"/>
  <c r="W20" i="14"/>
  <c r="X20" i="14"/>
  <c r="Y20" i="14"/>
  <c r="Z20" i="14"/>
  <c r="V23" i="14"/>
  <c r="W23" i="14"/>
  <c r="X23" i="14"/>
  <c r="Y23" i="14"/>
  <c r="Z23" i="14"/>
  <c r="V24" i="14"/>
  <c r="W24" i="14"/>
  <c r="X24" i="14"/>
  <c r="Y24" i="14"/>
  <c r="Z24" i="14"/>
  <c r="V27" i="14"/>
  <c r="W27" i="14"/>
  <c r="X27" i="14"/>
  <c r="Y27" i="14"/>
  <c r="Z27" i="14"/>
  <c r="V29" i="14"/>
  <c r="W29" i="14"/>
  <c r="X29" i="14"/>
  <c r="Y29" i="14"/>
  <c r="Z29" i="14"/>
  <c r="U6" i="14"/>
  <c r="U9" i="14"/>
  <c r="U10" i="14"/>
  <c r="U12" i="14"/>
  <c r="U14" i="14"/>
  <c r="U15" i="14"/>
  <c r="U16" i="14"/>
  <c r="U17" i="14"/>
  <c r="U20" i="14"/>
  <c r="U23" i="14"/>
  <c r="U24" i="14"/>
  <c r="U27" i="14"/>
  <c r="U29" i="14"/>
  <c r="U5" i="14"/>
  <c r="P75" i="8" l="1"/>
  <c r="S75" i="8"/>
  <c r="U75" i="8"/>
  <c r="V75" i="8" s="1"/>
  <c r="P89" i="8"/>
  <c r="S89" i="8"/>
  <c r="T89" i="8"/>
  <c r="U89" i="8"/>
  <c r="P88" i="8"/>
  <c r="S88" i="8"/>
  <c r="T88" i="8"/>
  <c r="U88" i="8"/>
  <c r="V88" i="8"/>
  <c r="P85" i="8"/>
  <c r="S85" i="8"/>
  <c r="T85" i="8"/>
  <c r="U85" i="8"/>
  <c r="S74" i="8"/>
  <c r="T135" i="11"/>
  <c r="AB5" i="14" s="1"/>
  <c r="V135" i="11"/>
  <c r="AD5" i="14" s="1"/>
  <c r="W135" i="11"/>
  <c r="AE5" i="14" s="1"/>
  <c r="T136" i="11"/>
  <c r="AB6" i="14" s="1"/>
  <c r="V136" i="11"/>
  <c r="AD6" i="14" s="1"/>
  <c r="W136" i="11"/>
  <c r="AE6" i="14" s="1"/>
  <c r="T137" i="11"/>
  <c r="AB13" i="14" s="1"/>
  <c r="V137" i="11"/>
  <c r="AD13" i="14" s="1"/>
  <c r="W137" i="11"/>
  <c r="AE13" i="14" s="1"/>
  <c r="T138" i="11"/>
  <c r="AB14" i="14" s="1"/>
  <c r="V138" i="11"/>
  <c r="AD14" i="14" s="1"/>
  <c r="W138" i="11"/>
  <c r="AE14" i="14" s="1"/>
  <c r="T139" i="11"/>
  <c r="AB15" i="14" s="1"/>
  <c r="V139" i="11"/>
  <c r="AD15" i="14" s="1"/>
  <c r="W139" i="11"/>
  <c r="AE15" i="14" s="1"/>
  <c r="T140" i="11"/>
  <c r="AB16" i="14" s="1"/>
  <c r="V140" i="11"/>
  <c r="AD16" i="14" s="1"/>
  <c r="W140" i="11"/>
  <c r="AE16" i="14" s="1"/>
  <c r="T141" i="11"/>
  <c r="AB17" i="14" s="1"/>
  <c r="V141" i="11"/>
  <c r="AD17" i="14" s="1"/>
  <c r="W141" i="11"/>
  <c r="AE17" i="14" s="1"/>
  <c r="T142" i="11"/>
  <c r="AB18" i="14" s="1"/>
  <c r="V142" i="11"/>
  <c r="AD18" i="14" s="1"/>
  <c r="W142" i="11"/>
  <c r="AE18" i="14" s="1"/>
  <c r="T143" i="11"/>
  <c r="AB19" i="14" s="1"/>
  <c r="V143" i="11"/>
  <c r="AD19" i="14" s="1"/>
  <c r="W143" i="11"/>
  <c r="AE19" i="14" s="1"/>
  <c r="T144" i="11"/>
  <c r="AB22" i="14" s="1"/>
  <c r="V144" i="11"/>
  <c r="AD22" i="14" s="1"/>
  <c r="W144" i="11"/>
  <c r="AE22" i="14" s="1"/>
  <c r="T145" i="11"/>
  <c r="AB23" i="14" s="1"/>
  <c r="V145" i="11"/>
  <c r="AD23" i="14" s="1"/>
  <c r="W145" i="11"/>
  <c r="AE23" i="14" s="1"/>
  <c r="T146" i="11"/>
  <c r="AB28" i="14" s="1"/>
  <c r="V146" i="11"/>
  <c r="AD28" i="14" s="1"/>
  <c r="W146" i="11"/>
  <c r="AE28" i="14" s="1"/>
  <c r="S136" i="11"/>
  <c r="AA6" i="14" s="1"/>
  <c r="S137" i="11"/>
  <c r="AA13" i="14" s="1"/>
  <c r="S138" i="11"/>
  <c r="AA14" i="14" s="1"/>
  <c r="S139" i="11"/>
  <c r="AA15" i="14" s="1"/>
  <c r="S140" i="11"/>
  <c r="AA16" i="14" s="1"/>
  <c r="S141" i="11"/>
  <c r="AA17" i="14" s="1"/>
  <c r="S142" i="11"/>
  <c r="AA18" i="14" s="1"/>
  <c r="S143" i="11"/>
  <c r="AA19" i="14" s="1"/>
  <c r="S144" i="11"/>
  <c r="AA22" i="14" s="1"/>
  <c r="S145" i="11"/>
  <c r="AA23" i="14" s="1"/>
  <c r="S146" i="11"/>
  <c r="AA28" i="14" s="1"/>
  <c r="S135" i="11"/>
  <c r="AA5" i="14" s="1"/>
  <c r="P65" i="8"/>
  <c r="P195" i="8" s="1"/>
  <c r="W26" i="14" s="1"/>
  <c r="O183" i="8"/>
  <c r="V7" i="14" s="1"/>
  <c r="Q183" i="8"/>
  <c r="X7" i="14" s="1"/>
  <c r="R183" i="8"/>
  <c r="Y7" i="14" s="1"/>
  <c r="O184" i="8"/>
  <c r="V8" i="14" s="1"/>
  <c r="P184" i="8"/>
  <c r="W8" i="14" s="1"/>
  <c r="Q184" i="8"/>
  <c r="X8" i="14" s="1"/>
  <c r="R184" i="8"/>
  <c r="Y8" i="14" s="1"/>
  <c r="S184" i="8"/>
  <c r="Z8" i="14" s="1"/>
  <c r="O185" i="8"/>
  <c r="V11" i="14" s="1"/>
  <c r="P185" i="8"/>
  <c r="W11" i="14" s="1"/>
  <c r="Q185" i="8"/>
  <c r="X11" i="14" s="1"/>
  <c r="R185" i="8"/>
  <c r="Y11" i="14" s="1"/>
  <c r="O186" i="8"/>
  <c r="V13" i="14" s="1"/>
  <c r="Q186" i="8"/>
  <c r="X13" i="14" s="1"/>
  <c r="R186" i="8"/>
  <c r="Y13" i="14" s="1"/>
  <c r="O187" i="8"/>
  <c r="V18" i="14" s="1"/>
  <c r="Q187" i="8"/>
  <c r="X18" i="14" s="1"/>
  <c r="R187" i="8"/>
  <c r="Y18" i="14" s="1"/>
  <c r="O188" i="8"/>
  <c r="V19" i="14" s="1"/>
  <c r="Q188" i="8"/>
  <c r="X19" i="14" s="1"/>
  <c r="R188" i="8"/>
  <c r="Y19" i="14" s="1"/>
  <c r="O189" i="8"/>
  <c r="V21" i="14" s="1"/>
  <c r="Q189" i="8"/>
  <c r="X21" i="14" s="1"/>
  <c r="R189" i="8"/>
  <c r="Y21" i="14" s="1"/>
  <c r="O190" i="8"/>
  <c r="V22" i="14" s="1"/>
  <c r="Q190" i="8"/>
  <c r="X22" i="14" s="1"/>
  <c r="R190" i="8"/>
  <c r="Y22" i="14" s="1"/>
  <c r="O191" i="8"/>
  <c r="V30" i="14" s="1"/>
  <c r="Q191" i="8"/>
  <c r="X30" i="14" s="1"/>
  <c r="R191" i="8"/>
  <c r="Y30" i="14" s="1"/>
  <c r="O192" i="8"/>
  <c r="V31" i="14" s="1"/>
  <c r="Q192" i="8"/>
  <c r="X31" i="14" s="1"/>
  <c r="R192" i="8"/>
  <c r="Y31" i="14" s="1"/>
  <c r="O193" i="8"/>
  <c r="V25" i="14" s="1"/>
  <c r="Q193" i="8"/>
  <c r="X25" i="14" s="1"/>
  <c r="R193" i="8"/>
  <c r="Y25" i="14" s="1"/>
  <c r="O194" i="8"/>
  <c r="V32" i="14" s="1"/>
  <c r="Q194" i="8"/>
  <c r="X32" i="14" s="1"/>
  <c r="R194" i="8"/>
  <c r="Y32" i="14" s="1"/>
  <c r="O195" i="8"/>
  <c r="V26" i="14" s="1"/>
  <c r="Q195" i="8"/>
  <c r="X26" i="14" s="1"/>
  <c r="R195" i="8"/>
  <c r="Y26" i="14" s="1"/>
  <c r="S195" i="8"/>
  <c r="Z26" i="14" s="1"/>
  <c r="O196" i="8"/>
  <c r="V28" i="14" s="1"/>
  <c r="Q196" i="8"/>
  <c r="X28" i="14" s="1"/>
  <c r="R196" i="8"/>
  <c r="Y28" i="14" s="1"/>
  <c r="N184" i="8"/>
  <c r="U8" i="14" s="1"/>
  <c r="N185" i="8"/>
  <c r="U11" i="14" s="1"/>
  <c r="N186" i="8"/>
  <c r="U13" i="14" s="1"/>
  <c r="N187" i="8"/>
  <c r="U18" i="14" s="1"/>
  <c r="N188" i="8"/>
  <c r="U19" i="14" s="1"/>
  <c r="N189" i="8"/>
  <c r="U21" i="14" s="1"/>
  <c r="N190" i="8"/>
  <c r="U22" i="14" s="1"/>
  <c r="N191" i="8"/>
  <c r="U30" i="14" s="1"/>
  <c r="N192" i="8"/>
  <c r="U31" i="14" s="1"/>
  <c r="N193" i="8"/>
  <c r="U25" i="14" s="1"/>
  <c r="N194" i="8"/>
  <c r="U32" i="14" s="1"/>
  <c r="N195" i="8"/>
  <c r="U26" i="14" s="1"/>
  <c r="N196" i="8"/>
  <c r="U28" i="14" s="1"/>
  <c r="N183" i="8"/>
  <c r="U7" i="14" s="1"/>
  <c r="S125" i="7"/>
  <c r="T125" i="7"/>
  <c r="T124" i="7"/>
  <c r="S124" i="7"/>
  <c r="T97" i="7"/>
  <c r="S97" i="7"/>
  <c r="U124" i="7"/>
  <c r="U125" i="7"/>
  <c r="U73" i="4"/>
  <c r="V73" i="4"/>
  <c r="W73" i="4"/>
  <c r="X73" i="4"/>
  <c r="Y73" i="4"/>
  <c r="Z73" i="4"/>
  <c r="AA73" i="4"/>
  <c r="U74" i="4"/>
  <c r="V74" i="4"/>
  <c r="W74" i="4"/>
  <c r="X74" i="4"/>
  <c r="Y74" i="4"/>
  <c r="Z74" i="4"/>
  <c r="AA74" i="4"/>
  <c r="U75" i="4"/>
  <c r="V75" i="4"/>
  <c r="W75" i="4"/>
  <c r="X75" i="4"/>
  <c r="Y75" i="4"/>
  <c r="Z75" i="4"/>
  <c r="AA75" i="4"/>
  <c r="U76" i="4"/>
  <c r="V76" i="4"/>
  <c r="W76" i="4"/>
  <c r="X76" i="4"/>
  <c r="Y76" i="4"/>
  <c r="Z76" i="4"/>
  <c r="AA76" i="4"/>
  <c r="U77" i="4"/>
  <c r="V77" i="4"/>
  <c r="W77" i="4"/>
  <c r="X77" i="4"/>
  <c r="Y77" i="4"/>
  <c r="Z77" i="4"/>
  <c r="AA77" i="4"/>
  <c r="U78" i="4"/>
  <c r="V78" i="4"/>
  <c r="W78" i="4"/>
  <c r="X78" i="4"/>
  <c r="Y78" i="4"/>
  <c r="Z78" i="4"/>
  <c r="AA78" i="4"/>
  <c r="T73" i="4"/>
  <c r="T74" i="4"/>
  <c r="T75" i="4"/>
  <c r="T76" i="4"/>
  <c r="T77" i="4"/>
  <c r="T78" i="4"/>
  <c r="S74" i="4"/>
  <c r="S75" i="4"/>
  <c r="S76" i="4"/>
  <c r="S77" i="4"/>
  <c r="S78" i="4"/>
  <c r="S73" i="4"/>
  <c r="N141" i="3"/>
  <c r="P141" i="3"/>
  <c r="Q141" i="3"/>
  <c r="N142" i="3"/>
  <c r="P142" i="3"/>
  <c r="Q142" i="3"/>
  <c r="N143" i="3"/>
  <c r="P143" i="3"/>
  <c r="Q143" i="3"/>
  <c r="N144" i="3"/>
  <c r="P144" i="3"/>
  <c r="Q144" i="3"/>
  <c r="P145" i="3"/>
  <c r="Q145" i="3"/>
  <c r="N146" i="3"/>
  <c r="P146" i="3"/>
  <c r="Q146" i="3"/>
  <c r="N147" i="3"/>
  <c r="P147" i="3"/>
  <c r="Q147" i="3"/>
  <c r="N148" i="3"/>
  <c r="P148" i="3"/>
  <c r="Q148" i="3"/>
  <c r="N149" i="3"/>
  <c r="P149" i="3"/>
  <c r="Q149" i="3"/>
  <c r="N150" i="3"/>
  <c r="P150" i="3"/>
  <c r="Q150" i="3"/>
  <c r="N151" i="3"/>
  <c r="P151" i="3"/>
  <c r="Q151" i="3"/>
  <c r="R151" i="3"/>
  <c r="S151" i="3"/>
  <c r="T151" i="3"/>
  <c r="U151" i="3"/>
  <c r="N152" i="3"/>
  <c r="P152" i="3"/>
  <c r="Q152" i="3"/>
  <c r="N154" i="3"/>
  <c r="P154" i="3"/>
  <c r="Q154" i="3"/>
  <c r="M142" i="3"/>
  <c r="M143" i="3"/>
  <c r="M144" i="3"/>
  <c r="M145" i="3"/>
  <c r="M146" i="3"/>
  <c r="M147" i="3"/>
  <c r="M148" i="3"/>
  <c r="M149" i="3"/>
  <c r="M150" i="3"/>
  <c r="M151" i="3"/>
  <c r="M152" i="3"/>
  <c r="M154" i="3"/>
  <c r="M141" i="3"/>
  <c r="O123" i="3"/>
  <c r="R121" i="3"/>
  <c r="R122" i="3"/>
  <c r="R123" i="3"/>
  <c r="R124" i="3"/>
  <c r="R125" i="3"/>
  <c r="R126" i="3"/>
  <c r="O125" i="3"/>
  <c r="O126" i="3"/>
  <c r="V85" i="8" l="1"/>
  <c r="V89" i="8"/>
  <c r="J5" i="14" l="1"/>
  <c r="K5" i="14"/>
  <c r="L5" i="14"/>
  <c r="M5" i="14"/>
  <c r="N5" i="14"/>
  <c r="J6" i="14"/>
  <c r="K6" i="14"/>
  <c r="L6" i="14"/>
  <c r="M6" i="14"/>
  <c r="N6" i="14"/>
  <c r="J7" i="14"/>
  <c r="K7" i="14"/>
  <c r="L7" i="14"/>
  <c r="M7" i="14"/>
  <c r="N7" i="14"/>
  <c r="J8" i="14"/>
  <c r="K8" i="14"/>
  <c r="L8" i="14"/>
  <c r="M8" i="14"/>
  <c r="N8" i="14"/>
  <c r="J9" i="14"/>
  <c r="K9" i="14"/>
  <c r="L9" i="14"/>
  <c r="M9" i="14"/>
  <c r="N9" i="14"/>
  <c r="J10" i="14"/>
  <c r="K10" i="14"/>
  <c r="L10" i="14"/>
  <c r="M10" i="14"/>
  <c r="N10" i="14"/>
  <c r="J11" i="14"/>
  <c r="K11" i="14"/>
  <c r="L11" i="14"/>
  <c r="M11" i="14"/>
  <c r="N11" i="14"/>
  <c r="J12" i="14"/>
  <c r="K12" i="14"/>
  <c r="L12" i="14"/>
  <c r="M12" i="14"/>
  <c r="N12" i="14"/>
  <c r="J14" i="14"/>
  <c r="K14" i="14"/>
  <c r="L14" i="14"/>
  <c r="M14" i="14"/>
  <c r="N14" i="14"/>
  <c r="J15" i="14"/>
  <c r="K15" i="14"/>
  <c r="L15" i="14"/>
  <c r="M15" i="14"/>
  <c r="N15" i="14"/>
  <c r="J16" i="14"/>
  <c r="K16" i="14"/>
  <c r="L16" i="14"/>
  <c r="M16" i="14"/>
  <c r="N16" i="14"/>
  <c r="J18" i="14"/>
  <c r="K18" i="14"/>
  <c r="L18" i="14"/>
  <c r="M18" i="14"/>
  <c r="N18" i="14"/>
  <c r="J20" i="14"/>
  <c r="K20" i="14"/>
  <c r="L20" i="14"/>
  <c r="M20" i="14"/>
  <c r="N20" i="14"/>
  <c r="J21" i="14"/>
  <c r="K21" i="14"/>
  <c r="L21" i="14"/>
  <c r="M21" i="14"/>
  <c r="N21" i="14"/>
  <c r="J23" i="14"/>
  <c r="K23" i="14"/>
  <c r="L23" i="14"/>
  <c r="M23" i="14"/>
  <c r="N23" i="14"/>
  <c r="J24" i="14"/>
  <c r="K24" i="14"/>
  <c r="L24" i="14"/>
  <c r="M24" i="14"/>
  <c r="N24" i="14"/>
  <c r="J26" i="14"/>
  <c r="K26" i="14"/>
  <c r="L26" i="14"/>
  <c r="M26" i="14"/>
  <c r="N26" i="14"/>
  <c r="J27" i="14"/>
  <c r="K27" i="14"/>
  <c r="L27" i="14"/>
  <c r="M27" i="14"/>
  <c r="N27" i="14"/>
  <c r="J29" i="14"/>
  <c r="K29" i="14"/>
  <c r="L29" i="14"/>
  <c r="M29" i="14"/>
  <c r="N29" i="14"/>
  <c r="J30" i="14"/>
  <c r="K30" i="14"/>
  <c r="L30" i="14"/>
  <c r="M30" i="14"/>
  <c r="N30" i="14"/>
  <c r="J31" i="14"/>
  <c r="K31" i="14"/>
  <c r="L31" i="14"/>
  <c r="M31" i="14"/>
  <c r="N31" i="14"/>
  <c r="J32" i="14"/>
  <c r="K32" i="14"/>
  <c r="L32" i="14"/>
  <c r="M32" i="14"/>
  <c r="N32" i="14"/>
  <c r="I6" i="14"/>
  <c r="I7" i="14"/>
  <c r="I8" i="14"/>
  <c r="I9" i="14"/>
  <c r="I10" i="14"/>
  <c r="I11" i="14"/>
  <c r="I12" i="14"/>
  <c r="I14" i="14"/>
  <c r="I15" i="14"/>
  <c r="I16" i="14"/>
  <c r="I18" i="14"/>
  <c r="I20" i="14"/>
  <c r="I21" i="14"/>
  <c r="I23" i="14"/>
  <c r="I24" i="14"/>
  <c r="I26" i="14"/>
  <c r="I27" i="14"/>
  <c r="I29" i="14"/>
  <c r="I30" i="14"/>
  <c r="I31" i="14"/>
  <c r="I32" i="14"/>
  <c r="I5" i="14"/>
  <c r="D5" i="14"/>
  <c r="E5" i="14"/>
  <c r="F5" i="14"/>
  <c r="G5" i="14"/>
  <c r="H5" i="14"/>
  <c r="D6" i="14"/>
  <c r="E6" i="14"/>
  <c r="F6" i="14"/>
  <c r="G6" i="14"/>
  <c r="H6" i="14"/>
  <c r="D8" i="14"/>
  <c r="E8" i="14"/>
  <c r="F8" i="14"/>
  <c r="G8" i="14"/>
  <c r="H8" i="14"/>
  <c r="D9" i="14"/>
  <c r="E9" i="14"/>
  <c r="F9" i="14"/>
  <c r="G9" i="14"/>
  <c r="H9" i="14"/>
  <c r="D12" i="14"/>
  <c r="E12" i="14"/>
  <c r="F12" i="14"/>
  <c r="G12" i="14"/>
  <c r="H12" i="14"/>
  <c r="D14" i="14"/>
  <c r="E14" i="14"/>
  <c r="F14" i="14"/>
  <c r="G14" i="14"/>
  <c r="H14" i="14"/>
  <c r="D15" i="14"/>
  <c r="E15" i="14"/>
  <c r="F15" i="14"/>
  <c r="G15" i="14"/>
  <c r="H15" i="14"/>
  <c r="D16" i="14"/>
  <c r="E16" i="14"/>
  <c r="F16" i="14"/>
  <c r="G16" i="14"/>
  <c r="H16" i="14"/>
  <c r="D17" i="14"/>
  <c r="E17" i="14"/>
  <c r="F17" i="14"/>
  <c r="G17" i="14"/>
  <c r="H17" i="14"/>
  <c r="D20" i="14"/>
  <c r="E20" i="14"/>
  <c r="F20" i="14"/>
  <c r="G20" i="14"/>
  <c r="H20" i="14"/>
  <c r="D23" i="14"/>
  <c r="E23" i="14"/>
  <c r="F23" i="14"/>
  <c r="G23" i="14"/>
  <c r="H23" i="14"/>
  <c r="D24" i="14"/>
  <c r="E24" i="14"/>
  <c r="F24" i="14"/>
  <c r="G24" i="14"/>
  <c r="H24" i="14"/>
  <c r="D30" i="14"/>
  <c r="E30" i="14"/>
  <c r="F30" i="14"/>
  <c r="G30" i="14"/>
  <c r="H30" i="14"/>
  <c r="D31" i="14"/>
  <c r="E31" i="14"/>
  <c r="F31" i="14"/>
  <c r="G31" i="14"/>
  <c r="H31" i="14"/>
  <c r="D32" i="14"/>
  <c r="E32" i="14"/>
  <c r="F32" i="14"/>
  <c r="G32" i="14"/>
  <c r="H32" i="14"/>
  <c r="C6" i="14"/>
  <c r="C8" i="14"/>
  <c r="C9" i="14"/>
  <c r="C12" i="14"/>
  <c r="C14" i="14"/>
  <c r="C15" i="14"/>
  <c r="C16" i="14"/>
  <c r="C17" i="14"/>
  <c r="C20" i="14"/>
  <c r="C23" i="14"/>
  <c r="C24" i="14"/>
  <c r="C30" i="14"/>
  <c r="C31" i="14"/>
  <c r="C32" i="14"/>
  <c r="C5" i="14"/>
  <c r="O119" i="3"/>
  <c r="C74" i="13"/>
  <c r="D74" i="13"/>
  <c r="E74" i="13"/>
  <c r="F74" i="13"/>
  <c r="G74" i="13"/>
  <c r="H74" i="13"/>
  <c r="I74" i="13"/>
  <c r="J74" i="13"/>
  <c r="K74" i="13"/>
  <c r="C75" i="13"/>
  <c r="D75" i="13"/>
  <c r="E75" i="13"/>
  <c r="F75" i="13"/>
  <c r="G75" i="13"/>
  <c r="H75" i="13"/>
  <c r="I75" i="13"/>
  <c r="J75" i="13"/>
  <c r="K75" i="13"/>
  <c r="C76" i="13"/>
  <c r="D76" i="13"/>
  <c r="E76" i="13"/>
  <c r="F76" i="13"/>
  <c r="G76" i="13"/>
  <c r="H76" i="13"/>
  <c r="I76" i="13"/>
  <c r="J76" i="13"/>
  <c r="K76" i="13"/>
  <c r="C77" i="13"/>
  <c r="D77" i="13"/>
  <c r="E77" i="13"/>
  <c r="F77" i="13"/>
  <c r="G77" i="13"/>
  <c r="H77" i="13"/>
  <c r="I77" i="13"/>
  <c r="J77" i="13"/>
  <c r="K77" i="13"/>
  <c r="V179" i="8"/>
  <c r="U179" i="8"/>
  <c r="T179" i="8"/>
  <c r="S179" i="8"/>
  <c r="R179" i="8"/>
  <c r="Q179" i="8"/>
  <c r="P179" i="8"/>
  <c r="O179" i="8"/>
  <c r="K54" i="13"/>
  <c r="J54" i="13"/>
  <c r="I54" i="13"/>
  <c r="H54" i="13"/>
  <c r="G54" i="13"/>
  <c r="F54" i="13"/>
  <c r="E54" i="13"/>
  <c r="D54" i="13"/>
  <c r="C55" i="13"/>
  <c r="D55" i="13"/>
  <c r="E55" i="13"/>
  <c r="F55" i="13"/>
  <c r="G55" i="13"/>
  <c r="H55" i="13"/>
  <c r="I55" i="13"/>
  <c r="J55" i="13"/>
  <c r="K55" i="13"/>
  <c r="C56" i="13"/>
  <c r="D56" i="13"/>
  <c r="E56" i="13"/>
  <c r="F56" i="13"/>
  <c r="G56" i="13"/>
  <c r="H56" i="13"/>
  <c r="I56" i="13"/>
  <c r="J56" i="13"/>
  <c r="K56" i="13"/>
  <c r="C57" i="13"/>
  <c r="D57" i="13"/>
  <c r="E57" i="13"/>
  <c r="F57" i="13"/>
  <c r="G57" i="13"/>
  <c r="H57" i="13"/>
  <c r="I57" i="13"/>
  <c r="J57" i="13"/>
  <c r="K57" i="13"/>
  <c r="C33" i="13"/>
  <c r="C34" i="13"/>
  <c r="F34" i="13"/>
  <c r="I34" i="13"/>
  <c r="C35" i="13"/>
  <c r="D35" i="13"/>
  <c r="E35" i="13"/>
  <c r="F35" i="13"/>
  <c r="G35" i="13"/>
  <c r="H35" i="13"/>
  <c r="I35" i="13"/>
  <c r="J35" i="13"/>
  <c r="K35" i="13"/>
  <c r="C36" i="13"/>
  <c r="D36" i="13"/>
  <c r="F36" i="13"/>
  <c r="G36" i="13"/>
  <c r="I36" i="13"/>
  <c r="J36" i="13"/>
  <c r="E41" i="13"/>
  <c r="C2" i="13"/>
  <c r="D2" i="13"/>
  <c r="E2" i="13"/>
  <c r="F2" i="13"/>
  <c r="G2" i="13"/>
  <c r="H2" i="13"/>
  <c r="I2" i="13"/>
  <c r="J2" i="13"/>
  <c r="K2" i="13"/>
  <c r="C3" i="13"/>
  <c r="D3" i="13"/>
  <c r="E3" i="13"/>
  <c r="F3" i="13"/>
  <c r="G3" i="13"/>
  <c r="H3" i="13"/>
  <c r="I3" i="13"/>
  <c r="J3" i="13"/>
  <c r="K3" i="13"/>
  <c r="C4" i="13"/>
  <c r="D4" i="13"/>
  <c r="E4" i="13"/>
  <c r="F4" i="13"/>
  <c r="G4" i="13"/>
  <c r="H4" i="13"/>
  <c r="I4" i="13"/>
  <c r="J4" i="13"/>
  <c r="K4" i="13"/>
  <c r="C5" i="13"/>
  <c r="D5" i="13"/>
  <c r="E5" i="13"/>
  <c r="F5" i="13"/>
  <c r="G5" i="13"/>
  <c r="H5" i="13"/>
  <c r="I5" i="13"/>
  <c r="J5" i="13"/>
  <c r="K5" i="13"/>
  <c r="C21" i="13"/>
  <c r="D21" i="13"/>
  <c r="E21" i="13"/>
  <c r="F21" i="13"/>
  <c r="G21" i="13"/>
  <c r="H21" i="13"/>
  <c r="I21" i="13"/>
  <c r="J21" i="13"/>
  <c r="K21" i="13"/>
  <c r="C22" i="13"/>
  <c r="D22" i="13"/>
  <c r="E22" i="13"/>
  <c r="F22" i="13"/>
  <c r="G22" i="13"/>
  <c r="H22" i="13"/>
  <c r="I22" i="13"/>
  <c r="J22" i="13"/>
  <c r="K22" i="13"/>
  <c r="C23" i="13"/>
  <c r="D23" i="13"/>
  <c r="E23" i="13"/>
  <c r="F23" i="13"/>
  <c r="G23" i="13"/>
  <c r="H23" i="13"/>
  <c r="I23" i="13"/>
  <c r="J23" i="13"/>
  <c r="K23" i="13"/>
  <c r="C24" i="13"/>
  <c r="D24" i="13"/>
  <c r="E24" i="13"/>
  <c r="F24" i="13"/>
  <c r="G24" i="13"/>
  <c r="H24" i="13"/>
  <c r="I24" i="13"/>
  <c r="J24" i="13"/>
  <c r="K24" i="13"/>
  <c r="D12" i="15" l="1"/>
  <c r="E20" i="15"/>
  <c r="C20" i="15"/>
  <c r="H20" i="15"/>
  <c r="G12" i="15"/>
  <c r="D20" i="15"/>
  <c r="C12" i="15"/>
  <c r="F12" i="15"/>
  <c r="F20" i="15"/>
  <c r="H12" i="15"/>
  <c r="E12" i="15"/>
  <c r="G20" i="15"/>
  <c r="W148" i="11"/>
  <c r="V148" i="11"/>
  <c r="T148" i="11"/>
  <c r="S148" i="11"/>
  <c r="W147" i="11"/>
  <c r="G90" i="13" s="1"/>
  <c r="V147" i="11"/>
  <c r="F90" i="13" s="1"/>
  <c r="T147" i="11"/>
  <c r="D90" i="13" s="1"/>
  <c r="S147" i="11"/>
  <c r="C90" i="13" s="1"/>
  <c r="Z128" i="11"/>
  <c r="Y128" i="11"/>
  <c r="X128" i="11"/>
  <c r="U128" i="11"/>
  <c r="Z127" i="11"/>
  <c r="Y127" i="11"/>
  <c r="X127" i="11"/>
  <c r="U127" i="11"/>
  <c r="Z126" i="11"/>
  <c r="Y126" i="11"/>
  <c r="X126" i="11"/>
  <c r="U126" i="11"/>
  <c r="Z125" i="11"/>
  <c r="Y125" i="11"/>
  <c r="X125" i="11"/>
  <c r="U125" i="11"/>
  <c r="Z124" i="11"/>
  <c r="Y124" i="11"/>
  <c r="X124" i="11"/>
  <c r="U124" i="11"/>
  <c r="Z123" i="11"/>
  <c r="Y123" i="11"/>
  <c r="X123" i="11"/>
  <c r="U123" i="11"/>
  <c r="Z122" i="11"/>
  <c r="Y122" i="11"/>
  <c r="X122" i="11"/>
  <c r="U122" i="11"/>
  <c r="Z120" i="11"/>
  <c r="Y120" i="11"/>
  <c r="X120" i="11"/>
  <c r="U120" i="11"/>
  <c r="Z119" i="11"/>
  <c r="Y119" i="11"/>
  <c r="X119" i="11"/>
  <c r="U119" i="11"/>
  <c r="Z118" i="11"/>
  <c r="Y118" i="11"/>
  <c r="X118" i="11"/>
  <c r="U118" i="11"/>
  <c r="Z117" i="11"/>
  <c r="Y117" i="11"/>
  <c r="X117" i="11"/>
  <c r="U117" i="11"/>
  <c r="Z116" i="11"/>
  <c r="Y116" i="11"/>
  <c r="X116" i="11"/>
  <c r="U116" i="11"/>
  <c r="Z114" i="11"/>
  <c r="Y114" i="11"/>
  <c r="X114" i="11"/>
  <c r="U114" i="11"/>
  <c r="Z113" i="11"/>
  <c r="Y113" i="11"/>
  <c r="X113" i="11"/>
  <c r="U113" i="11"/>
  <c r="Z112" i="11"/>
  <c r="Y112" i="11"/>
  <c r="X112" i="11"/>
  <c r="X143" i="11" s="1"/>
  <c r="AF19" i="14" s="1"/>
  <c r="U112" i="11"/>
  <c r="U143" i="11" s="1"/>
  <c r="AC19" i="14" s="1"/>
  <c r="Z111" i="11"/>
  <c r="Y111" i="11"/>
  <c r="X111" i="11"/>
  <c r="U111" i="11"/>
  <c r="Z110" i="11"/>
  <c r="Y110" i="11"/>
  <c r="Y138" i="11" s="1"/>
  <c r="X110" i="11"/>
  <c r="X138" i="11" s="1"/>
  <c r="AF14" i="14" s="1"/>
  <c r="U110" i="11"/>
  <c r="U138" i="11" s="1"/>
  <c r="AC14" i="14" s="1"/>
  <c r="Z98" i="11"/>
  <c r="Y98" i="11"/>
  <c r="X98" i="11"/>
  <c r="U98" i="11"/>
  <c r="Z97" i="11"/>
  <c r="Y97" i="11"/>
  <c r="X97" i="11"/>
  <c r="U97" i="11"/>
  <c r="Z96" i="11"/>
  <c r="Y96" i="11"/>
  <c r="X96" i="11"/>
  <c r="X145" i="11" s="1"/>
  <c r="AF23" i="14" s="1"/>
  <c r="U96" i="11"/>
  <c r="U145" i="11" s="1"/>
  <c r="AC23" i="14" s="1"/>
  <c r="Z95" i="11"/>
  <c r="Y95" i="11"/>
  <c r="X95" i="11"/>
  <c r="U95" i="11"/>
  <c r="Z94" i="11"/>
  <c r="Y94" i="11"/>
  <c r="X94" i="11"/>
  <c r="U94" i="11"/>
  <c r="Z93" i="11"/>
  <c r="Z142" i="11" s="1"/>
  <c r="Y93" i="11"/>
  <c r="X93" i="11"/>
  <c r="X142" i="11" s="1"/>
  <c r="AF18" i="14" s="1"/>
  <c r="U93" i="11"/>
  <c r="U142" i="11" s="1"/>
  <c r="AC18" i="14" s="1"/>
  <c r="Z92" i="11"/>
  <c r="Y92" i="11"/>
  <c r="X92" i="11"/>
  <c r="U92" i="11"/>
  <c r="Z91" i="11"/>
  <c r="Y91" i="11"/>
  <c r="X91" i="11"/>
  <c r="U91" i="11"/>
  <c r="Z90" i="11"/>
  <c r="Y90" i="11"/>
  <c r="X90" i="11"/>
  <c r="U90" i="11"/>
  <c r="Z89" i="11"/>
  <c r="Y89" i="11"/>
  <c r="X89" i="11"/>
  <c r="U89" i="11"/>
  <c r="Z88" i="11"/>
  <c r="Y88" i="11"/>
  <c r="X88" i="11"/>
  <c r="U88" i="11"/>
  <c r="Z87" i="11"/>
  <c r="Y87" i="11"/>
  <c r="X87" i="11"/>
  <c r="U87" i="11"/>
  <c r="Z86" i="11"/>
  <c r="Y86" i="11"/>
  <c r="X86" i="11"/>
  <c r="U86" i="11"/>
  <c r="Z85" i="11"/>
  <c r="Y85" i="11"/>
  <c r="X85" i="11"/>
  <c r="U85" i="11"/>
  <c r="Z84" i="11"/>
  <c r="Y84" i="11"/>
  <c r="X84" i="11"/>
  <c r="U84" i="11"/>
  <c r="Z83" i="11"/>
  <c r="Y83" i="11"/>
  <c r="Y140" i="11" s="1"/>
  <c r="X83" i="11"/>
  <c r="X140" i="11" s="1"/>
  <c r="AF16" i="14" s="1"/>
  <c r="U83" i="11"/>
  <c r="U140" i="11" s="1"/>
  <c r="AC16" i="14" s="1"/>
  <c r="Z82" i="11"/>
  <c r="Y82" i="11"/>
  <c r="X82" i="11"/>
  <c r="U82" i="11"/>
  <c r="Z81" i="11"/>
  <c r="Y81" i="11"/>
  <c r="X81" i="11"/>
  <c r="U81" i="11"/>
  <c r="Z80" i="11"/>
  <c r="Y80" i="11"/>
  <c r="X80" i="11"/>
  <c r="U80" i="11"/>
  <c r="Z79" i="11"/>
  <c r="Y79" i="11"/>
  <c r="X79" i="11"/>
  <c r="U79" i="11"/>
  <c r="Z63" i="11"/>
  <c r="Y63" i="11"/>
  <c r="X63" i="11"/>
  <c r="U63" i="11"/>
  <c r="Z62" i="11"/>
  <c r="Y62" i="11"/>
  <c r="X62" i="11"/>
  <c r="U62" i="11"/>
  <c r="Z61" i="11"/>
  <c r="Z136" i="11" s="1"/>
  <c r="Y61" i="11"/>
  <c r="X61" i="11"/>
  <c r="X136" i="11" s="1"/>
  <c r="AF6" i="14" s="1"/>
  <c r="U61" i="11"/>
  <c r="U136" i="11" s="1"/>
  <c r="AC6" i="14" s="1"/>
  <c r="Z60" i="11"/>
  <c r="Y60" i="11"/>
  <c r="Y146" i="11" s="1"/>
  <c r="X60" i="11"/>
  <c r="X146" i="11" s="1"/>
  <c r="AF28" i="14" s="1"/>
  <c r="U60" i="11"/>
  <c r="U146" i="11" s="1"/>
  <c r="AC28" i="14" s="1"/>
  <c r="Z59" i="11"/>
  <c r="Y59" i="11"/>
  <c r="X59" i="11"/>
  <c r="U59" i="11"/>
  <c r="Z58" i="11"/>
  <c r="Y58" i="11"/>
  <c r="X58" i="11"/>
  <c r="U58" i="11"/>
  <c r="Z57" i="11"/>
  <c r="Y57" i="11"/>
  <c r="X57" i="11"/>
  <c r="U57" i="11"/>
  <c r="Z56" i="11"/>
  <c r="Y56" i="11"/>
  <c r="X56" i="11"/>
  <c r="U56" i="11"/>
  <c r="Z55" i="11"/>
  <c r="Y55" i="11"/>
  <c r="X55" i="11"/>
  <c r="U55" i="11"/>
  <c r="Z54" i="11"/>
  <c r="Y54" i="11"/>
  <c r="X54" i="11"/>
  <c r="U54" i="11"/>
  <c r="Z53" i="11"/>
  <c r="Y53" i="11"/>
  <c r="X53" i="11"/>
  <c r="U53" i="11"/>
  <c r="Z52" i="11"/>
  <c r="Y52" i="11"/>
  <c r="X52" i="11"/>
  <c r="U52" i="11"/>
  <c r="Z51" i="11"/>
  <c r="Y51" i="11"/>
  <c r="X51" i="11"/>
  <c r="U51" i="11"/>
  <c r="Z50" i="11"/>
  <c r="Y50" i="11"/>
  <c r="X50" i="11"/>
  <c r="U50" i="11"/>
  <c r="Z49" i="11"/>
  <c r="Y49" i="11"/>
  <c r="X49" i="11"/>
  <c r="U49" i="11"/>
  <c r="Z48" i="11"/>
  <c r="Y48" i="11"/>
  <c r="X48" i="11"/>
  <c r="U48" i="11"/>
  <c r="Z47" i="11"/>
  <c r="Y47" i="11"/>
  <c r="X47" i="11"/>
  <c r="U47" i="11"/>
  <c r="Z46" i="11"/>
  <c r="Y46" i="11"/>
  <c r="Y141" i="11" s="1"/>
  <c r="X46" i="11"/>
  <c r="X141" i="11" s="1"/>
  <c r="AF17" i="14" s="1"/>
  <c r="U46" i="11"/>
  <c r="U141" i="11" s="1"/>
  <c r="AC17" i="14" s="1"/>
  <c r="Z45" i="11"/>
  <c r="Y45" i="11"/>
  <c r="X45" i="11"/>
  <c r="U45" i="11"/>
  <c r="Z44" i="11"/>
  <c r="Y44" i="11"/>
  <c r="Y139" i="11" s="1"/>
  <c r="X44" i="11"/>
  <c r="X139" i="11" s="1"/>
  <c r="AF15" i="14" s="1"/>
  <c r="U44" i="11"/>
  <c r="U139" i="11" s="1"/>
  <c r="AC15" i="14" s="1"/>
  <c r="Z43" i="11"/>
  <c r="Y43" i="11"/>
  <c r="X43" i="11"/>
  <c r="U43" i="11"/>
  <c r="Z42" i="11"/>
  <c r="Y42" i="11"/>
  <c r="X42" i="11"/>
  <c r="U42" i="11"/>
  <c r="Z41" i="11"/>
  <c r="Y41" i="11"/>
  <c r="X41" i="11"/>
  <c r="U41" i="11"/>
  <c r="Z40" i="11"/>
  <c r="Y40" i="11"/>
  <c r="X40" i="11"/>
  <c r="U40" i="11"/>
  <c r="Z38" i="11"/>
  <c r="Y38" i="11"/>
  <c r="X38" i="11"/>
  <c r="U38" i="11"/>
  <c r="Z37" i="11"/>
  <c r="Y37" i="11"/>
  <c r="X37" i="11"/>
  <c r="U37" i="11"/>
  <c r="Z36" i="11"/>
  <c r="Y36" i="11"/>
  <c r="X36" i="11"/>
  <c r="U36" i="11"/>
  <c r="Z35" i="11"/>
  <c r="Y35" i="11"/>
  <c r="X35" i="11"/>
  <c r="U35" i="11"/>
  <c r="Z34" i="11"/>
  <c r="Y34" i="11"/>
  <c r="X34" i="11"/>
  <c r="U34" i="11"/>
  <c r="R198" i="8"/>
  <c r="Q198" i="8"/>
  <c r="O198" i="8"/>
  <c r="N198" i="8"/>
  <c r="U174" i="8"/>
  <c r="U189" i="8" s="1"/>
  <c r="T174" i="8"/>
  <c r="S174" i="8"/>
  <c r="S189" i="8" s="1"/>
  <c r="Z21" i="14" s="1"/>
  <c r="P174" i="8"/>
  <c r="P189" i="8" s="1"/>
  <c r="W21" i="14" s="1"/>
  <c r="U173" i="8"/>
  <c r="T173" i="8"/>
  <c r="S173" i="8"/>
  <c r="S192" i="8" s="1"/>
  <c r="Z31" i="14" s="1"/>
  <c r="P173" i="8"/>
  <c r="P192" i="8" s="1"/>
  <c r="W31" i="14" s="1"/>
  <c r="U172" i="8"/>
  <c r="T172" i="8"/>
  <c r="S172" i="8"/>
  <c r="P172" i="8"/>
  <c r="U171" i="8"/>
  <c r="T171" i="8"/>
  <c r="S171" i="8"/>
  <c r="P171" i="8"/>
  <c r="U170" i="8"/>
  <c r="T170" i="8"/>
  <c r="S170" i="8"/>
  <c r="P170" i="8"/>
  <c r="S169" i="8"/>
  <c r="U168" i="8"/>
  <c r="T168" i="8"/>
  <c r="S168" i="8"/>
  <c r="P168" i="8"/>
  <c r="U167" i="8"/>
  <c r="T167" i="8"/>
  <c r="S167" i="8"/>
  <c r="P167" i="8"/>
  <c r="U166" i="8"/>
  <c r="T166" i="8"/>
  <c r="S166" i="8"/>
  <c r="P166" i="8"/>
  <c r="U165" i="8"/>
  <c r="T165" i="8"/>
  <c r="S165" i="8"/>
  <c r="P165" i="8"/>
  <c r="U164" i="8"/>
  <c r="T164" i="8"/>
  <c r="S164" i="8"/>
  <c r="P164" i="8"/>
  <c r="U163" i="8"/>
  <c r="T163" i="8"/>
  <c r="S163" i="8"/>
  <c r="P163" i="8"/>
  <c r="U162" i="8"/>
  <c r="T162" i="8"/>
  <c r="S162" i="8"/>
  <c r="P162" i="8"/>
  <c r="U161" i="8"/>
  <c r="T161" i="8"/>
  <c r="S161" i="8"/>
  <c r="P161" i="8"/>
  <c r="U160" i="8"/>
  <c r="T160" i="8"/>
  <c r="S160" i="8"/>
  <c r="P160" i="8"/>
  <c r="U158" i="8"/>
  <c r="T158" i="8"/>
  <c r="S158" i="8"/>
  <c r="P158" i="8"/>
  <c r="U157" i="8"/>
  <c r="T157" i="8"/>
  <c r="S157" i="8"/>
  <c r="P157" i="8"/>
  <c r="U156" i="8"/>
  <c r="T156" i="8"/>
  <c r="S156" i="8"/>
  <c r="P156" i="8"/>
  <c r="U155" i="8"/>
  <c r="T155" i="8"/>
  <c r="S155" i="8"/>
  <c r="P155" i="8"/>
  <c r="U154" i="8"/>
  <c r="T154" i="8"/>
  <c r="S154" i="8"/>
  <c r="P154" i="8"/>
  <c r="U153" i="8"/>
  <c r="T153" i="8"/>
  <c r="S153" i="8"/>
  <c r="P153" i="8"/>
  <c r="U152" i="8"/>
  <c r="T152" i="8"/>
  <c r="S152" i="8"/>
  <c r="P152" i="8"/>
  <c r="U151" i="8"/>
  <c r="T151" i="8"/>
  <c r="S151" i="8"/>
  <c r="P151" i="8"/>
  <c r="U150" i="8"/>
  <c r="T150" i="8"/>
  <c r="S150" i="8"/>
  <c r="S191" i="8" s="1"/>
  <c r="Z30" i="14" s="1"/>
  <c r="P150" i="8"/>
  <c r="P191" i="8" s="1"/>
  <c r="W30" i="14" s="1"/>
  <c r="U149" i="8"/>
  <c r="T149" i="8"/>
  <c r="V149" i="8" s="1"/>
  <c r="S149" i="8"/>
  <c r="P149" i="8"/>
  <c r="U148" i="8"/>
  <c r="T148" i="8"/>
  <c r="S148" i="8"/>
  <c r="P148" i="8"/>
  <c r="U147" i="8"/>
  <c r="U183" i="8" s="1"/>
  <c r="T147" i="8"/>
  <c r="T183" i="8" s="1"/>
  <c r="S147" i="8"/>
  <c r="P147" i="8"/>
  <c r="U132" i="8"/>
  <c r="T132" i="8"/>
  <c r="S132" i="8"/>
  <c r="P132" i="8"/>
  <c r="U131" i="8"/>
  <c r="T131" i="8"/>
  <c r="S131" i="8"/>
  <c r="P131" i="8"/>
  <c r="U130" i="8"/>
  <c r="T130" i="8"/>
  <c r="S130" i="8"/>
  <c r="P130" i="8"/>
  <c r="U129" i="8"/>
  <c r="U187" i="8" s="1"/>
  <c r="T129" i="8"/>
  <c r="S129" i="8"/>
  <c r="P129" i="8"/>
  <c r="U128" i="8"/>
  <c r="T128" i="8"/>
  <c r="S128" i="8"/>
  <c r="P128" i="8"/>
  <c r="P187" i="8" s="1"/>
  <c r="W18" i="14" s="1"/>
  <c r="U127" i="8"/>
  <c r="T127" i="8"/>
  <c r="S127" i="8"/>
  <c r="P127" i="8"/>
  <c r="U126" i="8"/>
  <c r="T126" i="8"/>
  <c r="S126" i="8"/>
  <c r="P126" i="8"/>
  <c r="U125" i="8"/>
  <c r="T125" i="8"/>
  <c r="S125" i="8"/>
  <c r="P125" i="8"/>
  <c r="U124" i="8"/>
  <c r="T124" i="8"/>
  <c r="S124" i="8"/>
  <c r="P124" i="8"/>
  <c r="U123" i="8"/>
  <c r="T123" i="8"/>
  <c r="S123" i="8"/>
  <c r="P123" i="8"/>
  <c r="U122" i="8"/>
  <c r="T122" i="8"/>
  <c r="S122" i="8"/>
  <c r="P122" i="8"/>
  <c r="U121" i="8"/>
  <c r="T121" i="8"/>
  <c r="S121" i="8"/>
  <c r="P121" i="8"/>
  <c r="U120" i="8"/>
  <c r="T120" i="8"/>
  <c r="S120" i="8"/>
  <c r="P120" i="8"/>
  <c r="U119" i="8"/>
  <c r="T119" i="8"/>
  <c r="S119" i="8"/>
  <c r="P119" i="8"/>
  <c r="U107" i="8"/>
  <c r="T107" i="8"/>
  <c r="S107" i="8"/>
  <c r="P107" i="8"/>
  <c r="U106" i="8"/>
  <c r="T106" i="8"/>
  <c r="S106" i="8"/>
  <c r="P106" i="8"/>
  <c r="U105" i="8"/>
  <c r="T105" i="8"/>
  <c r="S105" i="8"/>
  <c r="P105" i="8"/>
  <c r="U104" i="8"/>
  <c r="T104" i="8"/>
  <c r="S104" i="8"/>
  <c r="P104" i="8"/>
  <c r="U103" i="8"/>
  <c r="T103" i="8"/>
  <c r="S103" i="8"/>
  <c r="P103" i="8"/>
  <c r="U102" i="8"/>
  <c r="T102" i="8"/>
  <c r="S102" i="8"/>
  <c r="P102" i="8"/>
  <c r="U101" i="8"/>
  <c r="T101" i="8"/>
  <c r="S101" i="8"/>
  <c r="P101" i="8"/>
  <c r="U100" i="8"/>
  <c r="T100" i="8"/>
  <c r="S100" i="8"/>
  <c r="P100" i="8"/>
  <c r="U99" i="8"/>
  <c r="T99" i="8"/>
  <c r="S99" i="8"/>
  <c r="P99" i="8"/>
  <c r="U98" i="8"/>
  <c r="T98" i="8"/>
  <c r="S98" i="8"/>
  <c r="P98" i="8"/>
  <c r="U97" i="8"/>
  <c r="T97" i="8"/>
  <c r="S97" i="8"/>
  <c r="P97" i="8"/>
  <c r="U96" i="8"/>
  <c r="T96" i="8"/>
  <c r="S96" i="8"/>
  <c r="P96" i="8"/>
  <c r="U95" i="8"/>
  <c r="T95" i="8"/>
  <c r="S95" i="8"/>
  <c r="P95" i="8"/>
  <c r="U94" i="8"/>
  <c r="T94" i="8"/>
  <c r="S94" i="8"/>
  <c r="P94" i="8"/>
  <c r="U93" i="8"/>
  <c r="T93" i="8"/>
  <c r="S93" i="8"/>
  <c r="P93" i="8"/>
  <c r="U92" i="8"/>
  <c r="T92" i="8"/>
  <c r="S92" i="8"/>
  <c r="P92" i="8"/>
  <c r="U91" i="8"/>
  <c r="T91" i="8"/>
  <c r="S91" i="8"/>
  <c r="P91" i="8"/>
  <c r="U90" i="8"/>
  <c r="T90" i="8"/>
  <c r="S90" i="8"/>
  <c r="P90" i="8"/>
  <c r="U87" i="8"/>
  <c r="T87" i="8"/>
  <c r="S87" i="8"/>
  <c r="P87" i="8"/>
  <c r="U86" i="8"/>
  <c r="T86" i="8"/>
  <c r="S86" i="8"/>
  <c r="P86" i="8"/>
  <c r="U84" i="8"/>
  <c r="T84" i="8"/>
  <c r="S84" i="8"/>
  <c r="P84" i="8"/>
  <c r="U83" i="8"/>
  <c r="T83" i="8"/>
  <c r="S83" i="8"/>
  <c r="P83" i="8"/>
  <c r="U82" i="8"/>
  <c r="T82" i="8"/>
  <c r="S82" i="8"/>
  <c r="P82" i="8"/>
  <c r="U81" i="8"/>
  <c r="T81" i="8"/>
  <c r="S81" i="8"/>
  <c r="P81" i="8"/>
  <c r="U80" i="8"/>
  <c r="T80" i="8"/>
  <c r="S80" i="8"/>
  <c r="P80" i="8"/>
  <c r="U79" i="8"/>
  <c r="T79" i="8"/>
  <c r="S79" i="8"/>
  <c r="P79" i="8"/>
  <c r="U78" i="8"/>
  <c r="T78" i="8"/>
  <c r="S78" i="8"/>
  <c r="P78" i="8"/>
  <c r="U77" i="8"/>
  <c r="U193" i="8" s="1"/>
  <c r="T77" i="8"/>
  <c r="T193" i="8" s="1"/>
  <c r="S77" i="8"/>
  <c r="P77" i="8"/>
  <c r="U76" i="8"/>
  <c r="T76" i="8"/>
  <c r="S76" i="8"/>
  <c r="P76" i="8"/>
  <c r="U73" i="8"/>
  <c r="T73" i="8"/>
  <c r="V73" i="8" s="1"/>
  <c r="S73" i="8"/>
  <c r="P73" i="8"/>
  <c r="U72" i="8"/>
  <c r="T72" i="8"/>
  <c r="S72" i="8"/>
  <c r="P72" i="8"/>
  <c r="U71" i="8"/>
  <c r="T71" i="8"/>
  <c r="S71" i="8"/>
  <c r="P71" i="8"/>
  <c r="U70" i="8"/>
  <c r="T70" i="8"/>
  <c r="S70" i="8"/>
  <c r="P70" i="8"/>
  <c r="U69" i="8"/>
  <c r="T69" i="8"/>
  <c r="S69" i="8"/>
  <c r="P69" i="8"/>
  <c r="U68" i="8"/>
  <c r="U67" i="8"/>
  <c r="T67" i="8"/>
  <c r="S67" i="8"/>
  <c r="P67" i="8"/>
  <c r="U66" i="8"/>
  <c r="T66" i="8"/>
  <c r="U65" i="8"/>
  <c r="T65" i="8"/>
  <c r="U64" i="8"/>
  <c r="T64" i="8"/>
  <c r="S64" i="8"/>
  <c r="P64" i="8"/>
  <c r="U63" i="8"/>
  <c r="U62" i="8"/>
  <c r="U61" i="8"/>
  <c r="U60" i="8"/>
  <c r="U59" i="8"/>
  <c r="T59" i="8"/>
  <c r="S59" i="8"/>
  <c r="P59" i="8"/>
  <c r="U58" i="8"/>
  <c r="T58" i="8"/>
  <c r="S58" i="8"/>
  <c r="P58" i="8"/>
  <c r="U57" i="8"/>
  <c r="T57" i="8"/>
  <c r="S57" i="8"/>
  <c r="P57" i="8"/>
  <c r="U56" i="8"/>
  <c r="U55" i="8"/>
  <c r="T55" i="8"/>
  <c r="S55" i="8"/>
  <c r="P55" i="8"/>
  <c r="U54" i="8"/>
  <c r="T54" i="8"/>
  <c r="S54" i="8"/>
  <c r="P54" i="8"/>
  <c r="U53" i="8"/>
  <c r="T53" i="8"/>
  <c r="S53" i="8"/>
  <c r="P53" i="8"/>
  <c r="U52" i="8"/>
  <c r="T52" i="8"/>
  <c r="S52" i="8"/>
  <c r="P52" i="8"/>
  <c r="U51" i="8"/>
  <c r="T51" i="8"/>
  <c r="S51" i="8"/>
  <c r="P51" i="8"/>
  <c r="U50" i="8"/>
  <c r="T50" i="8"/>
  <c r="S50" i="8"/>
  <c r="S185" i="8" s="1"/>
  <c r="Z11" i="14" s="1"/>
  <c r="U49" i="8"/>
  <c r="T49" i="8"/>
  <c r="S49" i="8"/>
  <c r="P49" i="8"/>
  <c r="U48" i="8"/>
  <c r="T48" i="8"/>
  <c r="S48" i="8"/>
  <c r="S194" i="8" s="1"/>
  <c r="Z32" i="14" s="1"/>
  <c r="P48" i="8"/>
  <c r="P194" i="8" s="1"/>
  <c r="W32" i="14" s="1"/>
  <c r="U47" i="8"/>
  <c r="U190" i="8" s="1"/>
  <c r="T47" i="8"/>
  <c r="S47" i="8"/>
  <c r="P47" i="8"/>
  <c r="U46" i="8"/>
  <c r="T46" i="8"/>
  <c r="S46" i="8"/>
  <c r="P46" i="8"/>
  <c r="U45" i="8"/>
  <c r="U44" i="8"/>
  <c r="T44" i="8"/>
  <c r="S44" i="8"/>
  <c r="P44" i="8"/>
  <c r="U43" i="8"/>
  <c r="U42" i="8"/>
  <c r="U41" i="8"/>
  <c r="T41" i="8"/>
  <c r="S41" i="8"/>
  <c r="P41" i="8"/>
  <c r="U40" i="8"/>
  <c r="T40" i="8"/>
  <c r="S40" i="8"/>
  <c r="P40" i="8"/>
  <c r="G24" i="15"/>
  <c r="F24" i="15"/>
  <c r="J44" i="13"/>
  <c r="I44" i="13"/>
  <c r="G9" i="15"/>
  <c r="F9" i="15"/>
  <c r="K44" i="13"/>
  <c r="R139" i="7"/>
  <c r="O139" i="7"/>
  <c r="T138" i="7"/>
  <c r="S138" i="7"/>
  <c r="R138" i="7"/>
  <c r="O138" i="7"/>
  <c r="T137" i="7"/>
  <c r="S137" i="7"/>
  <c r="R137" i="7"/>
  <c r="O137" i="7"/>
  <c r="T136" i="7"/>
  <c r="S136" i="7"/>
  <c r="R136" i="7"/>
  <c r="O136" i="7"/>
  <c r="T135" i="7"/>
  <c r="S135" i="7"/>
  <c r="R135" i="7"/>
  <c r="O135" i="7"/>
  <c r="T134" i="7"/>
  <c r="S134" i="7"/>
  <c r="R134" i="7"/>
  <c r="O134" i="7"/>
  <c r="T133" i="7"/>
  <c r="J49" i="13" s="1"/>
  <c r="S133" i="7"/>
  <c r="R133" i="7"/>
  <c r="O133" i="7"/>
  <c r="T132" i="7"/>
  <c r="S132" i="7"/>
  <c r="R132" i="7"/>
  <c r="O132" i="7"/>
  <c r="T131" i="7"/>
  <c r="S131" i="7"/>
  <c r="R131" i="7"/>
  <c r="O131" i="7"/>
  <c r="T130" i="7"/>
  <c r="S130" i="7"/>
  <c r="R130" i="7"/>
  <c r="O130" i="7"/>
  <c r="T129" i="7"/>
  <c r="S129" i="7"/>
  <c r="R129" i="7"/>
  <c r="O129" i="7"/>
  <c r="T128" i="7"/>
  <c r="S128" i="7"/>
  <c r="R128" i="7"/>
  <c r="O128" i="7"/>
  <c r="T127" i="7"/>
  <c r="S127" i="7"/>
  <c r="U127" i="7" s="1"/>
  <c r="R127" i="7"/>
  <c r="O127" i="7"/>
  <c r="T126" i="7"/>
  <c r="S126" i="7"/>
  <c r="R126" i="7"/>
  <c r="O126" i="7"/>
  <c r="O125" i="7"/>
  <c r="O124" i="7"/>
  <c r="T123" i="7"/>
  <c r="S123" i="7"/>
  <c r="R123" i="7"/>
  <c r="O123" i="7"/>
  <c r="T122" i="7"/>
  <c r="S122" i="7"/>
  <c r="R122" i="7"/>
  <c r="O122" i="7"/>
  <c r="T121" i="7"/>
  <c r="S121" i="7"/>
  <c r="R121" i="7"/>
  <c r="O121" i="7"/>
  <c r="T120" i="7"/>
  <c r="S120" i="7"/>
  <c r="R120" i="7"/>
  <c r="O120" i="7"/>
  <c r="T119" i="7"/>
  <c r="S119" i="7"/>
  <c r="R119" i="7"/>
  <c r="O119" i="7"/>
  <c r="T118" i="7"/>
  <c r="S118" i="7"/>
  <c r="R118" i="7"/>
  <c r="O118" i="7"/>
  <c r="T117" i="7"/>
  <c r="S117" i="7"/>
  <c r="R117" i="7"/>
  <c r="O117" i="7"/>
  <c r="T104" i="7"/>
  <c r="S104" i="7"/>
  <c r="R104" i="7"/>
  <c r="O104" i="7"/>
  <c r="T103" i="7"/>
  <c r="S103" i="7"/>
  <c r="R103" i="7"/>
  <c r="O103" i="7"/>
  <c r="T102" i="7"/>
  <c r="S102" i="7"/>
  <c r="R102" i="7"/>
  <c r="O102" i="7"/>
  <c r="T101" i="7"/>
  <c r="S101" i="7"/>
  <c r="R101" i="7"/>
  <c r="O101" i="7"/>
  <c r="T100" i="7"/>
  <c r="S100" i="7"/>
  <c r="R100" i="7"/>
  <c r="O100" i="7"/>
  <c r="T99" i="7"/>
  <c r="S99" i="7"/>
  <c r="R99" i="7"/>
  <c r="O99" i="7"/>
  <c r="T98" i="7"/>
  <c r="S98" i="7"/>
  <c r="R98" i="7"/>
  <c r="O98" i="7"/>
  <c r="U97" i="7"/>
  <c r="R97" i="7"/>
  <c r="O97" i="7"/>
  <c r="T96" i="7"/>
  <c r="S96" i="7"/>
  <c r="R96" i="7"/>
  <c r="O96" i="7"/>
  <c r="T95" i="7"/>
  <c r="S95" i="7"/>
  <c r="R95" i="7"/>
  <c r="O95" i="7"/>
  <c r="T94" i="7"/>
  <c r="J46" i="13" s="1"/>
  <c r="S94" i="7"/>
  <c r="I46" i="13" s="1"/>
  <c r="R94" i="7"/>
  <c r="O94" i="7"/>
  <c r="T93" i="7"/>
  <c r="S93" i="7"/>
  <c r="R93" i="7"/>
  <c r="O93" i="7"/>
  <c r="T92" i="7"/>
  <c r="S92" i="7"/>
  <c r="R92" i="7"/>
  <c r="O92" i="7"/>
  <c r="T91" i="7"/>
  <c r="S91" i="7"/>
  <c r="R91" i="7"/>
  <c r="O91" i="7"/>
  <c r="T90" i="7"/>
  <c r="S90" i="7"/>
  <c r="R90" i="7"/>
  <c r="O90" i="7"/>
  <c r="S89" i="7"/>
  <c r="R89" i="7"/>
  <c r="N89" i="7"/>
  <c r="T89" i="7" s="1"/>
  <c r="R88" i="7"/>
  <c r="N88" i="7"/>
  <c r="M88" i="7"/>
  <c r="T69" i="7"/>
  <c r="S69" i="7"/>
  <c r="T68" i="7"/>
  <c r="J48" i="13" s="1"/>
  <c r="S68" i="7"/>
  <c r="I48" i="13" s="1"/>
  <c r="R68" i="7"/>
  <c r="O68" i="7"/>
  <c r="T67" i="7"/>
  <c r="S67" i="7"/>
  <c r="R67" i="7"/>
  <c r="O67" i="7"/>
  <c r="T66" i="7"/>
  <c r="S66" i="7"/>
  <c r="R66" i="7"/>
  <c r="O66" i="7"/>
  <c r="T65" i="7"/>
  <c r="S65" i="7"/>
  <c r="R65" i="7"/>
  <c r="O65" i="7"/>
  <c r="T64" i="7"/>
  <c r="S64" i="7"/>
  <c r="R64" i="7"/>
  <c r="O64" i="7"/>
  <c r="T63" i="7"/>
  <c r="S63" i="7"/>
  <c r="R63" i="7"/>
  <c r="O63" i="7"/>
  <c r="T62" i="7"/>
  <c r="S62" i="7"/>
  <c r="R62" i="7"/>
  <c r="O62" i="7"/>
  <c r="T61" i="7"/>
  <c r="S61" i="7"/>
  <c r="R61" i="7"/>
  <c r="O61" i="7"/>
  <c r="T60" i="7"/>
  <c r="S60" i="7"/>
  <c r="R60" i="7"/>
  <c r="O60" i="7"/>
  <c r="T59" i="7"/>
  <c r="S59" i="7"/>
  <c r="R59" i="7"/>
  <c r="O59" i="7"/>
  <c r="T58" i="7"/>
  <c r="S58" i="7"/>
  <c r="R58" i="7"/>
  <c r="O58" i="7"/>
  <c r="T57" i="7"/>
  <c r="S57" i="7"/>
  <c r="R57" i="7"/>
  <c r="O57" i="7"/>
  <c r="T56" i="7"/>
  <c r="S56" i="7"/>
  <c r="R56" i="7"/>
  <c r="O56" i="7"/>
  <c r="T55" i="7"/>
  <c r="S55" i="7"/>
  <c r="T54" i="7"/>
  <c r="S54" i="7"/>
  <c r="T53" i="7"/>
  <c r="S53" i="7"/>
  <c r="R53" i="7"/>
  <c r="O53" i="7"/>
  <c r="T52" i="7"/>
  <c r="S52" i="7"/>
  <c r="R52" i="7"/>
  <c r="O52" i="7"/>
  <c r="T51" i="7"/>
  <c r="S51" i="7"/>
  <c r="R51" i="7"/>
  <c r="O51" i="7"/>
  <c r="T50" i="7"/>
  <c r="S50" i="7"/>
  <c r="R50" i="7"/>
  <c r="O50" i="7"/>
  <c r="T49" i="7"/>
  <c r="S49" i="7"/>
  <c r="R49" i="7"/>
  <c r="O49" i="7"/>
  <c r="T48" i="7"/>
  <c r="S48" i="7"/>
  <c r="R48" i="7"/>
  <c r="O48" i="7"/>
  <c r="T47" i="7"/>
  <c r="S47" i="7"/>
  <c r="R47" i="7"/>
  <c r="O47" i="7"/>
  <c r="T46" i="7"/>
  <c r="S46" i="7"/>
  <c r="R46" i="7"/>
  <c r="O46" i="7"/>
  <c r="U44" i="7"/>
  <c r="T43" i="7"/>
  <c r="S43" i="7"/>
  <c r="R43" i="7"/>
  <c r="O43" i="7"/>
  <c r="T42" i="7"/>
  <c r="S42" i="7"/>
  <c r="R42" i="7"/>
  <c r="O42" i="7"/>
  <c r="T41" i="7"/>
  <c r="S41" i="7"/>
  <c r="R41" i="7"/>
  <c r="O41" i="7"/>
  <c r="T40" i="7"/>
  <c r="S40" i="7"/>
  <c r="R40" i="7"/>
  <c r="O40" i="7"/>
  <c r="T39" i="7"/>
  <c r="S39" i="7"/>
  <c r="R39" i="7"/>
  <c r="O39" i="7"/>
  <c r="T38" i="7"/>
  <c r="S38" i="7"/>
  <c r="R38" i="7"/>
  <c r="O38" i="7"/>
  <c r="T37" i="7"/>
  <c r="S37" i="7"/>
  <c r="R37" i="7"/>
  <c r="O37" i="7"/>
  <c r="T36" i="7"/>
  <c r="S36" i="7"/>
  <c r="R36" i="7"/>
  <c r="O36" i="7"/>
  <c r="T35" i="7"/>
  <c r="S35" i="7"/>
  <c r="R35" i="7"/>
  <c r="O35" i="7"/>
  <c r="T34" i="7"/>
  <c r="S34" i="7"/>
  <c r="R34" i="7"/>
  <c r="O34" i="7"/>
  <c r="J30" i="13"/>
  <c r="I26" i="13"/>
  <c r="Z67" i="4"/>
  <c r="Y67" i="4"/>
  <c r="I30" i="13" s="1"/>
  <c r="X67" i="4"/>
  <c r="U67" i="4"/>
  <c r="Z66" i="4"/>
  <c r="AA66" i="4" s="1"/>
  <c r="Y66" i="4"/>
  <c r="X66" i="4"/>
  <c r="U66" i="4"/>
  <c r="Z65" i="4"/>
  <c r="Y65" i="4"/>
  <c r="X65" i="4"/>
  <c r="U65" i="4"/>
  <c r="Z64" i="4"/>
  <c r="Y64" i="4"/>
  <c r="X64" i="4"/>
  <c r="U64" i="4"/>
  <c r="Z63" i="4"/>
  <c r="Y63" i="4"/>
  <c r="AA63" i="4" s="1"/>
  <c r="X63" i="4"/>
  <c r="U63" i="4"/>
  <c r="Z62" i="4"/>
  <c r="Y62" i="4"/>
  <c r="X62" i="4"/>
  <c r="U62" i="4"/>
  <c r="Z51" i="4"/>
  <c r="Y51" i="4"/>
  <c r="AA51" i="4" s="1"/>
  <c r="X51" i="4"/>
  <c r="U51" i="4"/>
  <c r="AA50" i="4"/>
  <c r="K26" i="13" s="1"/>
  <c r="Z50" i="4"/>
  <c r="J26" i="13" s="1"/>
  <c r="Y50" i="4"/>
  <c r="X50" i="4"/>
  <c r="U50" i="4"/>
  <c r="AA49" i="4"/>
  <c r="Z49" i="4"/>
  <c r="Y49" i="4"/>
  <c r="X49" i="4"/>
  <c r="U49" i="4"/>
  <c r="Z48" i="4"/>
  <c r="Y48" i="4"/>
  <c r="X48" i="4"/>
  <c r="U48" i="4"/>
  <c r="X47" i="4"/>
  <c r="T47" i="4"/>
  <c r="Z47" i="4" s="1"/>
  <c r="J27" i="13" s="1"/>
  <c r="S47" i="4"/>
  <c r="Z46" i="4"/>
  <c r="Y46" i="4"/>
  <c r="AA46" i="4" s="1"/>
  <c r="X46" i="4"/>
  <c r="U46" i="4"/>
  <c r="Z45" i="4"/>
  <c r="Y45" i="4"/>
  <c r="AA45" i="4" s="1"/>
  <c r="X45" i="4"/>
  <c r="U45" i="4"/>
  <c r="Z32" i="4"/>
  <c r="Y32" i="4"/>
  <c r="AA32" i="4" s="1"/>
  <c r="X32" i="4"/>
  <c r="U32" i="4"/>
  <c r="AA31" i="4"/>
  <c r="Z31" i="4"/>
  <c r="Y31" i="4"/>
  <c r="X31" i="4"/>
  <c r="U31" i="4"/>
  <c r="Z30" i="4"/>
  <c r="Y30" i="4"/>
  <c r="X30" i="4"/>
  <c r="U30" i="4"/>
  <c r="Z29" i="4"/>
  <c r="Y29" i="4"/>
  <c r="I29" i="13" s="1"/>
  <c r="X29" i="4"/>
  <c r="U29" i="4"/>
  <c r="Z28" i="4"/>
  <c r="J28" i="13" s="1"/>
  <c r="Y28" i="4"/>
  <c r="X28" i="4"/>
  <c r="U28" i="4"/>
  <c r="W27" i="4"/>
  <c r="W80" i="4" s="1"/>
  <c r="V27" i="4"/>
  <c r="T27" i="4"/>
  <c r="S27" i="4"/>
  <c r="Q156" i="3"/>
  <c r="P156" i="3"/>
  <c r="M156" i="3"/>
  <c r="K16" i="13"/>
  <c r="I16" i="13"/>
  <c r="R135" i="3"/>
  <c r="R152" i="3" s="1"/>
  <c r="O135" i="3"/>
  <c r="O152" i="3" s="1"/>
  <c r="O134" i="3"/>
  <c r="R133" i="3"/>
  <c r="O133" i="3"/>
  <c r="S154" i="3"/>
  <c r="R132" i="3"/>
  <c r="O132" i="3"/>
  <c r="R131" i="3"/>
  <c r="R130" i="3"/>
  <c r="O130" i="3"/>
  <c r="R129" i="3"/>
  <c r="O129" i="3"/>
  <c r="R127" i="3"/>
  <c r="O127" i="3"/>
  <c r="O124" i="3"/>
  <c r="O146" i="3" s="1"/>
  <c r="O122" i="3"/>
  <c r="O121" i="3"/>
  <c r="R120" i="3"/>
  <c r="O120" i="3"/>
  <c r="R119" i="3"/>
  <c r="R118" i="3"/>
  <c r="O118" i="3"/>
  <c r="R116" i="3"/>
  <c r="N116" i="3"/>
  <c r="T116" i="3" s="1"/>
  <c r="U116" i="3" s="1"/>
  <c r="T115" i="3"/>
  <c r="T149" i="3" s="1"/>
  <c r="S115" i="3"/>
  <c r="R115" i="3"/>
  <c r="O115" i="3"/>
  <c r="R103" i="3"/>
  <c r="O103" i="3"/>
  <c r="R102" i="3"/>
  <c r="O102" i="3"/>
  <c r="R101" i="3"/>
  <c r="O101" i="3"/>
  <c r="R100" i="3"/>
  <c r="O100" i="3"/>
  <c r="R99" i="3"/>
  <c r="O99" i="3"/>
  <c r="R98" i="3"/>
  <c r="O98" i="3"/>
  <c r="R97" i="3"/>
  <c r="O97" i="3"/>
  <c r="R96" i="3"/>
  <c r="O96" i="3"/>
  <c r="R95" i="3"/>
  <c r="O95" i="3"/>
  <c r="R94" i="3"/>
  <c r="O94" i="3"/>
  <c r="R93" i="3"/>
  <c r="O93" i="3"/>
  <c r="T92" i="3"/>
  <c r="T146" i="3" s="1"/>
  <c r="S92" i="3"/>
  <c r="S146" i="3" s="1"/>
  <c r="R92" i="3"/>
  <c r="R146" i="3" s="1"/>
  <c r="O92" i="3"/>
  <c r="O82" i="3"/>
  <c r="R81" i="3"/>
  <c r="O81" i="3"/>
  <c r="R80" i="3"/>
  <c r="O80" i="3"/>
  <c r="R79" i="3"/>
  <c r="O79" i="3"/>
  <c r="R78" i="3"/>
  <c r="O78" i="3"/>
  <c r="R77" i="3"/>
  <c r="O77" i="3"/>
  <c r="R76" i="3"/>
  <c r="O76" i="3"/>
  <c r="R75" i="3"/>
  <c r="O75" i="3"/>
  <c r="R74" i="3"/>
  <c r="O74" i="3"/>
  <c r="R73" i="3"/>
  <c r="O73" i="3"/>
  <c r="R72" i="3"/>
  <c r="O72" i="3"/>
  <c r="R71" i="3"/>
  <c r="O71" i="3"/>
  <c r="R70" i="3"/>
  <c r="O70" i="3"/>
  <c r="R69" i="3"/>
  <c r="O69" i="3"/>
  <c r="R68" i="3"/>
  <c r="R148" i="3" s="1"/>
  <c r="O68" i="3"/>
  <c r="O148" i="3" s="1"/>
  <c r="R67" i="3"/>
  <c r="O67" i="3"/>
  <c r="R66" i="3"/>
  <c r="O66" i="3"/>
  <c r="R65" i="3"/>
  <c r="O65" i="3"/>
  <c r="R64" i="3"/>
  <c r="O64" i="3"/>
  <c r="R63" i="3"/>
  <c r="O63" i="3"/>
  <c r="R62" i="3"/>
  <c r="O62" i="3"/>
  <c r="R61" i="3"/>
  <c r="O61" i="3"/>
  <c r="R60" i="3"/>
  <c r="O60" i="3"/>
  <c r="R59" i="3"/>
  <c r="O59" i="3"/>
  <c r="R58" i="3"/>
  <c r="O58" i="3"/>
  <c r="R57" i="3"/>
  <c r="O57" i="3"/>
  <c r="R56" i="3"/>
  <c r="O56" i="3"/>
  <c r="R55" i="3"/>
  <c r="O55" i="3"/>
  <c r="R54" i="3"/>
  <c r="O54" i="3"/>
  <c r="R53" i="3"/>
  <c r="O53" i="3"/>
  <c r="R52" i="3"/>
  <c r="O52" i="3"/>
  <c r="R51" i="3"/>
  <c r="O51" i="3"/>
  <c r="R50" i="3"/>
  <c r="O50" i="3"/>
  <c r="R49" i="3"/>
  <c r="O49" i="3"/>
  <c r="R48" i="3"/>
  <c r="O48" i="3"/>
  <c r="R47" i="3"/>
  <c r="O47" i="3"/>
  <c r="R46" i="3"/>
  <c r="O46" i="3"/>
  <c r="T45" i="3"/>
  <c r="S45" i="3"/>
  <c r="R45" i="3"/>
  <c r="O45" i="3"/>
  <c r="T31" i="3"/>
  <c r="S31" i="3"/>
  <c r="R31" i="3"/>
  <c r="O31" i="3"/>
  <c r="T30" i="3"/>
  <c r="S30" i="3"/>
  <c r="R30" i="3"/>
  <c r="O30" i="3"/>
  <c r="J16" i="13"/>
  <c r="O29" i="3"/>
  <c r="O151" i="3" s="1"/>
  <c r="T28" i="3"/>
  <c r="S28" i="3"/>
  <c r="R28" i="3"/>
  <c r="O28" i="3"/>
  <c r="T27" i="3"/>
  <c r="S27" i="3"/>
  <c r="R27" i="3"/>
  <c r="O27" i="3"/>
  <c r="T26" i="3"/>
  <c r="S26" i="3"/>
  <c r="R26" i="3"/>
  <c r="O26" i="3"/>
  <c r="T25" i="3"/>
  <c r="S25" i="3"/>
  <c r="R25" i="3"/>
  <c r="O25" i="3"/>
  <c r="T24" i="3"/>
  <c r="S24" i="3"/>
  <c r="R24" i="3"/>
  <c r="O24" i="3"/>
  <c r="Z139" i="11" l="1"/>
  <c r="Z141" i="11"/>
  <c r="J84" i="13" s="1"/>
  <c r="Z140" i="11"/>
  <c r="Z138" i="11"/>
  <c r="AA90" i="11"/>
  <c r="Y144" i="11"/>
  <c r="Y142" i="11"/>
  <c r="I85" i="13" s="1"/>
  <c r="Y143" i="11"/>
  <c r="I86" i="13" s="1"/>
  <c r="Z146" i="11"/>
  <c r="J89" i="13" s="1"/>
  <c r="Z143" i="11"/>
  <c r="J86" i="13" s="1"/>
  <c r="U137" i="11"/>
  <c r="AC13" i="14" s="1"/>
  <c r="U135" i="11"/>
  <c r="AC5" i="14" s="1"/>
  <c r="U144" i="11"/>
  <c r="AC22" i="14" s="1"/>
  <c r="X137" i="11"/>
  <c r="AF13" i="14" s="1"/>
  <c r="X135" i="11"/>
  <c r="AF5" i="14" s="1"/>
  <c r="X144" i="11"/>
  <c r="AF22" i="14" s="1"/>
  <c r="Y137" i="11"/>
  <c r="Y135" i="11"/>
  <c r="Y136" i="11"/>
  <c r="I79" i="13" s="1"/>
  <c r="Y145" i="11"/>
  <c r="I88" i="13" s="1"/>
  <c r="Z137" i="11"/>
  <c r="J80" i="13" s="1"/>
  <c r="Z135" i="11"/>
  <c r="Z144" i="11"/>
  <c r="Z145" i="11"/>
  <c r="J88" i="13" s="1"/>
  <c r="T194" i="8"/>
  <c r="I69" i="13" s="1"/>
  <c r="S187" i="8"/>
  <c r="Z18" i="14" s="1"/>
  <c r="O144" i="3"/>
  <c r="U30" i="3"/>
  <c r="O154" i="3"/>
  <c r="O147" i="3"/>
  <c r="O149" i="3"/>
  <c r="T150" i="3"/>
  <c r="S148" i="3"/>
  <c r="I13" i="13" s="1"/>
  <c r="S150" i="3"/>
  <c r="S149" i="3"/>
  <c r="I14" i="13" s="1"/>
  <c r="R154" i="3"/>
  <c r="S147" i="3"/>
  <c r="T147" i="3"/>
  <c r="J12" i="13" s="1"/>
  <c r="R147" i="3"/>
  <c r="T154" i="3"/>
  <c r="J18" i="13" s="1"/>
  <c r="O142" i="3"/>
  <c r="O143" i="3"/>
  <c r="E8" i="13" s="1"/>
  <c r="R150" i="3"/>
  <c r="R141" i="3"/>
  <c r="R142" i="3"/>
  <c r="R143" i="3"/>
  <c r="T148" i="3"/>
  <c r="J13" i="13" s="1"/>
  <c r="O141" i="3"/>
  <c r="R149" i="3"/>
  <c r="H22" i="14" s="1"/>
  <c r="S141" i="3"/>
  <c r="S142" i="3"/>
  <c r="T141" i="3"/>
  <c r="T142" i="3"/>
  <c r="J7" i="13" s="1"/>
  <c r="T143" i="3"/>
  <c r="J8" i="13" s="1"/>
  <c r="U184" i="8"/>
  <c r="J59" i="13" s="1"/>
  <c r="P196" i="8"/>
  <c r="W28" i="14" s="1"/>
  <c r="T185" i="8"/>
  <c r="I60" i="13" s="1"/>
  <c r="S196" i="8"/>
  <c r="Z28" i="14" s="1"/>
  <c r="U185" i="8"/>
  <c r="J60" i="13" s="1"/>
  <c r="T196" i="8"/>
  <c r="I71" i="13" s="1"/>
  <c r="U194" i="8"/>
  <c r="J69" i="13" s="1"/>
  <c r="P186" i="8"/>
  <c r="W13" i="14" s="1"/>
  <c r="P188" i="8"/>
  <c r="W19" i="14" s="1"/>
  <c r="T192" i="8"/>
  <c r="I67" i="13" s="1"/>
  <c r="U192" i="8"/>
  <c r="J67" i="13" s="1"/>
  <c r="U196" i="8"/>
  <c r="J71" i="13" s="1"/>
  <c r="P190" i="8"/>
  <c r="W22" i="14" s="1"/>
  <c r="S186" i="8"/>
  <c r="Z13" i="14" s="1"/>
  <c r="S188" i="8"/>
  <c r="Z19" i="14" s="1"/>
  <c r="T195" i="8"/>
  <c r="I70" i="13" s="1"/>
  <c r="T191" i="8"/>
  <c r="I66" i="13" s="1"/>
  <c r="S190" i="8"/>
  <c r="Z22" i="14" s="1"/>
  <c r="T186" i="8"/>
  <c r="I61" i="13" s="1"/>
  <c r="T188" i="8"/>
  <c r="I63" i="13" s="1"/>
  <c r="U195" i="8"/>
  <c r="J70" i="13" s="1"/>
  <c r="P193" i="8"/>
  <c r="P183" i="8"/>
  <c r="W7" i="14" s="1"/>
  <c r="U191" i="8"/>
  <c r="J66" i="13" s="1"/>
  <c r="T189" i="8"/>
  <c r="I64" i="13" s="1"/>
  <c r="T190" i="8"/>
  <c r="I65" i="13" s="1"/>
  <c r="U186" i="8"/>
  <c r="J61" i="13" s="1"/>
  <c r="U188" i="8"/>
  <c r="J63" i="13" s="1"/>
  <c r="T184" i="8"/>
  <c r="I59" i="13" s="1"/>
  <c r="S193" i="8"/>
  <c r="S183" i="8"/>
  <c r="AA92" i="11"/>
  <c r="AA118" i="11"/>
  <c r="T187" i="8"/>
  <c r="I62" i="13" s="1"/>
  <c r="V81" i="8"/>
  <c r="V41" i="8"/>
  <c r="V92" i="8"/>
  <c r="V78" i="8"/>
  <c r="V97" i="8"/>
  <c r="V103" i="8"/>
  <c r="V120" i="8"/>
  <c r="V122" i="8"/>
  <c r="V124" i="8"/>
  <c r="V174" i="8"/>
  <c r="V100" i="8"/>
  <c r="V102" i="8"/>
  <c r="V104" i="8"/>
  <c r="V119" i="8"/>
  <c r="V127" i="8"/>
  <c r="V129" i="8"/>
  <c r="V46" i="8"/>
  <c r="V65" i="8"/>
  <c r="J58" i="13"/>
  <c r="V155" i="8"/>
  <c r="V157" i="8"/>
  <c r="V164" i="8"/>
  <c r="V166" i="8"/>
  <c r="V148" i="8"/>
  <c r="J43" i="13"/>
  <c r="I43" i="13"/>
  <c r="J45" i="13"/>
  <c r="J50" i="13"/>
  <c r="I42" i="13"/>
  <c r="J42" i="13"/>
  <c r="J11" i="13"/>
  <c r="R144" i="3"/>
  <c r="S152" i="3"/>
  <c r="I17" i="13" s="1"/>
  <c r="N156" i="3"/>
  <c r="N145" i="3"/>
  <c r="D10" i="13" s="1"/>
  <c r="S144" i="3"/>
  <c r="I9" i="13" s="1"/>
  <c r="T152" i="3"/>
  <c r="J17" i="13" s="1"/>
  <c r="O116" i="3"/>
  <c r="O145" i="3" s="1"/>
  <c r="T144" i="3"/>
  <c r="J9" i="13" s="1"/>
  <c r="O150" i="3"/>
  <c r="R145" i="3"/>
  <c r="S143" i="3"/>
  <c r="I8" i="13" s="1"/>
  <c r="S145" i="3"/>
  <c r="I10" i="13" s="1"/>
  <c r="V86" i="8"/>
  <c r="V90" i="8"/>
  <c r="V170" i="8"/>
  <c r="V59" i="8"/>
  <c r="V67" i="8"/>
  <c r="V96" i="8"/>
  <c r="V72" i="8"/>
  <c r="V76" i="8"/>
  <c r="V80" i="8"/>
  <c r="V55" i="8"/>
  <c r="V91" i="8"/>
  <c r="V153" i="8"/>
  <c r="V162" i="8"/>
  <c r="V71" i="8"/>
  <c r="V77" i="8"/>
  <c r="V79" i="8"/>
  <c r="V105" i="8"/>
  <c r="V154" i="8"/>
  <c r="V156" i="8"/>
  <c r="V163" i="8"/>
  <c r="V165" i="8"/>
  <c r="J38" i="13"/>
  <c r="T88" i="7"/>
  <c r="U128" i="7"/>
  <c r="I20" i="15"/>
  <c r="U126" i="7"/>
  <c r="U132" i="7"/>
  <c r="U136" i="7"/>
  <c r="U138" i="7"/>
  <c r="U89" i="7"/>
  <c r="U99" i="7"/>
  <c r="U131" i="7"/>
  <c r="U38" i="7"/>
  <c r="U59" i="7"/>
  <c r="U63" i="7"/>
  <c r="U65" i="7"/>
  <c r="U67" i="7"/>
  <c r="U100" i="7"/>
  <c r="U102" i="7"/>
  <c r="U104" i="7"/>
  <c r="U118" i="7"/>
  <c r="J12" i="15"/>
  <c r="U92" i="7"/>
  <c r="U96" i="7"/>
  <c r="U47" i="7"/>
  <c r="U51" i="7"/>
  <c r="U64" i="7"/>
  <c r="U66" i="7"/>
  <c r="U137" i="7"/>
  <c r="E45" i="13"/>
  <c r="U120" i="7"/>
  <c r="U122" i="7"/>
  <c r="U55" i="7"/>
  <c r="K41" i="13" s="1"/>
  <c r="U35" i="7"/>
  <c r="U39" i="7"/>
  <c r="U41" i="7"/>
  <c r="U60" i="7"/>
  <c r="U62" i="7"/>
  <c r="U101" i="7"/>
  <c r="U34" i="7"/>
  <c r="U54" i="7"/>
  <c r="U69" i="7"/>
  <c r="U93" i="7"/>
  <c r="U95" i="7"/>
  <c r="U119" i="7"/>
  <c r="U123" i="7"/>
  <c r="K20" i="15"/>
  <c r="U43" i="7"/>
  <c r="H47" i="13"/>
  <c r="AA67" i="4"/>
  <c r="AA48" i="4"/>
  <c r="S80" i="4"/>
  <c r="AA62" i="4"/>
  <c r="AA64" i="4"/>
  <c r="AA30" i="4"/>
  <c r="K30" i="13" s="1"/>
  <c r="Y27" i="4"/>
  <c r="AA65" i="4"/>
  <c r="V130" i="8"/>
  <c r="E62" i="13"/>
  <c r="U28" i="3"/>
  <c r="T145" i="3"/>
  <c r="J10" i="13" s="1"/>
  <c r="U45" i="3"/>
  <c r="U92" i="3"/>
  <c r="U146" i="3" s="1"/>
  <c r="K11" i="13" s="1"/>
  <c r="U115" i="3"/>
  <c r="U147" i="3"/>
  <c r="K12" i="13" s="1"/>
  <c r="J20" i="15"/>
  <c r="AA58" i="11"/>
  <c r="AA60" i="11"/>
  <c r="AA79" i="11"/>
  <c r="AA81" i="11"/>
  <c r="AA85" i="11"/>
  <c r="AA87" i="11"/>
  <c r="I12" i="15"/>
  <c r="AA41" i="11"/>
  <c r="AA80" i="11"/>
  <c r="AA82" i="11"/>
  <c r="AA86" i="11"/>
  <c r="AA88" i="11"/>
  <c r="AA95" i="11"/>
  <c r="AA97" i="11"/>
  <c r="AA114" i="11"/>
  <c r="AA124" i="11"/>
  <c r="AA126" i="11"/>
  <c r="AA45" i="11"/>
  <c r="AA49" i="11"/>
  <c r="AA57" i="11"/>
  <c r="AA54" i="11"/>
  <c r="K12" i="15"/>
  <c r="AA51" i="11"/>
  <c r="AA55" i="11"/>
  <c r="AA119" i="11"/>
  <c r="AA128" i="11"/>
  <c r="AA61" i="11"/>
  <c r="AA35" i="11"/>
  <c r="AA40" i="11"/>
  <c r="H82" i="13"/>
  <c r="E16" i="15"/>
  <c r="AA98" i="11"/>
  <c r="AA113" i="11"/>
  <c r="AA123" i="11"/>
  <c r="AA125" i="11"/>
  <c r="AA127" i="11"/>
  <c r="V44" i="8"/>
  <c r="V69" i="8"/>
  <c r="V84" i="8"/>
  <c r="V98" i="8"/>
  <c r="V126" i="8"/>
  <c r="V49" i="8"/>
  <c r="V87" i="8"/>
  <c r="V93" i="8"/>
  <c r="V95" i="8"/>
  <c r="V106" i="8"/>
  <c r="V132" i="8"/>
  <c r="V152" i="8"/>
  <c r="V51" i="8"/>
  <c r="V58" i="8"/>
  <c r="V70" i="8"/>
  <c r="V83" i="8"/>
  <c r="V99" i="8"/>
  <c r="V123" i="8"/>
  <c r="V125" i="8"/>
  <c r="V158" i="8"/>
  <c r="V161" i="8"/>
  <c r="V171" i="8"/>
  <c r="H69" i="13"/>
  <c r="V54" i="8"/>
  <c r="V107" i="8"/>
  <c r="V131" i="8"/>
  <c r="V151" i="8"/>
  <c r="V167" i="8"/>
  <c r="J47" i="13"/>
  <c r="U57" i="7"/>
  <c r="U68" i="7"/>
  <c r="K48" i="13" s="1"/>
  <c r="J40" i="13"/>
  <c r="U134" i="7"/>
  <c r="I38" i="13"/>
  <c r="I50" i="13"/>
  <c r="U40" i="7"/>
  <c r="U42" i="7"/>
  <c r="U53" i="7"/>
  <c r="U56" i="7"/>
  <c r="U58" i="7"/>
  <c r="U91" i="7"/>
  <c r="E47" i="13"/>
  <c r="J41" i="13"/>
  <c r="U37" i="7"/>
  <c r="U48" i="7"/>
  <c r="U52" i="7"/>
  <c r="U103" i="7"/>
  <c r="U117" i="7"/>
  <c r="U135" i="7"/>
  <c r="U98" i="7"/>
  <c r="O89" i="7"/>
  <c r="U121" i="7"/>
  <c r="H88" i="13"/>
  <c r="H23" i="15"/>
  <c r="H79" i="13"/>
  <c r="G14" i="15"/>
  <c r="G81" i="13"/>
  <c r="G16" i="15"/>
  <c r="G83" i="13"/>
  <c r="G85" i="13"/>
  <c r="F87" i="13"/>
  <c r="E82" i="13"/>
  <c r="AA53" i="11"/>
  <c r="AA59" i="11"/>
  <c r="AA91" i="11"/>
  <c r="H14" i="15"/>
  <c r="H81" i="13"/>
  <c r="H86" i="13"/>
  <c r="AA120" i="11"/>
  <c r="G87" i="13"/>
  <c r="F89" i="13"/>
  <c r="I81" i="13"/>
  <c r="F78" i="13"/>
  <c r="F5" i="15"/>
  <c r="G89" i="13"/>
  <c r="AA37" i="11"/>
  <c r="AA42" i="11"/>
  <c r="AA48" i="11"/>
  <c r="AA84" i="11"/>
  <c r="AA110" i="11"/>
  <c r="AA117" i="11"/>
  <c r="G5" i="15"/>
  <c r="G78" i="13"/>
  <c r="F80" i="13"/>
  <c r="F82" i="13"/>
  <c r="F15" i="15"/>
  <c r="F84" i="13"/>
  <c r="F86" i="13"/>
  <c r="E80" i="13"/>
  <c r="J78" i="13"/>
  <c r="AA50" i="11"/>
  <c r="AA52" i="11"/>
  <c r="AA56" i="11"/>
  <c r="H89" i="13"/>
  <c r="I87" i="13"/>
  <c r="AA122" i="11"/>
  <c r="G80" i="13"/>
  <c r="G15" i="15"/>
  <c r="G82" i="13"/>
  <c r="G84" i="13"/>
  <c r="G86" i="13"/>
  <c r="F23" i="15"/>
  <c r="F88" i="13"/>
  <c r="J87" i="13"/>
  <c r="G23" i="15"/>
  <c r="G88" i="13"/>
  <c r="AA62" i="11"/>
  <c r="J85" i="13"/>
  <c r="F79" i="13"/>
  <c r="F6" i="15"/>
  <c r="AA36" i="11"/>
  <c r="AA43" i="11"/>
  <c r="AA47" i="11"/>
  <c r="AA83" i="11"/>
  <c r="AA89" i="11"/>
  <c r="H85" i="13"/>
  <c r="AA111" i="11"/>
  <c r="AA116" i="11"/>
  <c r="G79" i="13"/>
  <c r="G6" i="15"/>
  <c r="F14" i="15"/>
  <c r="F81" i="13"/>
  <c r="F16" i="15"/>
  <c r="F83" i="13"/>
  <c r="F85" i="13"/>
  <c r="D78" i="13"/>
  <c r="D80" i="13"/>
  <c r="D82" i="13"/>
  <c r="D84" i="13"/>
  <c r="D86" i="13"/>
  <c r="D89" i="13"/>
  <c r="Z148" i="11"/>
  <c r="D23" i="15"/>
  <c r="D88" i="13"/>
  <c r="AA63" i="11"/>
  <c r="D79" i="13"/>
  <c r="D14" i="15"/>
  <c r="D81" i="13"/>
  <c r="D83" i="13"/>
  <c r="D16" i="15"/>
  <c r="D85" i="13"/>
  <c r="D87" i="13"/>
  <c r="C89" i="13"/>
  <c r="E81" i="13"/>
  <c r="E14" i="15"/>
  <c r="E86" i="13"/>
  <c r="C78" i="13"/>
  <c r="C80" i="13"/>
  <c r="C82" i="13"/>
  <c r="C84" i="13"/>
  <c r="C86" i="13"/>
  <c r="E89" i="13"/>
  <c r="C23" i="15"/>
  <c r="C88" i="13"/>
  <c r="E79" i="13"/>
  <c r="E88" i="13"/>
  <c r="E23" i="15"/>
  <c r="C79" i="13"/>
  <c r="E84" i="13"/>
  <c r="C81" i="13"/>
  <c r="C14" i="15"/>
  <c r="C83" i="13"/>
  <c r="C16" i="15"/>
  <c r="C85" i="13"/>
  <c r="E85" i="13"/>
  <c r="C87" i="13"/>
  <c r="H50" i="13"/>
  <c r="E43" i="13"/>
  <c r="H38" i="13"/>
  <c r="E46" i="13"/>
  <c r="E24" i="15"/>
  <c r="E48" i="13"/>
  <c r="E49" i="13"/>
  <c r="H40" i="13"/>
  <c r="H9" i="15"/>
  <c r="H49" i="13"/>
  <c r="E44" i="13"/>
  <c r="H24" i="15"/>
  <c r="H48" i="13"/>
  <c r="E50" i="13"/>
  <c r="H46" i="13"/>
  <c r="H44" i="13"/>
  <c r="E38" i="13"/>
  <c r="H41" i="13"/>
  <c r="E9" i="13"/>
  <c r="E11" i="14"/>
  <c r="H17" i="13"/>
  <c r="H28" i="14"/>
  <c r="D7" i="14"/>
  <c r="D6" i="13"/>
  <c r="G21" i="14"/>
  <c r="G13" i="13"/>
  <c r="C28" i="14"/>
  <c r="C17" i="13"/>
  <c r="C22" i="14"/>
  <c r="C14" i="13"/>
  <c r="F7" i="14"/>
  <c r="F6" i="13"/>
  <c r="C16" i="13"/>
  <c r="C26" i="14"/>
  <c r="E13" i="13"/>
  <c r="E21" i="14"/>
  <c r="E17" i="13"/>
  <c r="E28" i="14"/>
  <c r="D22" i="14"/>
  <c r="D14" i="13"/>
  <c r="F17" i="13"/>
  <c r="F28" i="14"/>
  <c r="H21" i="14"/>
  <c r="H13" i="13"/>
  <c r="C10" i="14"/>
  <c r="C10" i="15" s="1"/>
  <c r="C7" i="13"/>
  <c r="C11" i="14"/>
  <c r="C9" i="13"/>
  <c r="G10" i="13"/>
  <c r="G13" i="14"/>
  <c r="G19" i="14"/>
  <c r="G12" i="13"/>
  <c r="F22" i="14"/>
  <c r="F14" i="13"/>
  <c r="F16" i="13"/>
  <c r="F26" i="14"/>
  <c r="G17" i="13"/>
  <c r="G28" i="14"/>
  <c r="U26" i="3"/>
  <c r="D10" i="14"/>
  <c r="D10" i="15" s="1"/>
  <c r="D7" i="13"/>
  <c r="D9" i="13"/>
  <c r="D11" i="14"/>
  <c r="C11" i="13"/>
  <c r="C18" i="14"/>
  <c r="G22" i="14"/>
  <c r="G14" i="13"/>
  <c r="G16" i="13"/>
  <c r="G26" i="14"/>
  <c r="E7" i="13"/>
  <c r="E10" i="14"/>
  <c r="E10" i="15" s="1"/>
  <c r="D27" i="14"/>
  <c r="D27" i="15" s="1"/>
  <c r="D8" i="13"/>
  <c r="C19" i="14"/>
  <c r="C12" i="13"/>
  <c r="G15" i="13"/>
  <c r="G25" i="14"/>
  <c r="J15" i="13"/>
  <c r="U27" i="3"/>
  <c r="G18" i="13"/>
  <c r="G29" i="14"/>
  <c r="G29" i="15" s="1"/>
  <c r="E12" i="13"/>
  <c r="E19" i="14"/>
  <c r="G27" i="14"/>
  <c r="G27" i="15" s="1"/>
  <c r="G8" i="13"/>
  <c r="F10" i="13"/>
  <c r="F13" i="14"/>
  <c r="D26" i="14"/>
  <c r="D16" i="13"/>
  <c r="H6" i="13"/>
  <c r="H7" i="14"/>
  <c r="U24" i="3"/>
  <c r="I7" i="13"/>
  <c r="F10" i="14"/>
  <c r="F10" i="15" s="1"/>
  <c r="F7" i="13"/>
  <c r="C13" i="13"/>
  <c r="C21" i="14"/>
  <c r="H16" i="13"/>
  <c r="H26" i="14"/>
  <c r="E11" i="13"/>
  <c r="E18" i="14"/>
  <c r="F9" i="13"/>
  <c r="F11" i="14"/>
  <c r="F11" i="15" s="1"/>
  <c r="C10" i="13"/>
  <c r="C13" i="14"/>
  <c r="F18" i="13"/>
  <c r="F29" i="14"/>
  <c r="F29" i="15" s="1"/>
  <c r="E14" i="13"/>
  <c r="E22" i="14"/>
  <c r="F8" i="13"/>
  <c r="F27" i="14"/>
  <c r="F27" i="15" s="1"/>
  <c r="D12" i="13"/>
  <c r="D19" i="14"/>
  <c r="D17" i="13"/>
  <c r="D28" i="14"/>
  <c r="E6" i="13"/>
  <c r="E7" i="14"/>
  <c r="G7" i="14"/>
  <c r="G7" i="15" s="1"/>
  <c r="G6" i="13"/>
  <c r="F19" i="14"/>
  <c r="F12" i="13"/>
  <c r="J6" i="13"/>
  <c r="D18" i="14"/>
  <c r="D11" i="13"/>
  <c r="C25" i="14"/>
  <c r="C15" i="13"/>
  <c r="E16" i="13"/>
  <c r="E26" i="14"/>
  <c r="G7" i="13"/>
  <c r="G10" i="14"/>
  <c r="G10" i="15" s="1"/>
  <c r="F18" i="14"/>
  <c r="F11" i="13"/>
  <c r="D13" i="13"/>
  <c r="D21" i="14"/>
  <c r="D25" i="14"/>
  <c r="D15" i="13"/>
  <c r="C18" i="13"/>
  <c r="C29" i="14"/>
  <c r="C29" i="15" s="1"/>
  <c r="U31" i="3"/>
  <c r="U142" i="3"/>
  <c r="H18" i="14"/>
  <c r="H11" i="13"/>
  <c r="C7" i="14"/>
  <c r="C6" i="13"/>
  <c r="C27" i="14"/>
  <c r="C27" i="15" s="1"/>
  <c r="C8" i="13"/>
  <c r="G11" i="14"/>
  <c r="G9" i="13"/>
  <c r="G18" i="14"/>
  <c r="G11" i="13"/>
  <c r="F21" i="14"/>
  <c r="F13" i="13"/>
  <c r="F25" i="14"/>
  <c r="F15" i="13"/>
  <c r="D18" i="13"/>
  <c r="D29" i="14"/>
  <c r="D29" i="15" s="1"/>
  <c r="S33" i="14"/>
  <c r="G40" i="14" s="1"/>
  <c r="G97" i="13" s="1"/>
  <c r="R33" i="14"/>
  <c r="F40" i="14" s="1"/>
  <c r="F97" i="13" s="1"/>
  <c r="D63" i="13"/>
  <c r="E70" i="13"/>
  <c r="H67" i="13"/>
  <c r="H31" i="15"/>
  <c r="D58" i="13"/>
  <c r="H59" i="13"/>
  <c r="F61" i="13"/>
  <c r="F63" i="13"/>
  <c r="G68" i="13"/>
  <c r="F70" i="13"/>
  <c r="G59" i="13"/>
  <c r="G8" i="15"/>
  <c r="F68" i="13"/>
  <c r="H60" i="13"/>
  <c r="F58" i="13"/>
  <c r="G61" i="13"/>
  <c r="G63" i="13"/>
  <c r="D65" i="13"/>
  <c r="D67" i="13"/>
  <c r="D31" i="15"/>
  <c r="G70" i="13"/>
  <c r="G71" i="13"/>
  <c r="G58" i="13"/>
  <c r="D60" i="13"/>
  <c r="F65" i="13"/>
  <c r="E67" i="13"/>
  <c r="E31" i="15"/>
  <c r="D69" i="13"/>
  <c r="D32" i="15"/>
  <c r="H70" i="13"/>
  <c r="D61" i="13"/>
  <c r="G66" i="13"/>
  <c r="G30" i="15"/>
  <c r="E64" i="13"/>
  <c r="E60" i="13"/>
  <c r="D62" i="13"/>
  <c r="D64" i="13"/>
  <c r="G65" i="13"/>
  <c r="F67" i="13"/>
  <c r="F31" i="15"/>
  <c r="F69" i="13"/>
  <c r="F32" i="15"/>
  <c r="G67" i="13"/>
  <c r="G31" i="15"/>
  <c r="G69" i="13"/>
  <c r="G32" i="15"/>
  <c r="D59" i="13"/>
  <c r="F64" i="13"/>
  <c r="E66" i="13"/>
  <c r="E30" i="15"/>
  <c r="E59" i="13"/>
  <c r="E8" i="15"/>
  <c r="G60" i="13"/>
  <c r="G62" i="13"/>
  <c r="G64" i="13"/>
  <c r="D66" i="13"/>
  <c r="D30" i="15"/>
  <c r="D71" i="13"/>
  <c r="F60" i="13"/>
  <c r="F62" i="13"/>
  <c r="H66" i="13"/>
  <c r="H30" i="15"/>
  <c r="F59" i="13"/>
  <c r="F8" i="15"/>
  <c r="H64" i="13"/>
  <c r="F66" i="13"/>
  <c r="F30" i="15"/>
  <c r="D68" i="13"/>
  <c r="D70" i="13"/>
  <c r="F71" i="13"/>
  <c r="C58" i="13"/>
  <c r="C65" i="13"/>
  <c r="C67" i="13"/>
  <c r="C31" i="15"/>
  <c r="C62" i="13"/>
  <c r="C64" i="13"/>
  <c r="C59" i="13"/>
  <c r="C66" i="13"/>
  <c r="C30" i="15"/>
  <c r="C71" i="13"/>
  <c r="C68" i="13"/>
  <c r="C70" i="13"/>
  <c r="C60" i="13"/>
  <c r="C69" i="13"/>
  <c r="C32" i="15"/>
  <c r="C61" i="13"/>
  <c r="C63" i="13"/>
  <c r="G39" i="13"/>
  <c r="G37" i="13"/>
  <c r="G43" i="13"/>
  <c r="G46" i="13"/>
  <c r="G48" i="13"/>
  <c r="G45" i="13"/>
  <c r="G50" i="13"/>
  <c r="G42" i="13"/>
  <c r="G44" i="13"/>
  <c r="G47" i="13"/>
  <c r="G41" i="13"/>
  <c r="G40" i="13"/>
  <c r="G38" i="13"/>
  <c r="G49" i="13"/>
  <c r="F46" i="13"/>
  <c r="F39" i="13"/>
  <c r="F41" i="13"/>
  <c r="D50" i="13"/>
  <c r="D41" i="13"/>
  <c r="D38" i="13"/>
  <c r="D45" i="13"/>
  <c r="F43" i="13"/>
  <c r="D44" i="13"/>
  <c r="F45" i="13"/>
  <c r="D47" i="13"/>
  <c r="F50" i="13"/>
  <c r="F48" i="13"/>
  <c r="F38" i="13"/>
  <c r="D40" i="13"/>
  <c r="D9" i="15"/>
  <c r="J9" i="15" s="1"/>
  <c r="F42" i="13"/>
  <c r="F44" i="13"/>
  <c r="F47" i="13"/>
  <c r="D39" i="13"/>
  <c r="F40" i="13"/>
  <c r="D49" i="13"/>
  <c r="D37" i="13"/>
  <c r="D46" i="13"/>
  <c r="F49" i="13"/>
  <c r="F37" i="13"/>
  <c r="D43" i="13"/>
  <c r="D48" i="13"/>
  <c r="D24" i="15"/>
  <c r="J24" i="15" s="1"/>
  <c r="C38" i="13"/>
  <c r="C6" i="15"/>
  <c r="C45" i="13"/>
  <c r="C40" i="13"/>
  <c r="C9" i="15"/>
  <c r="I9" i="15" s="1"/>
  <c r="C49" i="13"/>
  <c r="C50" i="13"/>
  <c r="C44" i="13"/>
  <c r="C46" i="13"/>
  <c r="C43" i="13"/>
  <c r="C48" i="13"/>
  <c r="C24" i="15"/>
  <c r="I24" i="15" s="1"/>
  <c r="C47" i="13"/>
  <c r="C39" i="13"/>
  <c r="C41" i="13"/>
  <c r="C37" i="13"/>
  <c r="F27" i="13"/>
  <c r="L19" i="14"/>
  <c r="H30" i="13"/>
  <c r="N28" i="14"/>
  <c r="H29" i="13"/>
  <c r="N25" i="14"/>
  <c r="G28" i="13"/>
  <c r="M22" i="14"/>
  <c r="F30" i="13"/>
  <c r="L28" i="14"/>
  <c r="G27" i="13"/>
  <c r="M19" i="14"/>
  <c r="F29" i="13"/>
  <c r="L25" i="14"/>
  <c r="D26" i="13"/>
  <c r="J17" i="14"/>
  <c r="H27" i="13"/>
  <c r="N19" i="14"/>
  <c r="G29" i="13"/>
  <c r="M25" i="14"/>
  <c r="D27" i="13"/>
  <c r="J19" i="14"/>
  <c r="G30" i="13"/>
  <c r="M28" i="14"/>
  <c r="H26" i="13"/>
  <c r="N17" i="14"/>
  <c r="D29" i="13"/>
  <c r="J25" i="14"/>
  <c r="E26" i="13"/>
  <c r="K17" i="14"/>
  <c r="F26" i="13"/>
  <c r="L17" i="14"/>
  <c r="F17" i="15" s="1"/>
  <c r="E29" i="13"/>
  <c r="K25" i="14"/>
  <c r="E28" i="13"/>
  <c r="K22" i="14"/>
  <c r="D28" i="13"/>
  <c r="J22" i="14"/>
  <c r="D30" i="13"/>
  <c r="J28" i="14"/>
  <c r="H28" i="13"/>
  <c r="N22" i="14"/>
  <c r="G26" i="13"/>
  <c r="M17" i="14"/>
  <c r="F28" i="13"/>
  <c r="L22" i="14"/>
  <c r="E30" i="13"/>
  <c r="K28" i="14"/>
  <c r="C28" i="13"/>
  <c r="I22" i="14"/>
  <c r="C25" i="13"/>
  <c r="I13" i="14"/>
  <c r="C29" i="13"/>
  <c r="I25" i="14"/>
  <c r="C26" i="13"/>
  <c r="I17" i="14"/>
  <c r="C30" i="13"/>
  <c r="I28" i="14"/>
  <c r="Q197" i="8"/>
  <c r="F52" i="13"/>
  <c r="J14" i="13"/>
  <c r="I6" i="13"/>
  <c r="U154" i="3"/>
  <c r="K18" i="13" s="1"/>
  <c r="P155" i="3"/>
  <c r="F19" i="13" s="1"/>
  <c r="I28" i="13"/>
  <c r="V53" i="8"/>
  <c r="I11" i="13"/>
  <c r="I39" i="13"/>
  <c r="U50" i="7"/>
  <c r="J65" i="13"/>
  <c r="I12" i="13"/>
  <c r="T80" i="4"/>
  <c r="U27" i="4"/>
  <c r="Z27" i="4"/>
  <c r="U133" i="7"/>
  <c r="K49" i="13" s="1"/>
  <c r="I49" i="13"/>
  <c r="G52" i="13"/>
  <c r="I15" i="13"/>
  <c r="S156" i="3"/>
  <c r="T156" i="3"/>
  <c r="X27" i="4"/>
  <c r="R156" i="3"/>
  <c r="U25" i="3"/>
  <c r="U47" i="4"/>
  <c r="Y47" i="4"/>
  <c r="J62" i="13"/>
  <c r="I18" i="13"/>
  <c r="M155" i="3"/>
  <c r="C19" i="13" s="1"/>
  <c r="I25" i="13"/>
  <c r="AA29" i="4"/>
  <c r="K29" i="13" s="1"/>
  <c r="J29" i="13"/>
  <c r="V80" i="4"/>
  <c r="I45" i="13"/>
  <c r="U46" i="7"/>
  <c r="V57" i="8"/>
  <c r="V66" i="8"/>
  <c r="X148" i="11"/>
  <c r="U36" i="7"/>
  <c r="U90" i="7"/>
  <c r="U129" i="7"/>
  <c r="V47" i="8"/>
  <c r="V64" i="8"/>
  <c r="V160" i="8"/>
  <c r="V172" i="8"/>
  <c r="AA34" i="11"/>
  <c r="Y148" i="11"/>
  <c r="Y147" i="11"/>
  <c r="I90" i="13" s="1"/>
  <c r="I80" i="13"/>
  <c r="I78" i="13"/>
  <c r="Q155" i="3"/>
  <c r="G19" i="13" s="1"/>
  <c r="O88" i="7"/>
  <c r="S198" i="8"/>
  <c r="I68" i="13"/>
  <c r="V82" i="8"/>
  <c r="V94" i="8"/>
  <c r="V101" i="8"/>
  <c r="V121" i="8"/>
  <c r="V168" i="8"/>
  <c r="N197" i="8"/>
  <c r="I83" i="13"/>
  <c r="U61" i="7"/>
  <c r="U130" i="7"/>
  <c r="I37" i="13"/>
  <c r="T198" i="8"/>
  <c r="V40" i="8"/>
  <c r="J68" i="13"/>
  <c r="O197" i="8"/>
  <c r="J37" i="13"/>
  <c r="I40" i="13"/>
  <c r="I41" i="13"/>
  <c r="U198" i="8"/>
  <c r="V48" i="8"/>
  <c r="AA28" i="4"/>
  <c r="K28" i="13" s="1"/>
  <c r="U49" i="7"/>
  <c r="S88" i="7"/>
  <c r="U88" i="7" s="1"/>
  <c r="U94" i="7"/>
  <c r="K46" i="13" s="1"/>
  <c r="J39" i="13"/>
  <c r="I47" i="13"/>
  <c r="V50" i="8"/>
  <c r="V52" i="8"/>
  <c r="I58" i="13"/>
  <c r="R197" i="8"/>
  <c r="I82" i="13"/>
  <c r="J82" i="13"/>
  <c r="U148" i="11"/>
  <c r="AA46" i="11"/>
  <c r="V128" i="8"/>
  <c r="V150" i="8"/>
  <c r="AA96" i="11"/>
  <c r="J79" i="13"/>
  <c r="V147" i="8"/>
  <c r="P198" i="8"/>
  <c r="AA38" i="11"/>
  <c r="AA93" i="11"/>
  <c r="AA112" i="11"/>
  <c r="I89" i="13"/>
  <c r="X147" i="11"/>
  <c r="H90" i="13" s="1"/>
  <c r="V173" i="8"/>
  <c r="AA44" i="11"/>
  <c r="J81" i="13"/>
  <c r="Z147" i="11"/>
  <c r="J90" i="13" s="1"/>
  <c r="J83" i="13"/>
  <c r="I84" i="13"/>
  <c r="J64" i="13"/>
  <c r="AA94" i="11"/>
  <c r="U147" i="11"/>
  <c r="E90" i="13" s="1"/>
  <c r="AA139" i="11" l="1"/>
  <c r="E87" i="13"/>
  <c r="AA140" i="11"/>
  <c r="K83" i="13" s="1"/>
  <c r="AA142" i="11"/>
  <c r="K85" i="13" s="1"/>
  <c r="AA135" i="11"/>
  <c r="AA137" i="11"/>
  <c r="AA138" i="11"/>
  <c r="K81" i="13" s="1"/>
  <c r="AA144" i="11"/>
  <c r="K87" i="13" s="1"/>
  <c r="AA136" i="11"/>
  <c r="K79" i="13" s="1"/>
  <c r="AA145" i="11"/>
  <c r="K88" i="13" s="1"/>
  <c r="K89" i="13"/>
  <c r="AA146" i="11"/>
  <c r="AA143" i="11"/>
  <c r="K86" i="13" s="1"/>
  <c r="AA141" i="11"/>
  <c r="K84" i="13" s="1"/>
  <c r="O156" i="3"/>
  <c r="N155" i="3"/>
  <c r="D19" i="13" s="1"/>
  <c r="D13" i="14"/>
  <c r="E27" i="14"/>
  <c r="E27" i="15" s="1"/>
  <c r="U141" i="3"/>
  <c r="K6" i="13" s="1"/>
  <c r="U148" i="3"/>
  <c r="K13" i="13" s="1"/>
  <c r="H14" i="13"/>
  <c r="U143" i="3"/>
  <c r="K8" i="13" s="1"/>
  <c r="U149" i="3"/>
  <c r="K14" i="13" s="1"/>
  <c r="H58" i="13"/>
  <c r="Z7" i="14"/>
  <c r="H7" i="15" s="1"/>
  <c r="H68" i="13"/>
  <c r="Z25" i="14"/>
  <c r="E68" i="13"/>
  <c r="W25" i="14"/>
  <c r="H43" i="13"/>
  <c r="H15" i="15"/>
  <c r="V193" i="8"/>
  <c r="K68" i="13" s="1"/>
  <c r="V194" i="8"/>
  <c r="K69" i="13" s="1"/>
  <c r="V186" i="8"/>
  <c r="K61" i="13" s="1"/>
  <c r="V191" i="8"/>
  <c r="K66" i="13" s="1"/>
  <c r="V195" i="8"/>
  <c r="K70" i="13" s="1"/>
  <c r="V185" i="8"/>
  <c r="K60" i="13" s="1"/>
  <c r="V183" i="8"/>
  <c r="K58" i="13" s="1"/>
  <c r="V189" i="8"/>
  <c r="K64" i="13" s="1"/>
  <c r="V196" i="8"/>
  <c r="K71" i="13" s="1"/>
  <c r="V184" i="8"/>
  <c r="K59" i="13" s="1"/>
  <c r="V190" i="8"/>
  <c r="K65" i="13" s="1"/>
  <c r="V192" i="8"/>
  <c r="K67" i="13" s="1"/>
  <c r="V188" i="8"/>
  <c r="K63" i="13" s="1"/>
  <c r="E78" i="13"/>
  <c r="V187" i="8"/>
  <c r="K62" i="13" s="1"/>
  <c r="K45" i="13"/>
  <c r="K50" i="13"/>
  <c r="K42" i="13"/>
  <c r="U152" i="3"/>
  <c r="K17" i="13" s="1"/>
  <c r="U144" i="3"/>
  <c r="K9" i="13" s="1"/>
  <c r="H21" i="15"/>
  <c r="U150" i="3"/>
  <c r="K15" i="13" s="1"/>
  <c r="U145" i="3"/>
  <c r="K10" i="13" s="1"/>
  <c r="G26" i="15"/>
  <c r="E61" i="13"/>
  <c r="K38" i="13"/>
  <c r="K40" i="13"/>
  <c r="K47" i="13"/>
  <c r="K39" i="13"/>
  <c r="K37" i="13"/>
  <c r="H39" i="13"/>
  <c r="E18" i="15"/>
  <c r="F7" i="15"/>
  <c r="G11" i="15"/>
  <c r="D11" i="15"/>
  <c r="E21" i="15"/>
  <c r="K23" i="15"/>
  <c r="K14" i="15"/>
  <c r="J23" i="15"/>
  <c r="K82" i="13"/>
  <c r="D6" i="15"/>
  <c r="J6" i="15" s="1"/>
  <c r="C15" i="15"/>
  <c r="I15" i="15" s="1"/>
  <c r="I23" i="15"/>
  <c r="D15" i="15"/>
  <c r="J15" i="15" s="1"/>
  <c r="E83" i="13"/>
  <c r="D5" i="15"/>
  <c r="J5" i="15" s="1"/>
  <c r="H6" i="15"/>
  <c r="G28" i="15"/>
  <c r="G17" i="15"/>
  <c r="K78" i="13"/>
  <c r="C5" i="15"/>
  <c r="I5" i="15" s="1"/>
  <c r="E15" i="15"/>
  <c r="D52" i="13"/>
  <c r="D42" i="13"/>
  <c r="H32" i="15"/>
  <c r="H61" i="13"/>
  <c r="E58" i="13"/>
  <c r="I16" i="15"/>
  <c r="J14" i="15"/>
  <c r="I14" i="15"/>
  <c r="F18" i="15"/>
  <c r="J29" i="15"/>
  <c r="E6" i="15"/>
  <c r="J16" i="15"/>
  <c r="H87" i="13"/>
  <c r="AD33" i="14"/>
  <c r="F42" i="14" s="1"/>
  <c r="F99" i="13" s="1"/>
  <c r="H80" i="13"/>
  <c r="H84" i="13"/>
  <c r="H17" i="15"/>
  <c r="I6" i="15"/>
  <c r="H16" i="15"/>
  <c r="K16" i="15" s="1"/>
  <c r="H83" i="13"/>
  <c r="H78" i="13"/>
  <c r="AE33" i="14"/>
  <c r="G42" i="14" s="1"/>
  <c r="G99" i="13" s="1"/>
  <c r="AB33" i="14"/>
  <c r="D42" i="14" s="1"/>
  <c r="D99" i="13" s="1"/>
  <c r="E17" i="15"/>
  <c r="AA33" i="14"/>
  <c r="C42" i="14" s="1"/>
  <c r="C99" i="13" s="1"/>
  <c r="E9" i="15"/>
  <c r="K9" i="15" s="1"/>
  <c r="E40" i="13"/>
  <c r="H45" i="13"/>
  <c r="H42" i="13"/>
  <c r="H37" i="13"/>
  <c r="E37" i="13"/>
  <c r="I29" i="15"/>
  <c r="J27" i="15"/>
  <c r="E39" i="13"/>
  <c r="E7" i="15"/>
  <c r="I10" i="15"/>
  <c r="H8" i="15"/>
  <c r="K8" i="15" s="1"/>
  <c r="K24" i="15"/>
  <c r="C8" i="15"/>
  <c r="I8" i="15" s="1"/>
  <c r="J30" i="15"/>
  <c r="C33" i="14"/>
  <c r="C38" i="14" s="1"/>
  <c r="F25" i="15"/>
  <c r="C26" i="15"/>
  <c r="G18" i="15"/>
  <c r="E11" i="15"/>
  <c r="H26" i="15"/>
  <c r="H15" i="13"/>
  <c r="H25" i="14"/>
  <c r="G33" i="14"/>
  <c r="G38" i="14" s="1"/>
  <c r="C21" i="15"/>
  <c r="F33" i="14"/>
  <c r="F38" i="14" s="1"/>
  <c r="D33" i="14"/>
  <c r="D38" i="14" s="1"/>
  <c r="H8" i="13"/>
  <c r="H27" i="14"/>
  <c r="H27" i="15" s="1"/>
  <c r="H29" i="14"/>
  <c r="H29" i="15" s="1"/>
  <c r="H18" i="13"/>
  <c r="E18" i="13"/>
  <c r="E29" i="14"/>
  <c r="E29" i="15" s="1"/>
  <c r="C22" i="15"/>
  <c r="F28" i="15"/>
  <c r="F19" i="15"/>
  <c r="C18" i="15"/>
  <c r="F21" i="15"/>
  <c r="D21" i="15"/>
  <c r="F26" i="15"/>
  <c r="E26" i="15"/>
  <c r="H19" i="14"/>
  <c r="H19" i="15" s="1"/>
  <c r="H12" i="13"/>
  <c r="H13" i="14"/>
  <c r="H10" i="13"/>
  <c r="H9" i="13"/>
  <c r="H11" i="14"/>
  <c r="H11" i="15" s="1"/>
  <c r="E10" i="13"/>
  <c r="E13" i="14"/>
  <c r="H10" i="14"/>
  <c r="H10" i="15" s="1"/>
  <c r="K10" i="15" s="1"/>
  <c r="H7" i="13"/>
  <c r="I27" i="15"/>
  <c r="C11" i="15"/>
  <c r="I11" i="15" s="1"/>
  <c r="G21" i="15"/>
  <c r="K7" i="13"/>
  <c r="E15" i="13"/>
  <c r="E25" i="14"/>
  <c r="J10" i="15"/>
  <c r="D25" i="15"/>
  <c r="K31" i="15"/>
  <c r="J31" i="15"/>
  <c r="I31" i="15"/>
  <c r="K30" i="15"/>
  <c r="I32" i="15"/>
  <c r="J32" i="15"/>
  <c r="I30" i="15"/>
  <c r="D28" i="15"/>
  <c r="G22" i="15"/>
  <c r="C28" i="15"/>
  <c r="C25" i="15"/>
  <c r="D17" i="15"/>
  <c r="C17" i="15"/>
  <c r="I17" i="15" s="1"/>
  <c r="G25" i="15"/>
  <c r="G19" i="15"/>
  <c r="C7" i="15"/>
  <c r="D26" i="15"/>
  <c r="D8" i="15"/>
  <c r="J8" i="15" s="1"/>
  <c r="D7" i="15"/>
  <c r="J7" i="15" s="1"/>
  <c r="D18" i="15"/>
  <c r="F22" i="15"/>
  <c r="D22" i="15"/>
  <c r="D19" i="15"/>
  <c r="U33" i="14"/>
  <c r="C41" i="14" s="1"/>
  <c r="C98" i="13" s="1"/>
  <c r="Y33" i="14"/>
  <c r="G41" i="14" s="1"/>
  <c r="G98" i="13" s="1"/>
  <c r="X33" i="14"/>
  <c r="F41" i="14" s="1"/>
  <c r="F98" i="13" s="1"/>
  <c r="V33" i="14"/>
  <c r="D41" i="14" s="1"/>
  <c r="D98" i="13" s="1"/>
  <c r="P33" i="14"/>
  <c r="D40" i="14" s="1"/>
  <c r="E71" i="13"/>
  <c r="E28" i="15"/>
  <c r="E63" i="13"/>
  <c r="E69" i="13"/>
  <c r="E32" i="15"/>
  <c r="H63" i="13"/>
  <c r="H62" i="13"/>
  <c r="E65" i="13"/>
  <c r="H65" i="13"/>
  <c r="H71" i="13"/>
  <c r="H28" i="15"/>
  <c r="C42" i="13"/>
  <c r="O33" i="14"/>
  <c r="C40" i="14" s="1"/>
  <c r="G25" i="13"/>
  <c r="M13" i="14"/>
  <c r="E27" i="13"/>
  <c r="K19" i="14"/>
  <c r="F25" i="13"/>
  <c r="L13" i="14"/>
  <c r="D25" i="13"/>
  <c r="J13" i="14"/>
  <c r="C27" i="13"/>
  <c r="I19" i="14"/>
  <c r="O155" i="3"/>
  <c r="E19" i="13" s="1"/>
  <c r="O199" i="8"/>
  <c r="D72" i="13"/>
  <c r="R199" i="8"/>
  <c r="G72" i="13"/>
  <c r="N199" i="8"/>
  <c r="C72" i="13"/>
  <c r="Q199" i="8"/>
  <c r="F72" i="13"/>
  <c r="Q163" i="7"/>
  <c r="C52" i="13"/>
  <c r="P163" i="7"/>
  <c r="P197" i="8"/>
  <c r="S197" i="8"/>
  <c r="U197" i="8"/>
  <c r="S79" i="4"/>
  <c r="I52" i="13"/>
  <c r="I27" i="13"/>
  <c r="AA47" i="4"/>
  <c r="K27" i="13" s="1"/>
  <c r="W79" i="4"/>
  <c r="G31" i="13" s="1"/>
  <c r="AA148" i="11"/>
  <c r="AA147" i="11"/>
  <c r="K90" i="13" s="1"/>
  <c r="K80" i="13"/>
  <c r="M157" i="3"/>
  <c r="X80" i="4"/>
  <c r="Z80" i="4"/>
  <c r="J25" i="13"/>
  <c r="P157" i="3"/>
  <c r="U156" i="3"/>
  <c r="U80" i="4"/>
  <c r="T197" i="8"/>
  <c r="Y80" i="4"/>
  <c r="R155" i="3"/>
  <c r="H19" i="13" s="1"/>
  <c r="Q157" i="3"/>
  <c r="V79" i="4"/>
  <c r="F31" i="13" s="1"/>
  <c r="T79" i="4"/>
  <c r="D31" i="13" s="1"/>
  <c r="N157" i="3"/>
  <c r="V198" i="8"/>
  <c r="J52" i="13"/>
  <c r="AA27" i="4"/>
  <c r="S155" i="3"/>
  <c r="I19" i="13" s="1"/>
  <c r="T155" i="3"/>
  <c r="J19" i="13" s="1"/>
  <c r="K27" i="15" l="1"/>
  <c r="J40" i="14"/>
  <c r="J97" i="13" s="1"/>
  <c r="D97" i="13"/>
  <c r="I40" i="14"/>
  <c r="I97" i="13" s="1"/>
  <c r="C97" i="13"/>
  <c r="E25" i="15"/>
  <c r="H22" i="15"/>
  <c r="K15" i="15"/>
  <c r="K21" i="15"/>
  <c r="J26" i="15"/>
  <c r="H18" i="15"/>
  <c r="K18" i="15" s="1"/>
  <c r="Q33" i="14"/>
  <c r="E40" i="14" s="1"/>
  <c r="E97" i="13" s="1"/>
  <c r="E42" i="13"/>
  <c r="I7" i="15"/>
  <c r="J38" i="14"/>
  <c r="O157" i="3"/>
  <c r="J11" i="15"/>
  <c r="N163" i="7"/>
  <c r="K6" i="15"/>
  <c r="J28" i="15"/>
  <c r="I42" i="14"/>
  <c r="I99" i="13" s="1"/>
  <c r="AC33" i="14"/>
  <c r="E42" i="14" s="1"/>
  <c r="E99" i="13" s="1"/>
  <c r="E22" i="15"/>
  <c r="H25" i="15"/>
  <c r="J17" i="15"/>
  <c r="K32" i="15"/>
  <c r="K17" i="15"/>
  <c r="I18" i="15"/>
  <c r="J42" i="14"/>
  <c r="J99" i="13" s="1"/>
  <c r="AF33" i="14"/>
  <c r="H42" i="14" s="1"/>
  <c r="H99" i="13" s="1"/>
  <c r="K43" i="13"/>
  <c r="K7" i="15"/>
  <c r="R163" i="7"/>
  <c r="H52" i="13"/>
  <c r="E5" i="15"/>
  <c r="T33" i="14"/>
  <c r="H40" i="14" s="1"/>
  <c r="H97" i="13" s="1"/>
  <c r="H5" i="15"/>
  <c r="O163" i="7"/>
  <c r="E52" i="13"/>
  <c r="K11" i="15"/>
  <c r="I21" i="15"/>
  <c r="I22" i="15"/>
  <c r="I26" i="15"/>
  <c r="J19" i="15"/>
  <c r="K26" i="15"/>
  <c r="I28" i="15"/>
  <c r="J21" i="15"/>
  <c r="U155" i="3"/>
  <c r="K19" i="13" s="1"/>
  <c r="J18" i="15"/>
  <c r="E33" i="14"/>
  <c r="E38" i="14" s="1"/>
  <c r="I25" i="15"/>
  <c r="H33" i="14"/>
  <c r="H38" i="14" s="1"/>
  <c r="K29" i="15"/>
  <c r="I38" i="14"/>
  <c r="J41" i="14"/>
  <c r="J98" i="13" s="1"/>
  <c r="I41" i="14"/>
  <c r="I98" i="13" s="1"/>
  <c r="J25" i="15"/>
  <c r="K28" i="15"/>
  <c r="J22" i="15"/>
  <c r="E19" i="15"/>
  <c r="K19" i="15" s="1"/>
  <c r="J33" i="14"/>
  <c r="D39" i="14" s="1"/>
  <c r="D96" i="13" s="1"/>
  <c r="D13" i="15"/>
  <c r="D33" i="15" s="1"/>
  <c r="L33" i="14"/>
  <c r="F39" i="14" s="1"/>
  <c r="F13" i="15"/>
  <c r="F33" i="15" s="1"/>
  <c r="C13" i="15"/>
  <c r="M33" i="14"/>
  <c r="G39" i="14" s="1"/>
  <c r="G13" i="15"/>
  <c r="G33" i="15" s="1"/>
  <c r="I33" i="14"/>
  <c r="C39" i="14" s="1"/>
  <c r="C19" i="15"/>
  <c r="I19" i="15" s="1"/>
  <c r="Z33" i="14"/>
  <c r="H41" i="14" s="1"/>
  <c r="H98" i="13" s="1"/>
  <c r="W33" i="14"/>
  <c r="E41" i="14" s="1"/>
  <c r="E98" i="13" s="1"/>
  <c r="H25" i="13"/>
  <c r="N13" i="14"/>
  <c r="E25" i="13"/>
  <c r="K13" i="14"/>
  <c r="U199" i="8"/>
  <c r="J72" i="13"/>
  <c r="S199" i="8"/>
  <c r="H72" i="13"/>
  <c r="P199" i="8"/>
  <c r="E72" i="13"/>
  <c r="T199" i="8"/>
  <c r="I72" i="13"/>
  <c r="S81" i="4"/>
  <c r="C31" i="13"/>
  <c r="V197" i="8"/>
  <c r="S163" i="7"/>
  <c r="M163" i="7"/>
  <c r="T163" i="7"/>
  <c r="Z79" i="4"/>
  <c r="J31" i="13" s="1"/>
  <c r="T81" i="4"/>
  <c r="Y79" i="4"/>
  <c r="I31" i="13" s="1"/>
  <c r="R157" i="3"/>
  <c r="T157" i="3"/>
  <c r="K25" i="13"/>
  <c r="AA80" i="4"/>
  <c r="V81" i="4"/>
  <c r="U79" i="4"/>
  <c r="E31" i="13" s="1"/>
  <c r="X79" i="4"/>
  <c r="H31" i="13" s="1"/>
  <c r="W81" i="4"/>
  <c r="S157" i="3"/>
  <c r="G43" i="14" l="1"/>
  <c r="G100" i="13" s="1"/>
  <c r="G96" i="13"/>
  <c r="F43" i="14"/>
  <c r="F100" i="13" s="1"/>
  <c r="F96" i="13"/>
  <c r="C43" i="14"/>
  <c r="C100" i="13" s="1"/>
  <c r="C96" i="13"/>
  <c r="K25" i="15"/>
  <c r="K42" i="14"/>
  <c r="K99" i="13" s="1"/>
  <c r="K22" i="15"/>
  <c r="U157" i="3"/>
  <c r="K5" i="15"/>
  <c r="K40" i="14"/>
  <c r="K97" i="13" s="1"/>
  <c r="U163" i="7"/>
  <c r="K52" i="13"/>
  <c r="K38" i="14"/>
  <c r="J39" i="14"/>
  <c r="D43" i="14"/>
  <c r="D100" i="13" s="1"/>
  <c r="K41" i="14"/>
  <c r="K98" i="13" s="1"/>
  <c r="I39" i="14"/>
  <c r="I13" i="15"/>
  <c r="I33" i="15" s="1"/>
  <c r="C33" i="15"/>
  <c r="J13" i="15"/>
  <c r="J33" i="15" s="1"/>
  <c r="K33" i="14"/>
  <c r="E39" i="14" s="1"/>
  <c r="E13" i="15"/>
  <c r="E33" i="15" s="1"/>
  <c r="N33" i="14"/>
  <c r="H39" i="14" s="1"/>
  <c r="H13" i="15"/>
  <c r="H33" i="15" s="1"/>
  <c r="V199" i="8"/>
  <c r="K72" i="13"/>
  <c r="AA79" i="4"/>
  <c r="K31" i="13" s="1"/>
  <c r="U81" i="4"/>
  <c r="X81" i="4"/>
  <c r="Y81" i="4"/>
  <c r="Z81" i="4"/>
  <c r="E43" i="14" l="1"/>
  <c r="E100" i="13" s="1"/>
  <c r="E96" i="13"/>
  <c r="H43" i="14"/>
  <c r="H100" i="13" s="1"/>
  <c r="H96" i="13"/>
  <c r="J43" i="14"/>
  <c r="J100" i="13" s="1"/>
  <c r="J96" i="13"/>
  <c r="I43" i="14"/>
  <c r="I100" i="13" s="1"/>
  <c r="I96" i="13"/>
  <c r="K39" i="14"/>
  <c r="K13" i="15"/>
  <c r="K33" i="15" s="1"/>
  <c r="AA81" i="4"/>
  <c r="K43" i="14" l="1"/>
  <c r="K100" i="13" s="1"/>
  <c r="K9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tc={06DEC018-ADA5-4F42-9D16-A133CB3E951A}</author>
    <author>tc={F74C6315-7A6F-416D-BCC2-E8C1E98DB961}</author>
  </authors>
  <commentList>
    <comment ref="C86" authorId="0" shapeId="0" xr:uid="{06DEC018-ADA5-4F42-9D16-A133CB3E951A}">
      <text>
        <t>[Threaded comment]
Your version of Excel allows you to read this threaded comment; however, any edits to it will get removed if the file is opened in a newer version of Excel. Learn more: https://go.microsoft.com/fwlink/?linkid=870924
Comment:
    UNFPA not able to report; waiting for UNODC to provide the detailed list to compare with other entities</t>
      </text>
    </comment>
    <comment ref="M121" authorId="1" shapeId="0" xr:uid="{F74C6315-7A6F-416D-BCC2-E8C1E98DB961}">
      <text>
        <t>[Threaded comment]
Your version of Excel allows you to read this threaded comment; however, any edits to it will get removed if the file is opened in a newer version of Excel. Learn more: https://go.microsoft.com/fwlink/?linkid=870924
Comment:
    @Uktam Nasirov @Gulnar Kudaybergenova pls can you check if the budget for S.1.4.6-1.4.8 is not doubled under S.1.4.2 (200k)?</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tc={F242B3E0-6578-4774-97EB-49A48920A803}</author>
  </authors>
  <commentList>
    <comment ref="B37" authorId="0" shapeId="0" xr:uid="{F242B3E0-6578-4774-97EB-49A48920A803}">
      <text>
        <t xml:space="preserve">[Threaded comment]
Your version of Excel allows you to read this threaded comment; however, any edits to it will get removed if the file is opened in a newer version of Excel. Learn more: https://go.microsoft.com/fwlink/?linkid=870924
Comment:
    to be clarified if disaggregation applies to gender </t>
      </text>
    </comment>
  </commentList>
</comments>
</file>

<file path=xl/sharedStrings.xml><?xml version="1.0" encoding="utf-8"?>
<sst xmlns="http://schemas.openxmlformats.org/spreadsheetml/2006/main" count="4312" uniqueCount="1828">
  <si>
    <t>Key Terms and Definitions</t>
  </si>
  <si>
    <t>Joint Workplans</t>
  </si>
  <si>
    <t>Joint workplans present the planned programmatic sub-outputs  and resource contributions of each development system entity to Cooperation Framework outputs. They help reduce fragmentation, avoid duplication, and ensure the coherence and synergy of United Nations collective programming in the country</t>
  </si>
  <si>
    <t>Outputs</t>
  </si>
  <si>
    <t xml:space="preserve">Outputs in the Cooperation Framework results framework reflect changes in capacities, knowledge of individuals or institutions, or the availability of new or improved products and services that result from the collective contribution of the UN development system towards the outcomes. Results at output level are directly attributable to the UN system and contribute to outcomes. They are inter-agency by nature, and the UNCT has direct control over outputs. Like outcomes, they are translated and/or derived from the Theory of Change. </t>
  </si>
  <si>
    <t>Sub-outputs</t>
  </si>
  <si>
    <t xml:space="preserve">Previously referred to as key activities that can be defined as what you would see as a title of a project document. 
Individual UN entity contributions or “sub-outputs” in the Joint Work Plans should be consistent with the Pathway of Change/Theory of Change of the Cooperation Framework and contribute directly to the Cooperation Framework Outputs and Outcomes. They can be either unique to an agency or shared by two or more UNCT members.  Together, UN development system sub-outputs must enable the achievement of Cooperation Framework Outcomes. 
To allow for meaningful levels of disaggregation of Information and thus better coordination, it is recommended to that the level of sub-output finds a balance between the granular micro level (e.g. event such as training) and the generic macro level (big programme with significant resources). </t>
  </si>
  <si>
    <t>Indicators/Performance indicators</t>
  </si>
  <si>
    <t>Qualitative or quantitative means of measuring an output or outcome, with the intention of gauging the performance of a programme or investment. For all results levels, performance indicators with baselines and targets need to be included. The national (or alternatively global) SDG target and indicator framework should serve as the default. Other officially accepted indicator sets may also be drawn upon. Each outcome and output of the Results Framework should have at least one performance indicator to which multiple agencies contribute.</t>
  </si>
  <si>
    <t>Baseline</t>
  </si>
  <si>
    <t>Status of the indicator at the beginning of a programme or project that acts as a reference point against which progress or achievements can be assessed. The baseline needs to indicate the point in time the data was collected.</t>
  </si>
  <si>
    <t>Target</t>
  </si>
  <si>
    <t>Specifies a particular value that an indicator should reach by a specific date in the future</t>
  </si>
  <si>
    <r>
      <rPr>
        <b/>
        <sz val="11"/>
        <color rgb="FF000000"/>
        <rFont val="Noto Sans"/>
        <family val="2"/>
      </rPr>
      <t>Tags and Markers</t>
    </r>
    <r>
      <rPr>
        <sz val="11"/>
        <color rgb="FF000000"/>
        <rFont val="Noto Sans"/>
        <family val="2"/>
      </rPr>
      <t xml:space="preserve"> are an important part of data entry. Tags and Markers can be used to view your data, and UN country operations, from different perspectives. Tags and Markers link with the International Aid Transparency Initiative (IATI) data standard when appropriate. They are basically attributes of the plan levels.</t>
    </r>
  </si>
  <si>
    <t>Tags</t>
  </si>
  <si>
    <t>Tags are dimensions used to categorize plan levels according to different attributes. They are pre-loaded in the UN INFO system</t>
  </si>
  <si>
    <t>Markers</t>
  </si>
  <si>
    <t>Markers are used in the same manner as Tags. Markers associate attributes to Plan Items and allow to categorize Sub-outputs in accordance with a preset selection of items. Mandatory markers include human rights, gender equality, and QCRP functions</t>
  </si>
  <si>
    <t xml:space="preserve">Geography </t>
  </si>
  <si>
    <t>Select all relevant geographical areas for implementation of the sub-outputs, including regions. If it is a country-wide, choose Uzbekistan</t>
  </si>
  <si>
    <t xml:space="preserve">Source of funds </t>
  </si>
  <si>
    <t>Select donors that provided financial resources to the project. If there is more than one source of funds, please, make sure that disaggregation by Source of funds is available for all the financial information</t>
  </si>
  <si>
    <t xml:space="preserve">Implementing partners </t>
  </si>
  <si>
    <t>Indicate all relevant implementing partners (can be more than one)</t>
  </si>
  <si>
    <t>SDG target(s)</t>
  </si>
  <si>
    <t xml:space="preserve">Associate the sub-output with relevant SDG Target(s). This helps to track and disaggregate how UN allocates its resources across each of SDGs. No more than three SDG Targets may be selected. For a full list of SDG Targets see Revised list of Global Sustainable Development Goal indicators at https://unstats.un.org/sdgs/indicators/Official Revised List of global SDG indicators.pdf  </t>
  </si>
  <si>
    <t xml:space="preserve">Gender Marker </t>
  </si>
  <si>
    <t xml:space="preserve">The Gender Marker reflects the degree to which gender equality has been integrated in the planning and execution of the Plan Item.  The Gender Marker uses a scale of zero to three (0-3). </t>
  </si>
  <si>
    <t xml:space="preserve">Human Rights Marker </t>
  </si>
  <si>
    <t xml:space="preserve">The Human Rights Marker reflects whether a development project contributes towards the realization of human rights in the planning and execution of the Plan Item. The Human Rights Marker uses a scale of zero to three (0-3). </t>
  </si>
  <si>
    <t xml:space="preserve">QCPR Functions </t>
  </si>
  <si>
    <t xml:space="preserve">Select which UN Development System entity functions the Plan Item supports. No more than three (3) QCPR Functions may be selected. </t>
  </si>
  <si>
    <t>The United Nations Sustainable Development Cooperation Framework (UNSDCF) for Uzbekistan</t>
  </si>
  <si>
    <t>2021-2022 JOINT WORK PLAN</t>
  </si>
  <si>
    <t>Strategic Priority A: Effective governance and justice for all</t>
  </si>
  <si>
    <t>RESULT GROUP 1:  PEACE</t>
  </si>
  <si>
    <t>CHAIR: Matilda Dimovska (UNDP); DEPUTY CHAIR: Ashita Mittal (UNODC)</t>
  </si>
  <si>
    <t>Outcome 1: By 2025 all people and groups in Uzbekistan, especially the most vulnerable, demand and benefit from enhanced accountable, transparent, inclusive and gender responsive governance s and rule of law institutions for a life free from discrimination and violence</t>
  </si>
  <si>
    <t xml:space="preserve">Outcome indicator: Rating of the Republic of Uzbekistan in the Order and Security Index “World Justice Project” (NSDG 16.1.4.2) </t>
  </si>
  <si>
    <r>
      <rPr>
        <b/>
        <sz val="11"/>
        <rFont val="Noto Sans"/>
        <family val="2"/>
      </rPr>
      <t xml:space="preserve">Baseline: </t>
    </r>
    <r>
      <rPr>
        <sz val="11"/>
        <rFont val="Noto Sans"/>
        <family val="2"/>
      </rPr>
      <t>94 out of 126 (2019)</t>
    </r>
  </si>
  <si>
    <r>
      <rPr>
        <b/>
        <sz val="11"/>
        <rFont val="Noto Sans"/>
        <family val="2"/>
      </rPr>
      <t xml:space="preserve">Target: </t>
    </r>
    <r>
      <rPr>
        <sz val="11"/>
        <rFont val="Noto Sans"/>
        <family val="2"/>
      </rPr>
      <t>TBD</t>
    </r>
  </si>
  <si>
    <t>Outcome indicator: Rating of Uzbekistan on the corruption perception index Transparency International (NSDG 16.5.1.3)</t>
  </si>
  <si>
    <r>
      <rPr>
        <b/>
        <sz val="11"/>
        <rFont val="Noto Sans"/>
        <family val="2"/>
      </rPr>
      <t xml:space="preserve">Baseline: </t>
    </r>
    <r>
      <rPr>
        <sz val="11"/>
        <rFont val="Noto Sans"/>
        <family val="2"/>
      </rPr>
      <t>153 out of 180 (2019)</t>
    </r>
  </si>
  <si>
    <t>Outcome indicator: Proportions of certain categories of citizens (women, persons older than working age, youth) in public institutions (NSDG 16.7.1)</t>
  </si>
  <si>
    <t>Baseline:
Women: 59,5%
persons older than working age: 2,5%
youth (under 30): 29.4</t>
  </si>
  <si>
    <t>Outcome indicator: 
Proportion of seats held by women: a) in the Chambers of the Oliy Majlis (%); b) in the Kengash (Council of People’s Deputies) of regions, cities and districts (NSDG 5.5.1) 
Proportion of women in managerial positions (NSDG 5.5.2)</t>
  </si>
  <si>
    <t>Outcome indicator: Proportion of ever-partnered women and girls aged 15 years and older subjected to physical, sexual or psychological violence by a current or former intimate partner in the previous 12 months, by form of violence and by age (NSDG 5.2.1)</t>
  </si>
  <si>
    <r>
      <rPr>
        <b/>
        <sz val="11"/>
        <rFont val="Noto Sans"/>
        <family val="2"/>
      </rPr>
      <t xml:space="preserve">Baseline: </t>
    </r>
    <r>
      <rPr>
        <i/>
        <sz val="11"/>
        <rFont val="Noto Sans"/>
        <family val="2"/>
      </rPr>
      <t>the indicator will be added to the list of National SDG indicators</t>
    </r>
  </si>
  <si>
    <t>Outcome indicator:  Proportion of women and girls aged 15 years and older subjected to sexual violence by persons other than an intimate partner in the previous 12 months, by age and place of occurrence (NSDG 5.2.2)</t>
  </si>
  <si>
    <t>Baseline:</t>
  </si>
  <si>
    <t>Output 1.1 . National institutions are equipped with effective anti-corruption, accountability and transparency tools, digital innovations and mechanisms for delivering better gender-responsive and disability-sensitive public services to all, with a focus on the most vulnerable</t>
  </si>
  <si>
    <t>Output indicators</t>
  </si>
  <si>
    <t>Target (to 2021)</t>
  </si>
  <si>
    <t>Target (to 2022)</t>
  </si>
  <si>
    <t>MOV</t>
  </si>
  <si>
    <t>1. Share of OECD anticorruption network’s recommendations implemented</t>
  </si>
  <si>
    <t>OECD reports</t>
  </si>
  <si>
    <t>no</t>
  </si>
  <si>
    <t>yes</t>
  </si>
  <si>
    <t>Anti-Corription Agency, UNODC</t>
  </si>
  <si>
    <t>UNODC</t>
  </si>
  <si>
    <t>my.gov.uz, Agency for Public Services, annually</t>
  </si>
  <si>
    <t>4. Uzbekistan's value in the UN E-Government Development Index</t>
  </si>
  <si>
    <t>n/a (bi-annual ranking)</t>
  </si>
  <si>
    <t xml:space="preserve">UN DESA E-Government Index </t>
  </si>
  <si>
    <t>UNDP</t>
  </si>
  <si>
    <t>FUNDING FRAMEWORK</t>
  </si>
  <si>
    <t>2022 (if available)</t>
  </si>
  <si>
    <t>TOTAL 2021-2022</t>
  </si>
  <si>
    <t>Sub-Outputs</t>
  </si>
  <si>
    <t>Geographical focus</t>
  </si>
  <si>
    <t xml:space="preserve">Timeline </t>
  </si>
  <si>
    <t>UN Agency</t>
  </si>
  <si>
    <t>SDG Target
(Max 10)</t>
  </si>
  <si>
    <t>Implementing partners</t>
  </si>
  <si>
    <t>Source of Funds</t>
  </si>
  <si>
    <t>Total Required (annual)</t>
  </si>
  <si>
    <t>Available (annual)</t>
  </si>
  <si>
    <t>To be mobilized</t>
  </si>
  <si>
    <t>Total Required 2021-22</t>
  </si>
  <si>
    <t>Available 2021-22</t>
  </si>
  <si>
    <t>Start</t>
  </si>
  <si>
    <t>End</t>
  </si>
  <si>
    <t>Anti-corruption</t>
  </si>
  <si>
    <t>1.1.1</t>
  </si>
  <si>
    <t>Anti-corruption solutions, principles and tools are integrated in public administration, public service delivery, civil service performance,  of law-making and rule-making</t>
  </si>
  <si>
    <t>Uzbekistan</t>
  </si>
  <si>
    <t>01.01.2021</t>
  </si>
  <si>
    <t>31.12.2021</t>
  </si>
  <si>
    <t>16.5; 16.6</t>
  </si>
  <si>
    <t>Ministry of Justice, GPO, Anti-corruption Agency</t>
  </si>
  <si>
    <t>Government of Uzbekistan</t>
  </si>
  <si>
    <t>1.1.2</t>
  </si>
  <si>
    <t>31.12.2022</t>
  </si>
  <si>
    <t> 16.5; 16.7</t>
  </si>
  <si>
    <t>ACA, GPO, AGPO</t>
  </si>
  <si>
    <t>EBRD</t>
  </si>
  <si>
    <t> </t>
  </si>
  <si>
    <t>1.1.3</t>
  </si>
  <si>
    <t>Institutional development of national anti-corruption  for improved efficacy and efficiency of anti-corruption policy and measures leading to implementation of norms of UN Convention against Corruption (UNCAC) are supported.</t>
  </si>
  <si>
    <t>01.04.2021</t>
  </si>
  <si>
    <t> 16.5; 16.a</t>
  </si>
  <si>
    <t>DANIDA</t>
  </si>
  <si>
    <t>1.1.4</t>
  </si>
  <si>
    <t>Capacity of parliament and representative authorities to perform anti-corruption monitoring and oversight is strengthened.</t>
  </si>
  <si>
    <t>Oliy Majlis, Legislation and Parliamentary Research Institute</t>
  </si>
  <si>
    <t>TBD</t>
  </si>
  <si>
    <t>Public administration and public service delivery</t>
  </si>
  <si>
    <t>1.1.5</t>
  </si>
  <si>
    <t>Access to streamlined public services for vulnerable population groups in rural areas is ensured</t>
  </si>
  <si>
    <t>Nationwide and 7 pilot regions: Tashkent region, Syrdarya, Kashkadarya, Jizzakh, Surkhandarya, Namangan, Karakalpakstan</t>
  </si>
  <si>
    <t>31.12.2023</t>
  </si>
  <si>
    <t>16.6; 16.7</t>
  </si>
  <si>
    <t>Agency for Public Services, MoJ, khokimiyats</t>
  </si>
  <si>
    <t>EU, UNDP</t>
  </si>
  <si>
    <t>1.1.6</t>
  </si>
  <si>
    <t>Technical advisory services on fair public procurement is provided</t>
  </si>
  <si>
    <t xml:space="preserve">Uzbekistan </t>
  </si>
  <si>
    <t>01.06.2021</t>
  </si>
  <si>
    <t>31.12.2025</t>
  </si>
  <si>
    <t>UNOPS</t>
  </si>
  <si>
    <t>12.7, 16.6</t>
  </si>
  <si>
    <t>1.1.7</t>
  </si>
  <si>
    <t>Safety Governance Approach in Urban Environments for Safe, Inclusive and Resilient Communities is introduced</t>
  </si>
  <si>
    <t>Tashkent city</t>
  </si>
  <si>
    <t>16.1; 16.3; 16.6</t>
  </si>
  <si>
    <t>Academy of the General Prosecutor's Office</t>
  </si>
  <si>
    <t>UN Development Account</t>
  </si>
  <si>
    <t>1.1.8</t>
  </si>
  <si>
    <t>Capacities of government to conduct digital economic diplomacy are improved</t>
  </si>
  <si>
    <t>17.3, 17.6, 17.8</t>
  </si>
  <si>
    <t>Ministry of Foreign affairs</t>
  </si>
  <si>
    <t xml:space="preserve">Output 1.2. Capacities of the Legislature and other constitutional bodies, human rights institutions, and justice and law enforcement actors are strengthened to implement improved people-oriented and gender-sensitive legislation, policy and practice in line with international human rights and labour rights standards </t>
  </si>
  <si>
    <r>
      <rPr>
        <sz val="11"/>
        <rFont val="Noto Sans"/>
        <family val="2"/>
      </rPr>
      <t>1. Share of parliamentarians with enhanced capabilities in law-making, oversight and policy analysis (disaggregated by age and gender) on the issues of SDG integration, child rights, gender equality and ILO conventions</t>
    </r>
    <r>
      <rPr>
        <sz val="11"/>
        <color rgb="FFFF0000"/>
        <rFont val="Noto Sans"/>
        <family val="2"/>
      </rPr>
      <t xml:space="preserve"> </t>
    </r>
    <r>
      <rPr>
        <sz val="11"/>
        <rFont val="Noto Sans"/>
        <family val="2"/>
      </rPr>
      <t>(UNDP, UNICEF, UNFPA, ILO, UN Women)</t>
    </r>
  </si>
  <si>
    <t>Parliament reports</t>
  </si>
  <si>
    <t xml:space="preserve">(i) 17 ILO conventions, 1 protocol ratified
(ii) Not available
(iii) Not available
</t>
  </si>
  <si>
    <t xml:space="preserve">(i) in progress
(ii) Formulated
(iii) Not available
</t>
  </si>
  <si>
    <t>(i) 2 ILO Conventions ratified
(ii) Endorsed and launched
(iii) available</t>
  </si>
  <si>
    <t>Gov resolutions, UNFPA programme documents</t>
  </si>
  <si>
    <t>UNFPA</t>
  </si>
  <si>
    <t>3. Share of applicants (gender-disaggregated) using e-justice services developed and promoted with UN support (total #people applied to justice services/online services) (UNDP)</t>
  </si>
  <si>
    <t>22% (including 38% women)</t>
  </si>
  <si>
    <t>24% (including 40% women)</t>
  </si>
  <si>
    <t>Supreme Court reports</t>
  </si>
  <si>
    <t>4. Percentage of boys and girls released from closed institutions who continue to receive support in line with their individual reintegration and rehabilitation plans (UNICEF)</t>
  </si>
  <si>
    <t>30% (15% are girls)</t>
  </si>
  <si>
    <t>70% (30% are girls)</t>
  </si>
  <si>
    <t>Annual reports of the Ministry of Public Education and prosecutor General's Office</t>
  </si>
  <si>
    <t>5. Number of law enforcement officers (men and women) with enhanced knowledge to use advanced techniques and skills to effectively counter organized crime, illicit trafficking, terrorism and extremism in line with human rights standards (UNODC)</t>
  </si>
  <si>
    <t>Men: 200
Women: 10</t>
  </si>
  <si>
    <t>Men: 500
Women: 30</t>
  </si>
  <si>
    <t>UNODC training reports</t>
  </si>
  <si>
    <t>20% (10% females)</t>
  </si>
  <si>
    <t>Data provided by the Ministry of Interior and Supreme Court</t>
  </si>
  <si>
    <t xml:space="preserve">Better Access of Vulnerable Groups to Justice </t>
  </si>
  <si>
    <t>1.2.1</t>
  </si>
  <si>
    <t xml:space="preserve">Judicial independence is strengthened and integrity and competence of judiciary is increased to ensure better access of citizens to justice </t>
  </si>
  <si>
    <t xml:space="preserve">Supreme Court, Supreme Judicial Council, Judicial Training Center </t>
  </si>
  <si>
    <t>USAID</t>
  </si>
  <si>
    <t>1.2.2</t>
  </si>
  <si>
    <t xml:space="preserve">Capacities of referral bodies and service providers are strengthened to prevent placement of children in contact with the law into closed institutions and reintegration of children into their families and communties is supported </t>
  </si>
  <si>
    <t>01.03.2021</t>
  </si>
  <si>
    <t>UNICEF</t>
  </si>
  <si>
    <t xml:space="preserve">5.1, 5.2, 16.2,16.3 </t>
  </si>
  <si>
    <t>Ministry of Public Education, Ministry of Interior, Ministry of Mahalla and Family Support</t>
  </si>
  <si>
    <t>1.2.3</t>
  </si>
  <si>
    <t xml:space="preserve">Capacities of justice professionals to apply child-friendly and gender-sensitive procedures for child victims and witnesses of crime are strengthened </t>
  </si>
  <si>
    <t>16.2, 16.3</t>
  </si>
  <si>
    <t xml:space="preserve">Ministry of Interior, Supreme Court, Higher Judicial School </t>
  </si>
  <si>
    <t>1.2.4</t>
  </si>
  <si>
    <t>Introduced diversion and restorative justice approach model in children in conflict with the law</t>
  </si>
  <si>
    <t xml:space="preserve">Prosecutor's General Office, Higher Judicial School </t>
  </si>
  <si>
    <t>1.2.5</t>
  </si>
  <si>
    <t>Promoted development of a long-term Strategy on Justice for Children  Reform</t>
  </si>
  <si>
    <t>Supreme Court, Prosecutor's General Office, Ministry of Interior, Ministry of Justice</t>
  </si>
  <si>
    <t>1.2.6</t>
  </si>
  <si>
    <t>Strengthened the criminal justice response to trafficking in persons in Uzbekistan</t>
  </si>
  <si>
    <t xml:space="preserve">5.2; 8.7; 10.7; 16.2 </t>
  </si>
  <si>
    <t>Ministry of Internal Affairs, General Prosecutor's Office, Supreme Court, High Judicial Council, Academy of Ministry Internal Affairs, Institute of Advanced Training of Ministry of Internal Affairs, Academy of GPO, Higher School of Judges, National Commission on countering trafficking in persons and forced labour, National Human Rights Centre</t>
  </si>
  <si>
    <t>USA INL</t>
  </si>
  <si>
    <t>Engagement with National Mechanism for Reporting and Follow up, constitutional and legislative bodies on international obligations</t>
  </si>
  <si>
    <t>1.2.7</t>
  </si>
  <si>
    <t>Capacity of NHRC as NMRF is strengthened to coordinate the implementation of Charter-based and Treaty Bodies recommendations in Uzbekistan</t>
  </si>
  <si>
    <t>16.3, 16.6, 16.10</t>
  </si>
  <si>
    <t>National Human Rights Centre</t>
  </si>
  <si>
    <t>1.2.8</t>
  </si>
  <si>
    <t>Capacity of the CEC and other stakeholders to plan and deliver transparent and inclusive electoral process in Uzbekistan is enhanced.</t>
  </si>
  <si>
    <t>16.6, 16.7</t>
  </si>
  <si>
    <t>UNDP, Central Election Commission</t>
  </si>
  <si>
    <t>1.2.9</t>
  </si>
  <si>
    <t>Oliy Majlis and regional kengashes have the tools and capacity to mainstream the SDGs within their processes</t>
  </si>
  <si>
    <t>16.6, 16.7, 5.5</t>
  </si>
  <si>
    <t>UNDP, Oliy Majlis, regional kengashes</t>
  </si>
  <si>
    <t>1.2.10</t>
  </si>
  <si>
    <t xml:space="preserve">Policy advice and technical assistance are provided to strengthen national coordination of child rights policies and implementation of international obligations related to children </t>
  </si>
  <si>
    <t>16.a</t>
  </si>
  <si>
    <t>CabMin, Child Rights Ombudsperson, NHRC, Parliament</t>
  </si>
  <si>
    <t>RR/OR</t>
  </si>
  <si>
    <t>1.2.11</t>
  </si>
  <si>
    <t>Criminal justice  is supported in adopting/reviewing laws and policies in line with international norms and human rights standards</t>
  </si>
  <si>
    <t>16.3; 11.7; 10;  8; 5.2; 5.5; 5.c</t>
  </si>
  <si>
    <t>Parliament, General Prosecutor's Office, Ministry of Internal Affairs, Supreme Court, inter-agency working groups</t>
  </si>
  <si>
    <t>1.2.12</t>
  </si>
  <si>
    <t>Constituent capacity is strengthened to ratify ILO Conventions and Protocols as well as address comments of the ILO Supervisory Bodies.</t>
  </si>
  <si>
    <t>ILO</t>
  </si>
  <si>
    <t xml:space="preserve">8.8, 16.3, 16.5, 16.b </t>
  </si>
  <si>
    <t xml:space="preserve">Chambers (2) of Oliy Majlis, Ministry of Employment and Labour Relations, Employers' and Workers'organizations, Ministry of Justice, General Prosecutor Office </t>
  </si>
  <si>
    <t>1.2.13</t>
  </si>
  <si>
    <t>Labour Inspectorate is supported for further modernization (assessment of LI ; capacity development on LI management and increasing competencies of new labour inspectors, improved coordination with other compliance mechanisms,  new/improved advisory tripartite mechanisms)</t>
  </si>
  <si>
    <t xml:space="preserve">5.1, 5.2, 8.5, 8.7, 8.8, 16.2, 16.3, 16.5, 16 b </t>
  </si>
  <si>
    <t>Ministry of Employment and Labour Relations, Employers' and Workers'organizations</t>
  </si>
  <si>
    <t>1.2.14</t>
  </si>
  <si>
    <t>01.12.2022</t>
  </si>
  <si>
    <t>5.1, 5.5, 5.6</t>
  </si>
  <si>
    <t>Gender Comission under the Senate, Ministry of Mahalla and Family Support</t>
  </si>
  <si>
    <t>1.2.15</t>
  </si>
  <si>
    <t>GBV prevalence survey concept is developed, agreed with national partners and proposal is submitted to donors</t>
  </si>
  <si>
    <t>1.2.16</t>
  </si>
  <si>
    <t xml:space="preserve">Duty bearers are exposed to comprehensive advocacy and capacity building activities on international human rights standards in regards to criminal justice </t>
  </si>
  <si>
    <t>CA Region, incl. Uzbekistan</t>
  </si>
  <si>
    <t>01.12.2021</t>
  </si>
  <si>
    <t>OHCHR ROCA</t>
  </si>
  <si>
    <t>5.1, 16.b, 16.1, 10.3</t>
  </si>
  <si>
    <t>Parliament, Ombudsperson, NHRC, MoI, GPO Academy, Supreme School of Judges</t>
  </si>
  <si>
    <t>1.2.17</t>
  </si>
  <si>
    <t>Duty bearers understand importance of enacting and amending laws and policies to bring them in compliance with standards on the right to participation and freedom of expression, assembly and association, and importance of protecting a safe and enabling environment for civil society</t>
  </si>
  <si>
    <t>5.1, 16.10, 10.3</t>
  </si>
  <si>
    <t>1.2.18</t>
  </si>
  <si>
    <t>Increased awareness of national stakeholders about the content of the UN human rights mechanisms' recommendations and standards, and promotion of their implementation through human rights education programmes and training</t>
  </si>
  <si>
    <t>Ombuds' Office, NHRC, MoI, GPO Academy, Supreme School of Judges, other law schools</t>
  </si>
  <si>
    <t>1.2.19</t>
  </si>
  <si>
    <t>Increased effectiveness and alignment of NHRI work with Paris and Belgrade Principles, including in engaging with UN HRMs, combating and preventing torture, PVE, conflict prevention, human rights education and cooperation with civil society.</t>
  </si>
  <si>
    <t>Ombuds' Office</t>
  </si>
  <si>
    <t>1.2.20</t>
  </si>
  <si>
    <t xml:space="preserve">National authorities strengthened their capacity on implementing UN HRMs’ outcomes through the National Recommendations Tracking Database roll-out </t>
  </si>
  <si>
    <t>16.3, 16.6, 16.b</t>
  </si>
  <si>
    <t>Parliament, Ombudsperson, NHRC, MoI, GPO Academy</t>
  </si>
  <si>
    <t>1.2.21</t>
  </si>
  <si>
    <t>Relevant National action plans or the Recommendations Implementation Plan are devleloped by State authorities in collaboration with civil society for implementation and follow-up to UN HRMs recommendations</t>
  </si>
  <si>
    <t>Parliament, Ombudsperson, NHRC, civil society</t>
  </si>
  <si>
    <t>1.2.22</t>
  </si>
  <si>
    <t>Increased engagement of the Parliament and the Judiciary with UN HRMs on implementation of TBs Views</t>
  </si>
  <si>
    <t xml:space="preserve">Parliament, the Supreme Court,  NHRC </t>
  </si>
  <si>
    <t>1.2.23</t>
  </si>
  <si>
    <t>Government's capacity in the fields of refugee protection and statelessness is strengthened through participation of representatives of Uzbekistan in the national trainings and events relevant to refugee protection and statelessness, study visits to selected countries with well-established asylum and statelessness determination procedures, regional learning course on refugee status determination, international and regional events, conferences, round tables and trainings on refugee protection, nationality and statelessness</t>
  </si>
  <si>
    <t>UNHCR</t>
  </si>
  <si>
    <t>10.2, 10.3; 16.3, 16.6; 1717, 17.18</t>
  </si>
  <si>
    <t>MOI, MOJ, the Prosecutor General’s Office, the Ombudsman, the NHRC, the Border Guards and the National Statistics Committee.</t>
  </si>
  <si>
    <t>UNHCR funding</t>
  </si>
  <si>
    <t>Responsive law-enforcement  for drug control and preventing illegal traficking and extremism</t>
  </si>
  <si>
    <t>1.2.24</t>
  </si>
  <si>
    <t>Support provided to strengthen drug control legislation, policies, practices and strategies</t>
  </si>
  <si>
    <t>National Center on Drug Control under the Cabiner of Ministers</t>
  </si>
  <si>
    <t>Government of Japan</t>
  </si>
  <si>
    <t>1.2.25</t>
  </si>
  <si>
    <t xml:space="preserve">Support provided to strengthen forensics services in Uzbekistan in line with international standards </t>
  </si>
  <si>
    <t>16.4; 16.a</t>
  </si>
  <si>
    <t>National Centre on Drug Control under the Cabinet of Ministers, Ministry of Internal Affairs, Ministry of Justice, Ministry of Health, State Customs Committee</t>
  </si>
  <si>
    <t>1.2.26</t>
  </si>
  <si>
    <t>Interagency Mobile Teams (IMTs) are established to enhance coordination and joint operations in countering trafficking of narcotics in Uzbekistan</t>
  </si>
  <si>
    <t>National Center for Drug Control, Ministry of Internal Affairs, State Security Service, State Customs Committee, General Prosecutor's Office</t>
  </si>
  <si>
    <t>1.2.27</t>
  </si>
  <si>
    <t>Border liaison offices (BLOs) are established at the key border crossing points (BCPs) to enhance national capacities in countering illicit trafficking of drugs</t>
  </si>
  <si>
    <t>National Center for Drug Control, Ministry of Internal Affairs, Border Troops of the State Security Service, State Customs Committee</t>
  </si>
  <si>
    <t>1.2.28</t>
  </si>
  <si>
    <t>Capacities of customs services and the Border Troops of Uzbekistan in identifing and profiling high-risk consignments are strengthened</t>
  </si>
  <si>
    <t>National Information-Analytical Center on Drug Control, State Customs Committee, Border Troops of State Securiy Services</t>
  </si>
  <si>
    <t xml:space="preserve">USA INL (70%), </t>
  </si>
  <si>
    <t>Government of Japan (30%)</t>
  </si>
  <si>
    <t>1.2.29</t>
  </si>
  <si>
    <t xml:space="preserve">Capacity of law enfercement agencies, financial intelligence units and financial and private sector in profiling and gathering intelligence on anti-money laundering activities are enhanced </t>
  </si>
  <si>
    <t>Department on Combatting Economic Crimes under the General Prosecutor's Office, Academy of the General Prosecutor's Office</t>
  </si>
  <si>
    <t>1.2.30</t>
  </si>
  <si>
    <t xml:space="preserve">Capacities of national criminal justice and law enforcement officers are developed in the area of implementation of international legal instrruments and standards in countering terrorism and prevention of violent extremism </t>
  </si>
  <si>
    <t xml:space="preserve">State Security Service, Ministry of Internal Affairs, State Customs Committee, Border Troops of State Security Service, General Prosecutor's Office </t>
  </si>
  <si>
    <t xml:space="preserve">USA DoS CT Berau (80%), </t>
  </si>
  <si>
    <t>Government of Sweden (20%)</t>
  </si>
  <si>
    <t>1.2.31</t>
  </si>
  <si>
    <t>Capacity of law enforcement officers are enhanced in the area of back track investigations on illigal drugs and precursors via particiapntion on Regional working groups on precursors, forensic and law enforcement training</t>
  </si>
  <si>
    <t>3.5; 16.3; 16.4; 16.5; 16.6</t>
  </si>
  <si>
    <t xml:space="preserve">Government of Finland (50%), </t>
  </si>
  <si>
    <t>EU (50)</t>
  </si>
  <si>
    <t>1.2.32</t>
  </si>
  <si>
    <t xml:space="preserve">Capacity of law enfercement agencies, financial intelligence units are enhanced in the area of asset trafiking and return of stolen assets via Regional network ARIN WCA </t>
  </si>
  <si>
    <t>1.2.33</t>
  </si>
  <si>
    <t>Police reform and community policing facilitated with a focus on sensitizing human rights, digitalization and community processes</t>
  </si>
  <si>
    <t>Ministry of Internal Affairs, Youth Union, Womens Committee, General Prosecutor's Office</t>
  </si>
  <si>
    <t>PBF/Global Programme</t>
  </si>
  <si>
    <t>Output 1.3. Civil society, media and public oversight institutions have strengthened their awareness, knowledge and skills on human rights and labour rights and access to justice, and are empowered to use them and prevent any human rights and gender-based violations</t>
  </si>
  <si>
    <t>Agencies' reports</t>
  </si>
  <si>
    <t xml:space="preserve">Media development </t>
  </si>
  <si>
    <t>1.3.1</t>
  </si>
  <si>
    <t>Media and Internet Environenments of Uzbekistan assessed using UNESCO Media Development Indicators and Internet Universality Indicators</t>
  </si>
  <si>
    <t>UNESCO</t>
  </si>
  <si>
    <t>16.10,</t>
  </si>
  <si>
    <t>Modern Journalism development Centre</t>
  </si>
  <si>
    <t>IPDC</t>
  </si>
  <si>
    <t>1.3.2</t>
  </si>
  <si>
    <t>Awareness raising campaigns are conducted with involvement of media and civil society, youth, and vulnerable groups of population on access to justice, human rights, crime prevention and prevention of violence, TIP, GBV, corruption, counternarcotics, prison (Model UN conferences, World drug day, Anticorruption day, AIDS day, antihuman trafficking day, etc.)</t>
  </si>
  <si>
    <t> 16.4; 16.7</t>
  </si>
  <si>
    <t>Ministry of Public Education, Academy of the General Prosecutors Office, Youth Union, media</t>
  </si>
  <si>
    <t xml:space="preserve">Civil society engagement for human rights protection </t>
  </si>
  <si>
    <t>1.3.3</t>
  </si>
  <si>
    <t>Capacity building is implemented for improved child rights monitoring</t>
  </si>
  <si>
    <t>Child Rights Ombudspeson, CSOs, NHRC, Development Strategy Center</t>
  </si>
  <si>
    <t>1.3.4</t>
  </si>
  <si>
    <t>NGOs are empowered and local initiatives are supported to build capacity of communities of people living with HIV on national and oblast levels</t>
  </si>
  <si>
    <t>UNAIDS</t>
  </si>
  <si>
    <t>3.3, 10.2</t>
  </si>
  <si>
    <t>Ministry of health, SES, Republican AIDS centre, NGOs, CCM Secretariat, UNAIDS Cosponsors</t>
  </si>
  <si>
    <t>Government of Russian Federation</t>
  </si>
  <si>
    <t>1.3.5</t>
  </si>
  <si>
    <t xml:space="preserve">Knowledge and skills of civil society, including human rights defenders and individual victims of alleged human rights violations are strengthened to use international human rights standards and UN human rights mechanisms in their engagement with national duty bearers and UN HRMs </t>
  </si>
  <si>
    <t>5.1, 16.10, 16.b, 16.3, 10.3</t>
  </si>
  <si>
    <t>Civil society, Ombuds' office</t>
  </si>
  <si>
    <t>1.3.6</t>
  </si>
  <si>
    <t xml:space="preserve">Monitoring of implementation of new criminal procedure legislation is conducted and expert groups is supported to advise recommendations based on the monitoring. </t>
  </si>
  <si>
    <t>5.1, 16.10, 16.b, 16.3, 10.4</t>
  </si>
  <si>
    <t>1.3.7</t>
  </si>
  <si>
    <t xml:space="preserve">Support meaningful contribution and engagement of civil society, women's organisations and public oversight institutions in global and regional dialogues and inter-governmental processes related to gender equality and women's empowerment </t>
  </si>
  <si>
    <t>UN Women</t>
  </si>
  <si>
    <t>5.1, 5.5, 5c, 16.7, 16a</t>
  </si>
  <si>
    <t xml:space="preserve">Gender Commission under the Senate, civil society organisations </t>
  </si>
  <si>
    <t>1.3.8</t>
  </si>
  <si>
    <t>Improve gender data production to report on and monitor SDG implementation</t>
  </si>
  <si>
    <t>17.18, 17.19, 5.c</t>
  </si>
  <si>
    <t>State Committee on Statistics</t>
  </si>
  <si>
    <t>1.3.9</t>
  </si>
  <si>
    <t>Capacity building supported for increased gender mainstreaming and monitoring of gender equality commitments</t>
  </si>
  <si>
    <t>Ukbekistan</t>
  </si>
  <si>
    <t>5.1, 5.c</t>
  </si>
  <si>
    <t>1.3.10</t>
  </si>
  <si>
    <t>Social dialogue mechanisms are strengthened at national, local and sectoral levels.</t>
  </si>
  <si>
    <t xml:space="preserve">8.8, 10.4,  16.6, 16.7, 16.10 </t>
  </si>
  <si>
    <t>1.3.11</t>
  </si>
  <si>
    <t>Creation of Alliance on CSOs for Central Asia for knowledge sharing, exchange best practicces and joint advocacy campaigns (Pillar 6 of Regional Spotlight Programme)</t>
  </si>
  <si>
    <t>01.06.2022</t>
  </si>
  <si>
    <t>UN Regional Spotlight Programme</t>
  </si>
  <si>
    <t>CSOs</t>
  </si>
  <si>
    <t>EU</t>
  </si>
  <si>
    <t>1.3.12</t>
  </si>
  <si>
    <t>Institutional capacity building of CSOs with a focus on prevention/elimination of GBV, incl. domestic violence (Pillar 6 of Regional Spotlight Programme)</t>
  </si>
  <si>
    <t>Output 1.4. Population groups at risk of being left behind are empowered to effectively participate in decision making processes at all levels</t>
  </si>
  <si>
    <t>Youth Affairs Agency, local governors, Youth Union</t>
  </si>
  <si>
    <t>Youth Affairs Agency, Ministry of Public Education
National report on HIV and AIDS
JP/agencies reports</t>
  </si>
  <si>
    <t>n/a</t>
  </si>
  <si>
    <t xml:space="preserve">Agency on the development of medical and social services under the Cabinet of Ministers, Ministry of Finance, DPOs, UNICEF,ILO, UNDP  </t>
  </si>
  <si>
    <t>Senate, National Gender Commission, Central Asian Women Caucus, Ministry for support of mahalla and family</t>
  </si>
  <si>
    <t>Ministry for support of mahalla and family</t>
  </si>
  <si>
    <t xml:space="preserve">Youth engagement and empowerment </t>
  </si>
  <si>
    <t>1.4.1</t>
  </si>
  <si>
    <t xml:space="preserve">Effective participation of young people in decision-making processes, especially on matters affecting their life, is encouraged through scaling-up and enhancement of the digital platform U-Report and enhancing capacity of Government and the Youth Affairs Agency  </t>
  </si>
  <si>
    <t>4.4, 8.5, 8.6, 8.b</t>
  </si>
  <si>
    <t>Youth Union, Yuksalish</t>
  </si>
  <si>
    <t>1.4.2</t>
  </si>
  <si>
    <t xml:space="preserve">Young people in Ferghana valley are equipped with knowledge and skills that foster their civic participation, socio-economic inclusion and crime prevention </t>
  </si>
  <si>
    <t>Ferghana, Namangan and Andijan regions</t>
  </si>
  <si>
    <t>30.06.2021</t>
  </si>
  <si>
    <t>5.5, ,8.6, 10.2</t>
  </si>
  <si>
    <t>Youth Affairs Agency, Youth Union, regional khokimiyats</t>
  </si>
  <si>
    <t>PBF fund</t>
  </si>
  <si>
    <t>1.4.3</t>
  </si>
  <si>
    <t xml:space="preserve">Awareness raising activities on HIV conducted jointly with communities of people living with HIV at national level </t>
  </si>
  <si>
    <t>01.31.2021</t>
  </si>
  <si>
    <t>3.3, 3.7, 4.3</t>
  </si>
  <si>
    <t>Republican AIDS Centre, NGOs, UNAIDS cosponsors</t>
  </si>
  <si>
    <t xml:space="preserve">UNAIDS </t>
  </si>
  <si>
    <t>1.4.4</t>
  </si>
  <si>
    <t>Capacity of adolescents and young people living with HIV is built and they are empowered to know their rights and ensure  proper access to HIV treatment and care</t>
  </si>
  <si>
    <t>3.3, 3.7, 4.3, 5.6, 17.17</t>
  </si>
  <si>
    <t>Republican AIDS Centre, UNAIDS Cosponsors</t>
  </si>
  <si>
    <t>1.4.5</t>
  </si>
  <si>
    <t xml:space="preserve">Survey on awareness of young people’s, including migrants, on SRH/FP/STI/HIV/ risky behavior/stigma elimination, is conducted </t>
  </si>
  <si>
    <t>3.3, 3.7</t>
  </si>
  <si>
    <t>Republican AIDS Center, Think tank</t>
  </si>
  <si>
    <t>UBRAF</t>
  </si>
  <si>
    <t>1.4.6</t>
  </si>
  <si>
    <t>Culture of lawfulness is promoted among youth (anti-corruption, terrorism prevention, prevention of violent extremism, integrity and ethics, ending violence against women and girls etc.) within primary, secondary and tertiary education</t>
  </si>
  <si>
    <t>01.01.2020</t>
  </si>
  <si>
    <t>SDG 16, 3, 5</t>
  </si>
  <si>
    <t>Ministry of Public Education, Academy of the General Prosecutors Office, Youth Union, Youth Affairs Agency</t>
  </si>
  <si>
    <t>PBF Fund/Global Programme</t>
  </si>
  <si>
    <t>1.4.7</t>
  </si>
  <si>
    <t xml:space="preserve">Sports and related activities are conducted to prevent crime and to effectively build resilience of youth through "Line Up Live Up!" sport based life skills programme  </t>
  </si>
  <si>
    <t>4.7; 4.a; 16.3</t>
  </si>
  <si>
    <t>1.4.8</t>
  </si>
  <si>
    <t>Model United Nations Conferences in Tashkent and Fergana Valley</t>
  </si>
  <si>
    <t>Westminster International University in Tashkent, Youth Union, Youth Affairs Agency</t>
  </si>
  <si>
    <t>1.4.9</t>
  </si>
  <si>
    <t>Assessing the Media and Information Literacy of the youth in Ferghana valley</t>
  </si>
  <si>
    <t>Andijan, Namangan, Fergana</t>
  </si>
  <si>
    <t>4.3, 4.4, 4.5, 4.7</t>
  </si>
  <si>
    <t>Ministry of Public Education
State Inspection for Supervision of Quality in Education</t>
  </si>
  <si>
    <t xml:space="preserve">PBF </t>
  </si>
  <si>
    <t>1.4.10</t>
  </si>
  <si>
    <t xml:space="preserve"> Young people have an increased awareness and access to education, skilling, social protection and employment opportunities and enhaced ability to provide feedback on them and initiate a dialogue with the decision-makers through the Youth Portal</t>
  </si>
  <si>
    <t xml:space="preserve">Uzbekistan  </t>
  </si>
  <si>
    <t>01.05.2021</t>
  </si>
  <si>
    <t>30.09.2021</t>
  </si>
  <si>
    <t>Youth Affairs Agency</t>
  </si>
  <si>
    <t>GenU Fund</t>
  </si>
  <si>
    <t>1.4.11</t>
  </si>
  <si>
    <t>Local government has increased capacity to engage young people and ensure wellbeing of children and youth through Children and Youth Friendly Cities initiaive</t>
  </si>
  <si>
    <t>Pilot in selected cities</t>
  </si>
  <si>
    <t>Nationwide movement Yuksalish</t>
  </si>
  <si>
    <t>NA</t>
  </si>
  <si>
    <t>Empowerment of people with disabilities</t>
  </si>
  <si>
    <t>1.4.12</t>
  </si>
  <si>
    <t xml:space="preserve"> Disabled People's Organizations are engaged in legislation and policy revision and re-designing social services for people with disabilities based on CRPD and ICF </t>
  </si>
  <si>
    <t xml:space="preserve">10.2, 10.4, </t>
  </si>
  <si>
    <t>SDG fund</t>
  </si>
  <si>
    <t>1.4.13</t>
  </si>
  <si>
    <t>31/12/2022</t>
  </si>
  <si>
    <t>UNICEF,UNDP,UNFPA, OHCHR</t>
  </si>
  <si>
    <t>1.2, 2.2, 3., 4., 5.1, 5.2, 5.5, 5.b, 6.2, 8.5, 9, 11</t>
  </si>
  <si>
    <t>Agency on the development of medical and social services under the Cabinet of Ministers, MOH, MOPE, MOPSE, DPOs etal</t>
  </si>
  <si>
    <t xml:space="preserve">UNPRPD </t>
  </si>
  <si>
    <t>Women participation and empowerment</t>
  </si>
  <si>
    <t>1.4.14</t>
  </si>
  <si>
    <t xml:space="preserve">Women participation in decision making is increased and national capacities are strengthened to protect women from violence, exclusion and discrimination. </t>
  </si>
  <si>
    <t xml:space="preserve"> 5.5, 5.b, 5.c</t>
  </si>
  <si>
    <t>1.4.15</t>
  </si>
  <si>
    <t>Afghan Women are empowered through education and training in Uzbekistan</t>
  </si>
  <si>
    <t>Ministry of higher and secondary specialized education</t>
  </si>
  <si>
    <t>1.4.16</t>
  </si>
  <si>
    <t xml:space="preserve">Young rural girls and women, including with disabilities are equipped with STEM skills and raising awareness on women’s rights for better women empowerment </t>
  </si>
  <si>
    <t>15.06.2021</t>
  </si>
  <si>
    <t>10.12.2021</t>
  </si>
  <si>
    <t xml:space="preserve">Ministry of Mahalla and Family Support, National Human Rights Center </t>
  </si>
  <si>
    <t xml:space="preserve">CFLI </t>
  </si>
  <si>
    <t>1.4.17</t>
  </si>
  <si>
    <t>1.4.18</t>
  </si>
  <si>
    <t>Increased dialogue and knowledge exchange with other Central Asian women leaders to advance progress on gender equality and women's empowerment</t>
  </si>
  <si>
    <t>5.5, 17.9, 16.7</t>
  </si>
  <si>
    <t xml:space="preserve">Central Asian Women's Caucus, civil society organisations </t>
  </si>
  <si>
    <t>1.4.19</t>
  </si>
  <si>
    <t>Promoting women representation and supporting gender mainstreaming in law enforcement and justice agencies</t>
  </si>
  <si>
    <t>5.5, 5.c</t>
  </si>
  <si>
    <t>National Gender Commission, General Prosecutor's Office, Supreme Court, Bar association, Ministry of Internal Affairs</t>
  </si>
  <si>
    <t>Engagement of population at risk being left behind</t>
  </si>
  <si>
    <t>1.4.20</t>
  </si>
  <si>
    <t xml:space="preserve">Local population in Aral Sea region, including women, are engaged in a comprehensive health  assessment to inform about priority needs of the population for future investment in health </t>
  </si>
  <si>
    <t>Karakalpakstan</t>
  </si>
  <si>
    <t>WHO</t>
  </si>
  <si>
    <t>16.7.1</t>
  </si>
  <si>
    <t>MOH, RoK</t>
  </si>
  <si>
    <t>UN MPHSTF</t>
  </si>
  <si>
    <t>RG Peace 
Outcome 1</t>
  </si>
  <si>
    <t>TOTAL</t>
  </si>
  <si>
    <t>TOTAL check</t>
  </si>
  <si>
    <t xml:space="preserve">Outcome 2: By 2025, the population of Uzbekistan benefits from more harmonized and integrated implementation of the reform agenda due to strengthened policy coherence, evidence-based and inclusive decisionmaking and financing for development mainstreamed in line with national SDGs </t>
  </si>
  <si>
    <t xml:space="preserve">Outcome indicator: Primary government expenditures as a proportion of original approved budget, by sector (or by budget codes or similar) (NSDG 16.6.1)
</t>
  </si>
  <si>
    <r>
      <rPr>
        <b/>
        <sz val="11"/>
        <rFont val="Noto Sans"/>
        <family val="2"/>
      </rPr>
      <t xml:space="preserve">Baseline: </t>
    </r>
    <r>
      <rPr>
        <sz val="11"/>
        <rFont val="Noto Sans"/>
        <family val="2"/>
      </rPr>
      <t xml:space="preserve">128.3% in 2018 </t>
    </r>
  </si>
  <si>
    <r>
      <rPr>
        <b/>
        <sz val="11"/>
        <rFont val="Noto Sans"/>
        <family val="2"/>
      </rPr>
      <t xml:space="preserve">MOV: </t>
    </r>
    <r>
      <rPr>
        <sz val="11"/>
        <rFont val="Noto Sans"/>
        <family val="2"/>
      </rPr>
      <t>Ministry of Finance</t>
    </r>
  </si>
  <si>
    <t>Outcome indicator: Availability of methodology and mechanism for tracking of government programs on gender equality and empowerment of women and promulgation of this data [NSDG 5.c.1]</t>
  </si>
  <si>
    <r>
      <rPr>
        <b/>
        <sz val="11"/>
        <rFont val="Noto Sans"/>
        <family val="2"/>
      </rPr>
      <t xml:space="preserve">Baseline: </t>
    </r>
    <r>
      <rPr>
        <sz val="11"/>
        <rFont val="Noto Sans"/>
        <family val="2"/>
      </rPr>
      <t>TBD</t>
    </r>
  </si>
  <si>
    <r>
      <rPr>
        <b/>
        <sz val="11"/>
        <rFont val="Noto Sans"/>
        <family val="2"/>
      </rPr>
      <t xml:space="preserve">MOV: </t>
    </r>
    <r>
      <rPr>
        <sz val="11"/>
        <rFont val="Noto Sans"/>
        <family val="2"/>
      </rPr>
      <t>Ministry of Finance, Ministry on Makhalla and Family Support</t>
    </r>
  </si>
  <si>
    <t>Outcome indicator: Proportion of resources allocated by the Government directly to poverty reduction programmes (NSDG 1.a.1)</t>
  </si>
  <si>
    <r>
      <rPr>
        <b/>
        <sz val="11"/>
        <rFont val="Noto Sans"/>
        <family val="2"/>
      </rPr>
      <t>Target:</t>
    </r>
    <r>
      <rPr>
        <sz val="11"/>
        <rFont val="Noto Sans"/>
        <family val="2"/>
      </rPr>
      <t xml:space="preserve"> TBD</t>
    </r>
  </si>
  <si>
    <t>Outcome indicator: Existence of national statistical legislation consistent with the Fundamental Principles of Official Statistics (NSDG 17.18. 2)</t>
  </si>
  <si>
    <r>
      <rPr>
        <b/>
        <sz val="11"/>
        <rFont val="Noto Sans"/>
        <family val="2"/>
      </rPr>
      <t xml:space="preserve">Baseline: </t>
    </r>
    <r>
      <rPr>
        <sz val="11"/>
        <rFont val="Noto Sans"/>
        <family val="2"/>
      </rPr>
      <t>No</t>
    </r>
  </si>
  <si>
    <r>
      <rPr>
        <b/>
        <sz val="11"/>
        <rFont val="Noto Sans"/>
        <family val="2"/>
      </rPr>
      <t xml:space="preserve">Target: </t>
    </r>
    <r>
      <rPr>
        <sz val="11"/>
        <rFont val="Noto Sans"/>
        <family val="2"/>
      </rPr>
      <t>Yes</t>
    </r>
  </si>
  <si>
    <t>Outcome indicator: The country (a) has conducted at least one population and housing census in the last 10 years; and (b) has achieved 100 per cent birth registration and 80 per cent death registration (NSDG 17.19.2)</t>
  </si>
  <si>
    <r>
      <rPr>
        <b/>
        <sz val="11"/>
        <rFont val="Noto Sans"/>
        <family val="2"/>
      </rPr>
      <t xml:space="preserve">Baseline: 
</t>
    </r>
    <r>
      <rPr>
        <sz val="11"/>
        <rFont val="Noto Sans"/>
        <family val="2"/>
      </rPr>
      <t>a) No
b) No</t>
    </r>
  </si>
  <si>
    <r>
      <rPr>
        <b/>
        <sz val="11"/>
        <rFont val="Noto Sans"/>
        <family val="2"/>
      </rPr>
      <t xml:space="preserve">Target:
</t>
    </r>
    <r>
      <rPr>
        <sz val="11"/>
        <rFont val="Noto Sans"/>
        <family val="2"/>
      </rPr>
      <t>a) Yes
b) Yes</t>
    </r>
  </si>
  <si>
    <t>Outcome indicator: Statistical Capacity Indicators</t>
  </si>
  <si>
    <r>
      <rPr>
        <b/>
        <sz val="11"/>
        <rFont val="Noto Sans"/>
        <family val="2"/>
      </rPr>
      <t xml:space="preserve">Baseline: </t>
    </r>
    <r>
      <rPr>
        <sz val="11"/>
        <rFont val="Noto Sans"/>
        <family val="2"/>
      </rPr>
      <t>54.4/100 (2018)</t>
    </r>
  </si>
  <si>
    <r>
      <rPr>
        <b/>
        <sz val="11"/>
        <rFont val="Noto Sans"/>
        <family val="2"/>
      </rPr>
      <t xml:space="preserve">MOV: </t>
    </r>
    <r>
      <rPr>
        <sz val="11"/>
        <rFont val="Noto Sans"/>
        <family val="2"/>
      </rPr>
      <t>World Bank</t>
    </r>
  </si>
  <si>
    <t>Output 2.1. By 2025, an effective SDG financing framework is developed and promoted through coherent gender-responsive and evidence-based policy implementation and innovative financing and coordination platforms</t>
  </si>
  <si>
    <t>JP reports</t>
  </si>
  <si>
    <t>2. Number of SDGs for which costing was completed and integrated in the national development strategies</t>
  </si>
  <si>
    <t>Agencies reports, Government Resolutions</t>
  </si>
  <si>
    <t>5. Number of ministries with enhanced capacities to improve SDG-focused budgeting, especially child and gender- sensitive public spending on education, healthcare and social protection (UNICEF and UNDP)</t>
  </si>
  <si>
    <t>2.1.1</t>
  </si>
  <si>
    <t>Enhanced institutional capacities at central government, civil society, media and public to implement SDG budgeting and alignment with national planning processes into all stages of budget cycle for increased efficiency of public spending</t>
  </si>
  <si>
    <t>30.06.2022</t>
  </si>
  <si>
    <t>16.4; 17.1; 17.3</t>
  </si>
  <si>
    <t>Ministry of Finance, Ministry of Economy and Industry, Ministry of Health, Ministry of Pre-School Education, Ministry of Public Education, Ministry of Mahalla and Family Affairs, General Prosecutor's Office</t>
  </si>
  <si>
    <t>SDG Fund</t>
  </si>
  <si>
    <t>2.1.2</t>
  </si>
  <si>
    <t>Capacity of the Ministry of Finance and other sectoral ministries is built to undertake child-sensitive, evidence-based budget planning, implementation, monitoring and evaluation of the relevant sectoral strategies in social protection, education and health</t>
  </si>
  <si>
    <t>10.2, 10.4, 16.6, 17.1</t>
  </si>
  <si>
    <t>MoF, MoH, MoPSE, MoPE, Ministry of Mahalla</t>
  </si>
  <si>
    <t xml:space="preserve">SDG Fund </t>
  </si>
  <si>
    <t>2.1.3</t>
  </si>
  <si>
    <t xml:space="preserve">Promoted inter-agency coordination and cooperation, established coordination committee on the management of assets, built structures for pre-seizure planning, litigation support and distribution of proceeds, enhanced capacity of practitioners and developed a manual on asset management procedures and standard practices </t>
  </si>
  <si>
    <t>General Prosecutor’s Office, Yuksalish, Parliament</t>
  </si>
  <si>
    <t>2.1.4</t>
  </si>
  <si>
    <t>National health accounts institutionalized to track government spending on health</t>
  </si>
  <si>
    <t>1.a.1</t>
  </si>
  <si>
    <t>MOH, State Statistical Committee</t>
  </si>
  <si>
    <t>SDG Joint Fund</t>
  </si>
  <si>
    <t>2.1.5</t>
  </si>
  <si>
    <t xml:space="preserve">Impact Assessment framework for SDG bonds is established and insitutionalized. </t>
  </si>
  <si>
    <t>17.1; 17.3</t>
  </si>
  <si>
    <t>Ministry of Finance</t>
  </si>
  <si>
    <t>2.1.6</t>
  </si>
  <si>
    <t>Enabling framework for green sukuk estabished</t>
  </si>
  <si>
    <t>UNDP ($50,000), IsDB ($220,000)</t>
  </si>
  <si>
    <t>2.1.7</t>
  </si>
  <si>
    <t>Regional training on Integrated National Financing Frameworks conducted;  Advisory service on the establishment of SPECA Working Group on Investment and Financial Cooperation provided.</t>
  </si>
  <si>
    <t>Regional</t>
  </si>
  <si>
    <t>UNESCAP</t>
  </si>
  <si>
    <t>Output 2.2. National institutions have enhanced capacities to generate robust systematic evidence to measure SDG progress and inform national and sectorial policies, programmes/plans and budgets</t>
  </si>
  <si>
    <t>1. Percentage of 44 child-related SDG indicators with disaggregation (UNICEF)</t>
  </si>
  <si>
    <t>Annual statistics from the NSO</t>
  </si>
  <si>
    <t xml:space="preserve">Tier I - 118 </t>
  </si>
  <si>
    <t xml:space="preserve">Tier II - 9
Tier I - 4 </t>
  </si>
  <si>
    <t>2.2.1</t>
  </si>
  <si>
    <t>Support provided for establishment and strengthening capacities in child sensitive data collection, analyses and dissemination for evidence-based policy making at local and central government levels</t>
  </si>
  <si>
    <t>17.18,17.19</t>
  </si>
  <si>
    <t>SCS, Line Ministries, CSOs, Academia</t>
  </si>
  <si>
    <t>RR/OR (GAVI)</t>
  </si>
  <si>
    <t>2.2.2</t>
  </si>
  <si>
    <t>Relevant government institutions are supported in adopting the global tools and mechanisms for measuring selected SDG indicators</t>
  </si>
  <si>
    <t>17.17; 17.19</t>
  </si>
  <si>
    <t>State Committee on Statistics, General Prosecutor's Office</t>
  </si>
  <si>
    <t> USA INL</t>
  </si>
  <si>
    <t>2.2.3</t>
  </si>
  <si>
    <t>Preparation to the Population and Housing census is supported</t>
  </si>
  <si>
    <t>17.19.2</t>
  </si>
  <si>
    <t>2.2.4</t>
  </si>
  <si>
    <t>Population and social infrastructure data visualized on maps for policy decision making</t>
  </si>
  <si>
    <t>2.2.5</t>
  </si>
  <si>
    <t>Key demographic information on all provinces consolidated and published online</t>
  </si>
  <si>
    <t>2.2.6</t>
  </si>
  <si>
    <t>Regional e-learning courses delivered to strengthen requisite skill sets for improved quality of SDG statistics in Central Asia (health statistics and official statistics for the SDGs and an introductory and intermediate course on the System of National Accounts).</t>
  </si>
  <si>
    <t xml:space="preserve">Regional </t>
  </si>
  <si>
    <t>2.2.7</t>
  </si>
  <si>
    <t>16.4, 16.a</t>
  </si>
  <si>
    <t>Academy of General Prosecutors Office, Youth Affairs Agency</t>
  </si>
  <si>
    <t>Peacebuilding Fund</t>
  </si>
  <si>
    <t>Output 2.3. By 2025, national capacities are strengthened to measure monetary and multidimensional poverty, including female and child poverty, and formulate comprehensive and integrated evidencebased and gender-sensitive policies and strategies on poverty reduction</t>
  </si>
  <si>
    <t>No</t>
  </si>
  <si>
    <t>Yes</t>
  </si>
  <si>
    <t>State Statistics Committee</t>
  </si>
  <si>
    <t xml:space="preserve">Developed </t>
  </si>
  <si>
    <t>Adopted</t>
  </si>
  <si>
    <t>Government reports</t>
  </si>
  <si>
    <t>(i) 1
(ii) 1</t>
  </si>
  <si>
    <t>(i) 1
(ii) 2</t>
  </si>
  <si>
    <t>2.3.1</t>
  </si>
  <si>
    <t>Poverty reduction strategy is developed in line with national SDG framework and adopted</t>
  </si>
  <si>
    <t>1.1, 1.2</t>
  </si>
  <si>
    <t>Ministry of Economic Development and Poverty Reduction</t>
  </si>
  <si>
    <t>2.3.2</t>
  </si>
  <si>
    <t>Government capacity is strengthened to measure monetary and multidimensional poverty</t>
  </si>
  <si>
    <t>2.3.3</t>
  </si>
  <si>
    <t>Government's capacity is strengthened to understand the importance of child poverty and its implications for child well-being, the country’s development and achieving SDGs</t>
  </si>
  <si>
    <t>1.1,1.2,
1.3,1.b
5.1,10.1,
     10.2,10.4,          17.18, 17.19</t>
  </si>
  <si>
    <t>MoF, MoEPR, Statistics Committee, MoPE, MoPSE, MoH</t>
  </si>
  <si>
    <t>RR ($50,000) &amp; OR;
(TF $25,000)</t>
  </si>
  <si>
    <t>2.3.4</t>
  </si>
  <si>
    <t>Government is equipped with methods and tools to systematically measure and monitor monetary and multidimensional child poverty</t>
  </si>
  <si>
    <t>01.07.2021</t>
  </si>
  <si>
    <t>RR ($110,000) &amp; OR 
(TF $50,000)</t>
  </si>
  <si>
    <t>2.3.5</t>
  </si>
  <si>
    <t>Technical assistance is provided to develop the multisectoral national strategy on tackling child poverty in line with the SDG commitment</t>
  </si>
  <si>
    <t>01.10.2021</t>
  </si>
  <si>
    <t>OR
(TF $150,000)</t>
  </si>
  <si>
    <t>2.3.6</t>
  </si>
  <si>
    <t>Government capacity is strengthened to analyse household budget survey for the purpose of measurement catastrophic and impoverishing expenditure on health</t>
  </si>
  <si>
    <t>none</t>
  </si>
  <si>
    <t>RG Peace
Outcome 2</t>
  </si>
  <si>
    <t>Total check</t>
  </si>
  <si>
    <t>The United Nations Sustainable Development Cooperation Framework (UNSDCF) for UZBEKISTAN</t>
  </si>
  <si>
    <t xml:space="preserve">STRATEGIC PRIORITY B: Inclusive human capital development leading to health, well-being and resilient prosperity </t>
  </si>
  <si>
    <t>RESULT GROUP 2:  PEOPLE AND PROSPERITY</t>
  </si>
  <si>
    <t>CHAIR: Munir Mammadzade (UNICEF); DEPUTY CHAIR: Matilda Dimovska (UNDP)</t>
  </si>
  <si>
    <t xml:space="preserve">Outcome 3:  By 2025, youth, women and vulnerable groups benefit from improved access to livelihoods, decent work and expanded opportunities generated by inclusive and equitable economic growth </t>
  </si>
  <si>
    <t>Outcome indicator: Proportion of youth (aged 16–24 years) not in training or employment (disaggregated by sex) (NSDG 8.6.1)</t>
  </si>
  <si>
    <r>
      <rPr>
        <b/>
        <sz val="11"/>
        <rFont val="Noto Sans"/>
        <family val="2"/>
      </rPr>
      <t xml:space="preserve">Baseline: </t>
    </r>
    <r>
      <rPr>
        <sz val="11"/>
        <rFont val="Noto Sans"/>
        <family val="2"/>
      </rPr>
      <t>21.80% (2018)</t>
    </r>
  </si>
  <si>
    <t>Outcome indicator: Unemployment rate by sex (NSDG 8.5.2) (including by age and persons with disabilities)</t>
  </si>
  <si>
    <r>
      <rPr>
        <b/>
        <sz val="11"/>
        <rFont val="Noto Sans"/>
        <family val="2"/>
      </rPr>
      <t xml:space="preserve">Baseline: 
</t>
    </r>
    <r>
      <rPr>
        <sz val="11"/>
        <rFont val="Noto Sans"/>
        <family val="2"/>
      </rPr>
      <t xml:space="preserve">Total – 9% (2019)
Female – 12.8% 
Male –6.1% </t>
    </r>
  </si>
  <si>
    <r>
      <rPr>
        <b/>
        <sz val="11"/>
        <rFont val="Noto Sans"/>
        <family val="2"/>
      </rPr>
      <t>Target:</t>
    </r>
    <r>
      <rPr>
        <sz val="11"/>
        <rFont val="Noto Sans"/>
        <family val="2"/>
      </rPr>
      <t xml:space="preserve">
Total – 7.5% (by 2025)
Female – 10% 
Male – 5.5%</t>
    </r>
  </si>
  <si>
    <t>Outcome indicator: Proportion of informal employment in non-agricultural sectors, disaggregated by sex (NSDG 8.3.1) (including by age and persons with disabilities)</t>
  </si>
  <si>
    <r>
      <rPr>
        <b/>
        <sz val="11"/>
        <rFont val="Noto Sans"/>
        <family val="2"/>
      </rPr>
      <t>Baseline:</t>
    </r>
    <r>
      <rPr>
        <sz val="11"/>
        <rFont val="Noto Sans"/>
        <family val="2"/>
      </rPr>
      <t xml:space="preserve">
Total – 38.4% (2019)
Female – 21.5%
Male – 47.5%</t>
    </r>
  </si>
  <si>
    <r>
      <rPr>
        <b/>
        <sz val="11"/>
        <rFont val="Noto Sans"/>
        <family val="2"/>
      </rPr>
      <t>Target:</t>
    </r>
    <r>
      <rPr>
        <sz val="11"/>
        <rFont val="Noto Sans"/>
        <family val="2"/>
      </rPr>
      <t xml:space="preserve">
Total – 30% (by 2025)
Female – 19%
Male – 32%</t>
    </r>
  </si>
  <si>
    <r>
      <rPr>
        <b/>
        <sz val="11"/>
        <rFont val="Noto Sans"/>
        <family val="2"/>
      </rPr>
      <t xml:space="preserve">MOV: </t>
    </r>
    <r>
      <rPr>
        <sz val="11"/>
        <rFont val="Noto Sans"/>
        <family val="2"/>
      </rPr>
      <t>Ministry of Employment and Labour Relations</t>
    </r>
  </si>
  <si>
    <t>Outcome indicator: Poverty level (by regions and geographical location (urban/rural) (NSDG 1.2.1)</t>
  </si>
  <si>
    <r>
      <rPr>
        <b/>
        <sz val="11"/>
        <rFont val="Noto Sans"/>
        <family val="2"/>
      </rPr>
      <t xml:space="preserve">Baseline:
</t>
    </r>
    <r>
      <rPr>
        <sz val="11"/>
        <rFont val="Noto Sans"/>
        <family val="2"/>
      </rPr>
      <t>Total – 11.4% (2018)
Urban – 8.4 %
Rural – 14.3 %</t>
    </r>
  </si>
  <si>
    <t>Outcome indicator: Increase in number of enterprises managed by females in rural areas (from Agriculture Development Strategy for 2020-2030, Indicator Framework (Annex 2), Rural development, indicator 8.3)</t>
  </si>
  <si>
    <r>
      <rPr>
        <b/>
        <sz val="11"/>
        <rFont val="Noto Sans"/>
        <family val="2"/>
      </rPr>
      <t xml:space="preserve">Baseline: </t>
    </r>
    <r>
      <rPr>
        <sz val="11"/>
        <rFont val="Noto Sans"/>
        <family val="2"/>
      </rPr>
      <t>5,648 (2018)</t>
    </r>
  </si>
  <si>
    <r>
      <rPr>
        <b/>
        <sz val="11"/>
        <rFont val="Noto Sans"/>
        <family val="2"/>
      </rPr>
      <t xml:space="preserve">Target: </t>
    </r>
    <r>
      <rPr>
        <sz val="11"/>
        <rFont val="Noto Sans"/>
        <family val="2"/>
      </rPr>
      <t>By 20%</t>
    </r>
  </si>
  <si>
    <r>
      <rPr>
        <b/>
        <sz val="11"/>
        <rFont val="Noto Sans"/>
        <family val="2"/>
      </rPr>
      <t xml:space="preserve">MOV: </t>
    </r>
    <r>
      <rPr>
        <sz val="11"/>
        <rFont val="Noto Sans"/>
        <family val="2"/>
      </rPr>
      <t>Ministry of Agriculture</t>
    </r>
  </si>
  <si>
    <t>Outcome indicator: Increase in youth-led enterprises in rural areas (from Agriculture Development Strategy for 2020-2030, Indicator Framework (Annex 2), Rural development, indicator 8.4)</t>
  </si>
  <si>
    <r>
      <rPr>
        <b/>
        <sz val="11"/>
        <rFont val="Noto Sans"/>
        <family val="2"/>
      </rPr>
      <t xml:space="preserve">Baseline: </t>
    </r>
    <r>
      <rPr>
        <sz val="11"/>
        <rFont val="Noto Sans"/>
        <family val="2"/>
      </rPr>
      <t>11,543 (2018)</t>
    </r>
  </si>
  <si>
    <r>
      <rPr>
        <b/>
        <sz val="11"/>
        <rFont val="Noto Sans"/>
        <family val="2"/>
      </rPr>
      <t>MOV:</t>
    </r>
    <r>
      <rPr>
        <sz val="11"/>
        <rFont val="Noto Sans"/>
        <family val="2"/>
      </rPr>
      <t xml:space="preserve"> Ministry of Agriculture</t>
    </r>
  </si>
  <si>
    <t xml:space="preserve">Outcome indicator: Percentage difference between average monthly earnings of female and male employees to the average monthly earnings of male employees (NSDG 8.5.1) </t>
  </si>
  <si>
    <r>
      <rPr>
        <b/>
        <sz val="11"/>
        <rFont val="Noto Sans"/>
        <family val="2"/>
      </rPr>
      <t xml:space="preserve">Baseline: </t>
    </r>
    <r>
      <rPr>
        <sz val="11"/>
        <rFont val="Noto Sans"/>
        <family val="2"/>
      </rPr>
      <t>38.6% (2018)</t>
    </r>
  </si>
  <si>
    <t>Outcome indicator: Growth rates of household expenditures and income per capita among the bottom 40 percent of the population and the total population (NSDG 10.1.1)</t>
  </si>
  <si>
    <r>
      <rPr>
        <b/>
        <sz val="11"/>
        <rFont val="Noto Sans"/>
        <family val="2"/>
      </rPr>
      <t xml:space="preserve">Baseline: 
</t>
    </r>
    <r>
      <rPr>
        <sz val="11"/>
        <rFont val="Noto Sans"/>
        <family val="2"/>
      </rPr>
      <t>Income growth among the bottom 40% - 118.5%
Among the total population – 127.1% (2018)</t>
    </r>
  </si>
  <si>
    <t>Outcome indicator: Suicide mortality rate, disaggregated by sex and age (NSDG 3.4.2)</t>
  </si>
  <si>
    <r>
      <rPr>
        <b/>
        <sz val="11"/>
        <rFont val="Noto Sans"/>
        <family val="2"/>
      </rPr>
      <t xml:space="preserve">Baseline: </t>
    </r>
    <r>
      <rPr>
        <sz val="11"/>
        <rFont val="Noto Sans"/>
        <family val="2"/>
      </rPr>
      <t>Total – 6.9% (2018)
Disaggregation</t>
    </r>
  </si>
  <si>
    <t>Outcome indicator: Proportion of extreme poverty based on the international poverty line (NSDG 1.1.1) (Tier II)</t>
  </si>
  <si>
    <r>
      <rPr>
        <b/>
        <sz val="11"/>
        <rFont val="Noto Sans"/>
        <family val="2"/>
      </rPr>
      <t xml:space="preserve">Baseline: </t>
    </r>
    <r>
      <rPr>
        <sz val="11"/>
        <rFont val="Noto Sans"/>
        <family val="2"/>
      </rPr>
      <t>Not available</t>
    </r>
  </si>
  <si>
    <t>Outcome indicator: Proportion of men, women and children of all ages living in poverty in all its dimensions according to the national definitions (NSDG 1.2.2) (Tier II)</t>
  </si>
  <si>
    <t>Outcome indicator: Proportion of population living in well-maintained housing (NSDG 1.4.1)</t>
  </si>
  <si>
    <r>
      <rPr>
        <b/>
        <sz val="11"/>
        <rFont val="Noto Sans"/>
        <family val="2"/>
      </rPr>
      <t xml:space="preserve">Baseline: </t>
    </r>
    <r>
      <rPr>
        <sz val="11"/>
        <rFont val="Noto Sans"/>
        <family val="2"/>
      </rPr>
      <t>Total 57.1% (2018)</t>
    </r>
  </si>
  <si>
    <t>Outcome indicator: Death rate due to road traffic accidents per 100 thousands (NSDG 3.6.1)</t>
  </si>
  <si>
    <r>
      <rPr>
        <b/>
        <sz val="11"/>
        <rFont val="Noto Sans"/>
        <family val="2"/>
      </rPr>
      <t xml:space="preserve">Baseline: </t>
    </r>
    <r>
      <rPr>
        <sz val="11"/>
        <rFont val="Noto Sans"/>
        <family val="2"/>
      </rPr>
      <t>3.6</t>
    </r>
  </si>
  <si>
    <t>Output 3.1. By 2025, the capacities of national institutions and social partners are strengthened to design and implement effective and innovative Active Labour Market Policies, decent work and skills development programmes for NEET Youth, Women, and PWD and policies for inclusive and resilient economic growth and reduced regional inequalities</t>
  </si>
  <si>
    <t>1. Existence of a developed national strategy for youth employment, as part of a national employment strategy (SDG indicator 8b1)</t>
  </si>
  <si>
    <t>no national employment strategy</t>
  </si>
  <si>
    <t>employment strategy adopted</t>
  </si>
  <si>
    <t>employment strategy launched</t>
  </si>
  <si>
    <t>Ministry of Employment and Labour relations</t>
  </si>
  <si>
    <t xml:space="preserve">2. Number of decent jobs created with UN support, including share of women, youth </t>
  </si>
  <si>
    <t xml:space="preserve">Agencies' reports  </t>
  </si>
  <si>
    <t xml:space="preserve">3. Number of people (disaggregated by age and gender)  benefitted from skills development  programmes supported by UN and gained 21st centure skills for learning, personal empowerment, active citizenship and/or employment  </t>
  </si>
  <si>
    <t xml:space="preserve">Ministry of Employment and Labor Relations, Youth Affairs Agency,  Youth Union,  Ministry of Innovative Development, agencies' reports, International Innovation Center in the Aral Sea Basin </t>
  </si>
  <si>
    <t xml:space="preserve">4. Number of national institutions with improved capacities on designing and implementing effective and innovative gender-sensitive policies for active labour market policies, skills development, inclusive economic growth, and policies prioritizing circular and green economy </t>
  </si>
  <si>
    <t>5. Number of organizations benefiting from institutional capacity building so that governments, employers’ and workers’ organizations can work together to shape socio-economic policy responses disaggregated by : a) Employers’ and business membership organizations (EBMOs); b) Trade unions and workers’ organizations;</t>
  </si>
  <si>
    <t>6. Whether the country reinforces UN supported employment policies and a regulatory environment conducive to economic recovery and decent work, especially in high-risk COVID sectors for (yes/no) disaggregated by : (a) women; b) youth (15-29); c) own account workers and family workers (as proxy for informal workers); e) workers with disabilities</t>
  </si>
  <si>
    <t>a,b,c,e disaggregation maintained</t>
  </si>
  <si>
    <t xml:space="preserve">Ministry of Employment and Labour relations		
</t>
  </si>
  <si>
    <t xml:space="preserve">Job Creation and Employment Policies and practices, focused on youth and women  </t>
  </si>
  <si>
    <t xml:space="preserve">3.1.1 A comprehensive gender and youth responsive employment policy developed and implemented, including policy measures aimed at transition to formalization   </t>
  </si>
  <si>
    <t>Nationwide</t>
  </si>
  <si>
    <t>20.01.2021</t>
  </si>
  <si>
    <t>1.4, 4.4, 5a, 8.3, 8.5, 8.6, 8b, 10.2, 10.3</t>
  </si>
  <si>
    <t xml:space="preserve">Ministry of Economic Development and Poverty Reduction, Ministry of Finance, State Statistical Committee, Ministry of Employment and Labour Relations, Employers'and Workers'organizations </t>
  </si>
  <si>
    <t>3.1.2 Relevant government institutions are assisted in development of policies aimed at unleashing young people’s and vulnerable citizens’ creativity and innovation to improve the situation with availability of job opportunities in the Aral Sea region.</t>
  </si>
  <si>
    <t>30.06.2023</t>
  </si>
  <si>
    <t>FAO</t>
  </si>
  <si>
    <t>2.3-2.5, 5.4-5.5, 8.2-8.3, 9.1, 10.5</t>
  </si>
  <si>
    <t>Ministry of Economic Development and Poverty Reduction of the Republic of Uzbekistan, Council of Ministers of the Republic of Karakalpakstan</t>
  </si>
  <si>
    <t>MPTF</t>
  </si>
  <si>
    <t>3.1.3 Youth Employment in Uzbekistan is promoted through through active labour market policies; youth and women entrepreneurship and business start-ups; increased capacities of MELR to deliver services in support of youth employment.</t>
  </si>
  <si>
    <t>1.2, 4.4, 5.4, 5.5, 8.3, 8.6, 9.3, 10.4, 17.18</t>
  </si>
  <si>
    <t>Ministry of Employment and Labour Relations</t>
  </si>
  <si>
    <t>Russian Federation - UNDP- Trust Fund for
Development (TFD)</t>
  </si>
  <si>
    <t>3.1.4 Decent employment opportunities are created by improving technical, entrepreneural, digital skills and competencies of self-employed and unemployed women, returning migrants, youth and other vulnerable groups in Fergana Valley that are future-resistant, sustainable and adaptable to changing environment.</t>
  </si>
  <si>
    <t>SDG target: 1.3</t>
  </si>
  <si>
    <t>Japan Government</t>
  </si>
  <si>
    <t>SDG targets : 2.3; 4.4.;8.3</t>
  </si>
  <si>
    <t>Canada Fund for Local Initiatives</t>
  </si>
  <si>
    <t xml:space="preserve">3.1.6 Employment opportunities for youth and women enhanced through ALMP: apprenticeship, internship and on the job-training; wages subsidies and first job experience, public works </t>
  </si>
  <si>
    <t>1.5, 8.5, 8.8, 9a, 9b</t>
  </si>
  <si>
    <t xml:space="preserve">Ministry of Employment and Labour Relations, Employers'and Workers'organizations </t>
  </si>
  <si>
    <t>3.1.7 Capacity of SCOs, Ministry of Labour and private sector partners is built in piloting volunteering/internship and apprenticeship programmes</t>
  </si>
  <si>
    <t>4.3.1, 8.6.1</t>
  </si>
  <si>
    <t>CSO Association of Internet Entrepreneurs and E-Commerce</t>
  </si>
  <si>
    <t>GenU 7% set aside fund</t>
  </si>
  <si>
    <t>3.1.8 Capacity of CSOs and private sector is built to implement basic life skills, social innovation and social entrepreneurship programmes for the most disadvantaged young people</t>
  </si>
  <si>
    <t>Republic of Karakalpakstan and other selected regions with the highest youth unemployment rate</t>
  </si>
  <si>
    <t>Youth Affairs Agency, International Institute of Innovation in the Aral Sea Basin, Youth Union</t>
  </si>
  <si>
    <t>MPHSTF, GenU 7% set aside fund For 2021 Available annual: 172350 (110,250 from MPHSTF, 62,100 from GenU) for 2022: (MPHSTF) Available annual</t>
  </si>
  <si>
    <t>Skills development programmes</t>
  </si>
  <si>
    <t>3.1.9 Specific interventions are designed and implemented  for girls and young women empowerment and participation eventually leading to access to jobs</t>
  </si>
  <si>
    <t>SDG 4, 5, 8</t>
  </si>
  <si>
    <t>Youth Affairs Agency, Youth Union, Tech4Impact CSO</t>
  </si>
  <si>
    <t>3.1.10 Adolescents and youth of Uzbekistan have access to professional orientation and career counseling through an open digital platform</t>
  </si>
  <si>
    <t>Innovation, Technology, Strategy Center under MoPE</t>
  </si>
  <si>
    <t>4.3.1., 8.6.1</t>
  </si>
  <si>
    <t>MoPE and MoELR (?)</t>
  </si>
  <si>
    <t>TBC</t>
  </si>
  <si>
    <t>3.1.12 Increased awareness of policy makers and TVET education institutions on key challenges and needs of skills development in agriculture and irrigation by assessing the current skills supply and demand in the labor market</t>
  </si>
  <si>
    <t>4.3, 4.4, 4.5; 5.5; 8.5,8.6</t>
  </si>
  <si>
    <t>Ministry of Higher and Secondary Specialised Education,
Ministry of Agriculture,
Ministry of Water Resources,
Ministry of Employment and Labor Relations,
State Inspection for Supervision of Quality in Education</t>
  </si>
  <si>
    <t>3.1.13 Strengthened the governance, management and quality assurance structure for skills development in agriculture and irrigation by establishing and operationalizing a sectors skill council and developing a qualifications network</t>
  </si>
  <si>
    <t>3.1.14 Developed and piloted demand-driven qualifications and methodologies of skills development in agriculture and irrigation as well as capacity development programmes targeting teachers and instructors for agriculture and irrigation colleges</t>
  </si>
  <si>
    <t>3.1.15 School Leavers in Ferghana valley are provided with the Guide to Getting a Job in Uzbekistan and Globally</t>
  </si>
  <si>
    <t>3.1.16 Development of qualification recognition system is supported, including establishment of competence based occupational standards and improved career guidance services.</t>
  </si>
  <si>
    <t>4,8,16</t>
  </si>
  <si>
    <t xml:space="preserve">3.1.17  System of qualification passports (professional profile of a worker) is adapted by developing recognition of prior learning and skills and skills mobility through bilateral and multilateral agreements </t>
  </si>
  <si>
    <t>4,8</t>
  </si>
  <si>
    <t>3.1.18 Collaboration between the TVET institutions, employment services, enterprises development programs, public works and social services facilitated to reduce the mismatch between skills and modern labour market requirements</t>
  </si>
  <si>
    <t xml:space="preserve">3.1.19 National capacities are strengthened for SDG implementation and monitoring with focus on elaboration of programs for skills development and job creation in rural areas. </t>
  </si>
  <si>
    <t>1.1-1.2, 2.1, 2.3-2.5,  5.4-5.5, 10.2, 10.5</t>
  </si>
  <si>
    <t xml:space="preserve">Ministry of Agriculture </t>
  </si>
  <si>
    <t>3.1.20 	Created new education and training curricula in the service sector  to enhance  employability of graduates in Uzbekistan and abroad, through the equipping  and upgrading of the respective work classes in Namangan  and the establishment of the professional counselling services at the College</t>
  </si>
  <si>
    <t>Tashkent, Namangan</t>
  </si>
  <si>
    <t>IOM</t>
  </si>
  <si>
    <t xml:space="preserve">4.3, 4.4, 4.5, </t>
  </si>
  <si>
    <t>Ministry of Employment and Labor Relations, Agency for External Labor Migration</t>
  </si>
  <si>
    <t>IOM Development Fund</t>
  </si>
  <si>
    <t>Policy framework and Institutional capacity building</t>
  </si>
  <si>
    <t>3.1.21 Relevant government institutions are involved in data collection, analyses and communication for  implementation and promotion of Global Compact for Migration  in Uzbekistan</t>
  </si>
  <si>
    <t xml:space="preserve">10.7, 10.7.2, 8.8 </t>
  </si>
  <si>
    <t>3.1.22 Green recovery process is facilitated through gender sensitive cross-sectoral policy framework on green development and smart models for local development (IP-RFF)</t>
  </si>
  <si>
    <t>31.05.2022</t>
  </si>
  <si>
    <t xml:space="preserve"> 1.4 , 1.5, 2.3, 2а, 3.9 , 4.4., 4.7, 7.1., 7.2., 7.3.</t>
  </si>
  <si>
    <t xml:space="preserve">Ministry of Economic Development and Poverty Reduction </t>
  </si>
  <si>
    <t>UNDP RFF</t>
  </si>
  <si>
    <t>3.1.23  National review and strategy for aquaculture sector and fish value chain with a focus on enhancing the capacity of government institutions to create decent jobs and achieve inclusive economic growth in rural areas.</t>
  </si>
  <si>
    <t>14.07.2021</t>
  </si>
  <si>
    <t>1.1-1.2, 
2.1, 2.3-2.5</t>
  </si>
  <si>
    <t>Ministry of Agriculture, 
National Association of Fish Industry</t>
  </si>
  <si>
    <t xml:space="preserve">3.1.24  Effective functioning of mechanism of labour market information, data collection , digitalization and analysis is supported for transition towards intensive job economic recovery, in line with international labour statistics standards, in the framework of a unified national system of labour (UNSL) </t>
  </si>
  <si>
    <t>1.3, 5.5, 8.8, 17.18, 17.19</t>
  </si>
  <si>
    <t>3.1.25 Public employment services, including regional employment centers are capacitated to deliver quality services and inclusive labour market programs.</t>
  </si>
  <si>
    <t>1.4, 4.4, 5a, 8.3, 8.5, 8.6, 8.8, 10.2, 10.3</t>
  </si>
  <si>
    <t xml:space="preserve"> Ministry of Employment and Labour Relations, Employers'and Workers'organizations </t>
  </si>
  <si>
    <t>3.1.26 Relevant government institutions are supported in implementation of inclusive gender development policies in agriculture and rural areas.</t>
  </si>
  <si>
    <t>14.08.2022</t>
  </si>
  <si>
    <t>1.1-1.2, 2.3-2.5, 5.4-5.5, 8.2-8.3, 10.5</t>
  </si>
  <si>
    <t>Ministry of Agriculture 
(in coordination and close partnership with the Commission on Gender Equality under the Parliament)</t>
  </si>
  <si>
    <t>3.1.27 Government institutions are supported in achieving sustainable apiculture development and improving rural livelihoods through capacity building measures and elaboration of policies on inclusive rural development.</t>
  </si>
  <si>
    <t>1.1-1.2, 2.1, 2.3-2.5, 5.4-5.5</t>
  </si>
  <si>
    <t xml:space="preserve">3.1.28 Capacities of relevant authorities are improved in policy formulation on sustainable management of forests in mountain and valley areas for achieving inclusive economic growth and reduced regional inequalities. </t>
  </si>
  <si>
    <t>28.02.2023</t>
  </si>
  <si>
    <t>State Forestry Committee</t>
  </si>
  <si>
    <t>GEF</t>
  </si>
  <si>
    <t xml:space="preserve">3.1.29 Relevant government institutions are supported in development of sustainable forest and rangelands management policies in the dryland ecosystems aimed at improving livelihoods and creating job opportunities in rural areas. 	</t>
  </si>
  <si>
    <t>31.03.2021</t>
  </si>
  <si>
    <t>3.1.30 Sustainable food systems policies are strengthened  through introduction of geographical indications practices for enabling rural households in alternative income generation and decent work opportunities.</t>
  </si>
  <si>
    <t>Ministry of Agriculture</t>
  </si>
  <si>
    <t>3.1.31 National capacities and policies are strengthened in integrated rice production and management system to create new job opportunities in the targeted regions.</t>
  </si>
  <si>
    <t>25.09.2022</t>
  </si>
  <si>
    <t>3.1.32 National policies in potato cultivar registration and seed certification system are strengthened for increasing the sector productivity and creation of new job opportunities in the selected regions.</t>
  </si>
  <si>
    <t>31.01.2023</t>
  </si>
  <si>
    <t>3.1.33  Increased access of SMEs to regional and global markets is promoted through addressed regulatory and procedural obstacles to international trade; improved SMEs capacities to comply with cross-border requirements; and increased opportunities for women-led enterprises to participate in international trade (Ready4Trade project)</t>
  </si>
  <si>
    <t xml:space="preserve"> 01.01.2021 </t>
  </si>
  <si>
    <t>ITC</t>
  </si>
  <si>
    <t>8.2, 8.5, 17.11</t>
  </si>
  <si>
    <t>Ministry of Investments and Foreign Trade, Ministry of Information and Communication, State Customs Committee,  Association of Exporters of Uzbekistan, Center for Economic Research and Reforms, Business Women’s Association of Uzbekistan,Chamber of Commerce</t>
  </si>
  <si>
    <t>3.1.34 National efforts for socio-economic development and improved competitiveness of high value added exports goods are supported through sustainable industrial development of silk processing industry</t>
  </si>
  <si>
    <t>01.09.2021</t>
  </si>
  <si>
    <t>UNIDO</t>
  </si>
  <si>
    <t>9.1, 9.2, 9.4, 9.b</t>
  </si>
  <si>
    <t>Ministry of Economic Development and Poverty Reduction, FAO, Uzbek Silk Union “O’zbekipaksanoat”</t>
  </si>
  <si>
    <t>Russian Federation</t>
  </si>
  <si>
    <t>3.1.35 Improved capacity of relevant government institutions, National Banks and civil society  to provide protection and assistance services to  migrants,  improved understanding of policy impacting financial literacy and remittance management to migrants within the COVID-19 context</t>
  </si>
  <si>
    <t>8.8, 8.8.2, 10.7,10.7.2, 10 s,  10.c.1</t>
  </si>
  <si>
    <t>SDC</t>
  </si>
  <si>
    <r>
      <rPr>
        <sz val="11"/>
        <color theme="1"/>
        <rFont val="Noto Sans"/>
        <family val="2"/>
      </rPr>
      <t>3.1.36 Capacity strengthened in Price and Market Information Systems and Policy Monitoring in Response to COVID-19 and Other Shocks</t>
    </r>
    <r>
      <rPr>
        <b/>
        <sz val="11"/>
        <color theme="1"/>
        <rFont val="Noto Sans"/>
        <family val="2"/>
      </rPr>
      <t xml:space="preserve"> </t>
    </r>
    <r>
      <rPr>
        <sz val="11"/>
        <color theme="1"/>
        <rFont val="Noto Sans"/>
        <family val="2"/>
      </rPr>
      <t xml:space="preserve">(Strengthened capacities strengthened to design and implement national policies supportive of inclusive and efficient agri-food systems development &amp;  Up-to-date global market information and analysis provided to promote transparent markets and trade and market opportunities) </t>
    </r>
  </si>
  <si>
    <t>Regional (incl Uzbekistan, Albania
Armenia
Belarus
Kyrgyzstan
North Macedonia
Tajikistan)</t>
  </si>
  <si>
    <t>14.05.2022</t>
  </si>
  <si>
    <t>1.5, 2.1, 5.5</t>
  </si>
  <si>
    <t>Ministry of Agriculture, State Committee on Statistics</t>
  </si>
  <si>
    <t>3.1.37 Enhanced analytical evidence on diet and nutrition challenges from food systems perspectives in response to COVID-19 (Capacities of governments and stakeholders are improved to analyse food insecurity and all forms of malnutrition and the contribution of sectors and stakeholders to the eradication of hunger, food insecurity and all forms of malnutrition by 2030 &amp; Public sector organizations equipped to establish systems to monitor and analyse the impacts of trade, food, and agriculture policies on national agricultural and food systems)</t>
  </si>
  <si>
    <t xml:space="preserve">	Regional (inc. Uzbekistan, Azerbaijan
Kyrgyzstan
Montenegro
Serbia)</t>
  </si>
  <si>
    <t>2.1-2.4, 5.4-5.5</t>
  </si>
  <si>
    <t>Ministry of Agriculture, Ministry of Health</t>
  </si>
  <si>
    <t>3.1.38 Strengthened administrative system to manage and support sustainable geographical indications (Policy support and capacity development to strengthen application of International Labour Standards in rural areas to enhance quality and safety of jobs, especially as regards child and forced labour; Public and private sector organizations’ capacities strengthened on market-based institutional arrangements supportive of inclusiveness and efficiency in agri-food systems 90% of biennial resources)</t>
  </si>
  <si>
    <t>Regional (including Uzbekistan and Turkey)</t>
  </si>
  <si>
    <t>1.4-1.5, 2.1, 2.3, 2.4, 8.3, 8.5, 8.7-8.8</t>
  </si>
  <si>
    <t>Ministry of Agriculture, Ministry of Labor, Ministry of Economic Development and Poverty Reduction</t>
  </si>
  <si>
    <t>3.1.39 Sustainable, resilient and inclusive food systems developed (Policy and institutional capacity of government institutions; Agri-food value chains and access to markets; Sustainable productivity while addressing climate change and environmental degradation; Access of the rural poor toproductive resources, services and markets)</t>
  </si>
  <si>
    <t>Global (incl. Uzbekistan, Eswatini, Tanzania, Uganda, Zambia
Afghanistan, Myanmar
Egypt, Palestine 
Barbados, Jamaica, Suriname
Kyrgyzstan, Moldova, Ukraine)</t>
  </si>
  <si>
    <t>2.1-2.4, 13.1-13.2</t>
  </si>
  <si>
    <t>Ministry of Agriculture, State Committee on Ecology and Environmental Protection</t>
  </si>
  <si>
    <t>Multilateral</t>
  </si>
  <si>
    <r>
      <rPr>
        <sz val="11"/>
        <color theme="1"/>
        <rFont val="Noto Sans"/>
        <family val="2"/>
      </rPr>
      <t xml:space="preserve">3.1.40 Smart Farming for the Future Generation promoted </t>
    </r>
    <r>
      <rPr>
        <b/>
        <sz val="11"/>
        <color theme="1"/>
        <rFont val="Noto Sans"/>
        <family val="2"/>
      </rPr>
      <t xml:space="preserve"> </t>
    </r>
    <r>
      <rPr>
        <sz val="11"/>
        <color theme="1"/>
        <rFont val="Noto Sans"/>
        <family val="2"/>
      </rPr>
      <t>(Innovative practices and technologies to sustainably increase productivity, address climate change; Capacities on integrated and cross-sectoral practices that sustainably increase productivity and production, address climate change and environmental degradation; Capacities to design and implement market-based arrangements for inclusive and efficient agri-food systems)</t>
    </r>
  </si>
  <si>
    <t>Global (Uzbekistan
and Viet Nam)</t>
  </si>
  <si>
    <t>24.06.2024</t>
  </si>
  <si>
    <t>2.3-2.4, 8.1-8.4, 13.1-13.3</t>
  </si>
  <si>
    <t>Korea Rep.</t>
  </si>
  <si>
    <r>
      <rPr>
        <sz val="11"/>
        <color theme="1"/>
        <rFont val="Noto Sans"/>
        <family val="2"/>
      </rPr>
      <t xml:space="preserve">3.1.41 Capacity Built for Sustainable Fisheries and Aquaculture Management in Central Asia - FishCAP </t>
    </r>
    <r>
      <rPr>
        <b/>
        <sz val="11"/>
        <color theme="1"/>
        <rFont val="Noto Sans"/>
        <family val="2"/>
      </rPr>
      <t xml:space="preserve"> </t>
    </r>
    <r>
      <rPr>
        <sz val="11"/>
        <color theme="1"/>
        <rFont val="Noto Sans"/>
        <family val="2"/>
      </rPr>
      <t>(Accessibility and availability of food through efficient &amp; environmentally safe aquaculture management; Capacities on cross-sectoral policies to eradicate hunger, food insecurity and malnutrition; Capacities on integrated practices to increase productivity and production, address climate change; Integration of agriculture, forestry and fisheries in international governance mechanisms;  Policies on rural poor's access to &amp; control over services, finance, knowledge, technologies, markets and natural resources; Standards for food safety and quality &amp; plant health)</t>
    </r>
  </si>
  <si>
    <t>Regional (incl. Uzbekistan, Azerbaijan
Kazakhstan
Kyrgyzstan
Tajikistan
Turkey
Turkmenistan)</t>
  </si>
  <si>
    <t>2.1-2.4, 5.5, 8.2-8.4, 13.2-13.3</t>
  </si>
  <si>
    <t>Turkey</t>
  </si>
  <si>
    <r>
      <rPr>
        <sz val="11"/>
        <color theme="1"/>
        <rFont val="Noto Sans"/>
        <family val="2"/>
      </rPr>
      <t>3.1.42 Reduction of Food Loss and Waste is promoted in the SEC Countries</t>
    </r>
    <r>
      <rPr>
        <b/>
        <sz val="11"/>
        <color theme="1"/>
        <rFont val="Noto Sans"/>
        <family val="2"/>
      </rPr>
      <t xml:space="preserve"> </t>
    </r>
    <r>
      <rPr>
        <sz val="11"/>
        <color theme="1"/>
        <rFont val="Noto Sans"/>
        <family val="2"/>
      </rPr>
      <t>(Innovative practices and technologies to sustainably increase productivity, address climate change and environmental degradation; Capacities on market-based institutional arrangements supportive of inclusive and efficient agri-food systems)</t>
    </r>
  </si>
  <si>
    <t>31.10.2021</t>
  </si>
  <si>
    <t>2.1, 2.3-2.4, 5.5, 13.2-13.3</t>
  </si>
  <si>
    <t>3.1.43 Transformation of Economic Cooperation Organization Food Security Coordination Centre is supporred (Capacities on allocation and use of financial resources to eradicate hunger, food insecurity and all forms of malnutrition)</t>
  </si>
  <si>
    <t>Regional (incl.Uzbekistan, Azerbaijan
Kazakhstan
Kyrgyzstan
Tajikistan
Turkey
Turkmenistan)</t>
  </si>
  <si>
    <t>2.1-2.7</t>
  </si>
  <si>
    <t>Ministry of Agriculture,  Minsitry of Health</t>
  </si>
  <si>
    <t>Output 3.2. By 2025, local communities are empowered to implement and sustain innovative business practices and development initiatives for improved livelihood opportunities for youth, women and vulnerable groups</t>
  </si>
  <si>
    <t>3/year (2020)</t>
  </si>
  <si>
    <t>3/year (trade, women enterp, ecommerce)</t>
  </si>
  <si>
    <t>5/year</t>
  </si>
  <si>
    <t xml:space="preserve">2. Number of private sector companies and formal and informal sector workers supported during and after the COVID-19 pandemic (including led by women, youth) disaggregated by 
a) Micro, small, medium enterprises (MSMEs); 
b) Private sector companies, excluding MSMEs; 
c) Formal sector workers; d) Informal sector workers 
</t>
  </si>
  <si>
    <t>UNDP/Chamber of commerce and industry, Project Document</t>
  </si>
  <si>
    <t xml:space="preserve">3. Number of local communities with improved capacities, knowledge and skills on alternative income-generation opportunities </t>
  </si>
  <si>
    <t xml:space="preserve">4. Number of green niche products and value chains supported to benefit green enterprises </t>
  </si>
  <si>
    <t>Community empowerment initiatives at local level</t>
  </si>
  <si>
    <t xml:space="preserve">3.2.1  Socio-economic impact of COVID-19 pandemics is addressed and mitigated through  inclusive and integrated crisis management and response (creation of job places, prioritizing vulnerable populations such as women, PWD, youth, digitalization: promotion of e-governance through digitalizing social services during COVID 19 pandemics and beyond) </t>
  </si>
  <si>
    <t xml:space="preserve">3.2.2 Local communities, including youth and women, are empowered through innovative business practices introduced to manage aquaculture facilities (fish farms, feed mills and food safety laboratories). </t>
  </si>
  <si>
    <t>3.2.3 Local communities are capacitated to apply innovative business practices for achieving sustainable apiculture development in targeted areas.</t>
  </si>
  <si>
    <t>3.2.4 Local communities, including youth, women and vulnerable groups residing in the dryland ecosystems are empowered to implement innovative business practices in sustainable forest and rangelands management system.</t>
  </si>
  <si>
    <r>
      <rPr>
        <sz val="11"/>
        <rFont val="Noto Sans"/>
        <family val="2"/>
      </rPr>
      <t xml:space="preserve">3.2.5  Local communities and smallholders are empowered on effective and innovative ways of conducting agribusiness practices to improve their livelihood opportunities; and family and individual entrepreneurship initiatives are supported to increase income opportunities through capacity-building activities entrepreneurship (for women and community leaders </t>
    </r>
    <r>
      <rPr>
        <i/>
        <sz val="11"/>
        <rFont val="Noto Sans"/>
        <family val="2"/>
      </rPr>
      <t>(UN Multi-Partner Human Security Trust Fund for the Aral Sea Region in Uzbekistan Joint Project “Unleashing young people’s and vulnerable citizens’ creativity and innovation by strengthening their adaptive capacity to address the economic and food insecurities in the exposed communities of the Aral Sea region”)</t>
    </r>
  </si>
  <si>
    <t>3.2.6 Livelihoods of communities along the Silk Roads in Uzbekistan are improved through crafts skills development and heritage-based tourism development</t>
  </si>
  <si>
    <t xml:space="preserve"> Uzbekistan </t>
  </si>
  <si>
    <t>8.9, 11.4</t>
  </si>
  <si>
    <t>State Committee for Tourism Development, Ministry of Culture and Sport, Hunarmand Crafts Association</t>
  </si>
  <si>
    <t>3.2.7 Urgent human insecurities in the Aral Sea region addressed through the development of sustainable and community-based tourism</t>
  </si>
  <si>
    <t>31.08.2021</t>
  </si>
  <si>
    <r>
      <rPr>
        <sz val="11"/>
        <color theme="1"/>
        <rFont val="Noto Sans"/>
        <family val="2"/>
      </rPr>
      <t xml:space="preserve">3.2.8 Smart Farming is promoted for the Future Generation </t>
    </r>
    <r>
      <rPr>
        <b/>
        <sz val="11"/>
        <color theme="1"/>
        <rFont val="Noto Sans"/>
        <family val="2"/>
      </rPr>
      <t xml:space="preserve"> </t>
    </r>
    <r>
      <rPr>
        <sz val="11"/>
        <color theme="1"/>
        <rFont val="Noto Sans"/>
        <family val="2"/>
      </rPr>
      <t>(Innovative practices and technologies to sustainably increase productivity, address climate change; Capacities on integrated and cross-sectoral practices that sustainably increase productivity and production, address climate change and environmental degradation; Capacities to design and implement market-based arrangements for inclusive and efficient agri-food systems)</t>
    </r>
  </si>
  <si>
    <t>Global (Uzbekistan
Viet Nam)</t>
  </si>
  <si>
    <t>Institutional capacity  building for community empowerment</t>
  </si>
  <si>
    <t>17.10; 17.11; 8.3</t>
  </si>
  <si>
    <t>Ministry of Investments and Foreign Trade</t>
  </si>
  <si>
    <t xml:space="preserve">Ministry of Investments and Foreign Trade	</t>
  </si>
  <si>
    <t>Government of Finland</t>
  </si>
  <si>
    <t>3.2.10 Export potential of smallholder farmers is enhanced through capcitated agricultural and post-harvest production and strengthening resilience to climate change risks in Fergana Valley</t>
  </si>
  <si>
    <t>8.3; 17.11</t>
  </si>
  <si>
    <t>Chamber of Commerce and Industry</t>
  </si>
  <si>
    <t>3.2.11 Agriculture Diversification and Modernization Project (ADMP) (loan-based)</t>
  </si>
  <si>
    <t>IFAD</t>
  </si>
  <si>
    <t>1.1 - 1.2</t>
  </si>
  <si>
    <t>Ministry of Agriculture and Water Resources</t>
  </si>
  <si>
    <t>MPHSTF</t>
  </si>
  <si>
    <t>Karakalpakstan, Khorazm, Bukhara, Surkhondaryo</t>
  </si>
  <si>
    <t>31.08.2024</t>
  </si>
  <si>
    <t>Output 3.3. By 2025, enabling conditions are promoted to ensure equal and inclusive access to sustainable livelihoods and basic resources, decent work conditions through workplace collective bargaining, new technologies, modern infrastructure, including ICT, and road safety community services, affordable housing and financial services for youth, women and vulnerable groups</t>
  </si>
  <si>
    <t>1. Number of smallholder farmers, including women and youth, with improved capacities on innovative agribusiness practices and better access to markets, land, agricultural inputs, technologies and investment</t>
  </si>
  <si>
    <t>300 
(50% women; 50% men)</t>
  </si>
  <si>
    <t>500 
(50% women; 
50% men)</t>
  </si>
  <si>
    <t>Programme reports</t>
  </si>
  <si>
    <t>2. Number of education facilities supported to ensure enhanced accessibility for vulnerable groups to quality agriculture and irrigation vocational training and safeguarding gender equality</t>
  </si>
  <si>
    <t xml:space="preserve">4. Number of gender-responsive recommendations on improving trade-oriented private sector development policies provided to the government and integrated in policies </t>
  </si>
  <si>
    <t>15 (annually)</t>
  </si>
  <si>
    <t xml:space="preserve">5. Reccomendation of National Innovation for Sustainable Development Review (I4SDR) of Uzbekistan adopted by the Government </t>
  </si>
  <si>
    <t xml:space="preserve">no </t>
  </si>
  <si>
    <t xml:space="preserve">yes </t>
  </si>
  <si>
    <t>UNECE</t>
  </si>
  <si>
    <t>Funding framework</t>
  </si>
  <si>
    <t>3.3.1 Smallholders'capacities are improved on fish value chain practices through introduction of food safety facilities and extension services in the selected regions.</t>
  </si>
  <si>
    <t>3.3.2 Smallholders are supported on sustainable apiculture practices through introduction of pilot information exchange system  for updating beekeepers on availability of the melliferous flora, location of beehives and application of agrochemicals.</t>
  </si>
  <si>
    <t>3.3.3 Awareness of smallholder farmers is increased on extent and status of land degredation and innovative approaches to conduct agribusiness practices in the dryland ecosystems.</t>
  </si>
  <si>
    <t>3.3.4  Sustainable food systems are strengthened  in rural areas through capacity building measures on geographical indications among smallholder farmers and handcraftsmen.</t>
  </si>
  <si>
    <t xml:space="preserve">3.3.5 Innovative rice crop and pest management techniques are integrated among smallholder farmers for achieving sustainable livelihoods in the selected areas. 	</t>
  </si>
  <si>
    <t>3.3.6 Capacity building support is provided on on-farm practices for the production of high quality seed potatoes and ware potatoes.</t>
  </si>
  <si>
    <t>3.3.7  Enabling condictions are promoted for youth, women and vulnerable groups in the Aral Sea region through empowering local communities and smallholders on aquaculture, horticulture and conservation agriculture practices.</t>
  </si>
  <si>
    <t>8.3</t>
  </si>
  <si>
    <t>Qatar (12298)</t>
  </si>
  <si>
    <t>Germany (00117)</t>
  </si>
  <si>
    <t>UNDP Core</t>
  </si>
  <si>
    <t>3.3.10 National Innovation for Sustainable Development Review (I4SDR) of Uzbekistan is carried out</t>
  </si>
  <si>
    <t>4.4, 8.2, 8.3, 9.2, 9.5, 9.B, 9.C, and 17.6.</t>
  </si>
  <si>
    <t xml:space="preserve">Ministry of Innovation Development </t>
  </si>
  <si>
    <t>RF</t>
  </si>
  <si>
    <t>3.3.11 Digitalization of data and document exchange in multimodal transport using international (UN/CEFACT) standards are promoted (based on products of the UNDA COVID-19 connectivity response project (standards for digital data and document exchange for multimodal corridors) and work on Port Community Systems in the Region)</t>
  </si>
  <si>
    <t>Customs, MoE</t>
  </si>
  <si>
    <t xml:space="preserve">Regular UN budget </t>
  </si>
  <si>
    <t>3.3.12 Assistance is provided Uzbekistan in the implementation and use of international standards on dried nuts and fruits</t>
  </si>
  <si>
    <t>SDG 2, 8 and 12.3</t>
  </si>
  <si>
    <t>MoA</t>
  </si>
  <si>
    <t xml:space="preserve">3.3.13 Industrial relation, mechanisms of collective bargaining and collective agreements improved aimed at expanding the coverage of collective agreements </t>
  </si>
  <si>
    <t>8.8, 16.3, 16.6, 16.10, 5.5</t>
  </si>
  <si>
    <t>Ministry of Employment and Labour Relations, Employers'and Workers'organizations</t>
  </si>
  <si>
    <t>3.3.14 Technical advisory services and capacity building on sustainable infrastructure provided</t>
  </si>
  <si>
    <t>9, 11, 13,6</t>
  </si>
  <si>
    <t>Government</t>
  </si>
  <si>
    <t xml:space="preserve">3.3.15 Enhanced TVET system through developed teaching and training materials and modernized equipment and facilities for agriculture and irrigation colleges based on the diagnosis and needs assessment of the status with special emphasis on increased access for vulnerable groups and gender equality assurance </t>
  </si>
  <si>
    <t>(Karakalpakstan, Khorazm, Bukhara, Surkhondaryo)</t>
  </si>
  <si>
    <t xml:space="preserve">3.3.16 Promoting trade and increasing competitiveness by 1) supporting Uzbekistan's WTO accession, 2) Supporting an enabling environement for trade-priented private sector development, 3) Supporting market opportunities for all through more efficient and competitive producers and processors.  </t>
  </si>
  <si>
    <t>3.3.17 Support provided in facilitating the process of Uzbekistan’s accession to the World Trade Organisation</t>
  </si>
  <si>
    <t>20.02.2025</t>
  </si>
  <si>
    <t>8.2, 8.3. 10a, 16.8, 17.10. 17.13</t>
  </si>
  <si>
    <t>Ministry of Investments and Foreign Trade, Chamber of Commerce, private sector organizations, including women business associations</t>
  </si>
  <si>
    <t>3.3.18 Survey of relevant agencies is conducted and a report is drafted on readiness of Uzbekistan to implement the WTO Trade Facilitation Agreement (TFA), to be used for: (a) recommendations on the next steps to take to implement the TFA measures that are not yet implemented, including funding modalities; and (b) Uzbekistan's WTO negotiators in their talks on the accession of the country to the WTO</t>
  </si>
  <si>
    <t xml:space="preserve">Ministry of Investment and Foreign Trade and State Customs Committee of Uzbekistan. </t>
  </si>
  <si>
    <t xml:space="preserve"> 3.3.19. Support Uzbekistan’s accession to the Framework Agreement on Facilitation of Cross-border Paperless Trade in Asia and the Pacific through (i) technical assistance in completing domestic accession procedures to the Framework Agreement and (ii) online capacity building training and advisory support on cross-border paperless trade facilitation implementation.  </t>
  </si>
  <si>
    <t>RG People and Prosperity 
Outcome 3</t>
  </si>
  <si>
    <t>total check</t>
  </si>
  <si>
    <t xml:space="preserve">Outcome 4: By 2025, the most vulnerable benefit from enhanced access to gendersensitive quality health, education and social services </t>
  </si>
  <si>
    <t>Outcome indicator: Proportion of public spending on education, health and social protection in total government spending (NSDG 1.a.2)</t>
  </si>
  <si>
    <r>
      <rPr>
        <b/>
        <sz val="11"/>
        <rFont val="Noto Sans"/>
        <family val="2"/>
      </rPr>
      <t xml:space="preserve">Target:
</t>
    </r>
    <r>
      <rPr>
        <sz val="11"/>
        <rFont val="Noto Sans"/>
        <family val="2"/>
      </rPr>
      <t>In total: TBD</t>
    </r>
    <r>
      <rPr>
        <b/>
        <sz val="11"/>
        <rFont val="Noto Sans"/>
        <family val="2"/>
      </rPr>
      <t xml:space="preserve">
</t>
    </r>
    <r>
      <rPr>
        <sz val="11"/>
        <rFont val="Noto Sans"/>
        <family val="2"/>
      </rPr>
      <t>On education - TBD
On health – 15.4%
On social protection - TBD</t>
    </r>
  </si>
  <si>
    <t>Outcome indicator: Share of the population receiving social benefits in the total
population (benefits for persons with disabilities under 16 years of age, on the occasion of the loss of the family breadwinner) (NSDG 1.3.1.2)</t>
  </si>
  <si>
    <r>
      <rPr>
        <b/>
        <sz val="11"/>
        <rFont val="Noto Sans"/>
        <family val="2"/>
      </rPr>
      <t>Baseline:</t>
    </r>
    <r>
      <rPr>
        <sz val="11"/>
        <rFont val="Noto Sans"/>
        <family val="2"/>
      </rPr>
      <t xml:space="preserve">
Total – 1%
On Disability under 16 – 0.3% (2018)</t>
    </r>
  </si>
  <si>
    <t>Outcome indicator: Incidence of anaemia (per 100,000): a) all population
b) children under 5 years of age; c) pregnant women (NSDG 2.1.2)</t>
  </si>
  <si>
    <r>
      <rPr>
        <b/>
        <sz val="11"/>
        <rFont val="Noto Sans"/>
        <family val="2"/>
      </rPr>
      <t>Baseline:</t>
    </r>
    <r>
      <rPr>
        <sz val="11"/>
        <rFont val="Noto Sans"/>
        <family val="2"/>
      </rPr>
      <t xml:space="preserve">
a) all population – 5,439 (2020) 
b) children under 5 years of age – 11099.4
c) pregnant women – 2761.8 (2018)</t>
    </r>
  </si>
  <si>
    <t>Outcome indicator: Mortality among mothers and children under 5
(a) Maternal mortality ratio per 100,000 live births (NSDG 3.1.1)
(b) Under-5 mortality rate (NSDG 3.2.1)</t>
  </si>
  <si>
    <r>
      <rPr>
        <b/>
        <sz val="11"/>
        <rFont val="Noto Sans"/>
        <family val="2"/>
      </rPr>
      <t xml:space="preserve">Baseline:
</t>
    </r>
    <r>
      <rPr>
        <sz val="11"/>
        <rFont val="Noto Sans"/>
        <family val="2"/>
      </rPr>
      <t>(a) Maternal Mortality Ratio -  17.8 (2020)
(b) Under 5 – 13.1% (2018)</t>
    </r>
  </si>
  <si>
    <r>
      <rPr>
        <b/>
        <sz val="11"/>
        <rFont val="Noto Sans"/>
        <family val="2"/>
      </rPr>
      <t>Target:</t>
    </r>
    <r>
      <rPr>
        <sz val="11"/>
        <rFont val="Noto Sans"/>
        <family val="2"/>
      </rPr>
      <t xml:space="preserve">
(a) Maternal - 15
(b) Under 5 – 9.8</t>
    </r>
  </si>
  <si>
    <t>Outcome indicator: Communicable disease prevalence:
(a) Number of new HIV infections per 1000 uninfected population, by sex and age (NSDG 3.3.1)
(b) Tuberculosis incidence per 100,000 population (3.3.2.1)</t>
  </si>
  <si>
    <t xml:space="preserve">Baseline:
(a) Number of new HIV infections per 1000 uninfected population  - 0.132 
Male: 0,144
Female: 0,120
0-17 age: 0,051
18+ age: 0,172
(2018)
(b) Tuberculosis incidence per 100,000 population – 43
Male: 46,4  
Female: 39,5 
0-14 age: 21,0
15-17 age: 22,4 
18+ age: 53.9
(2018) </t>
  </si>
  <si>
    <r>
      <rPr>
        <b/>
        <sz val="11"/>
        <rFont val="Noto Sans"/>
        <family val="2"/>
      </rPr>
      <t xml:space="preserve">Target:
</t>
    </r>
    <r>
      <rPr>
        <sz val="11"/>
        <rFont val="Noto Sans"/>
        <family val="2"/>
      </rPr>
      <t xml:space="preserve">(a) Number of new HIV infections per 1000 uninfected population  -  0,1 
(b) Tuberculosis incidence per 100,000 population – 37 </t>
    </r>
  </si>
  <si>
    <t>Outcome indicator: Level of primary incidence of drug dependence per 100,000 population (NSDG 3.5.1).</t>
  </si>
  <si>
    <r>
      <rPr>
        <b/>
        <sz val="11"/>
        <rFont val="Noto Sans"/>
        <family val="2"/>
      </rPr>
      <t xml:space="preserve">Baseline: </t>
    </r>
    <r>
      <rPr>
        <sz val="11"/>
        <rFont val="Noto Sans"/>
        <family val="2"/>
      </rPr>
      <t>(2018)
(a) drug abuse – 2.6 
(b) alcoholism – 19.3 
(c) substance abuse – 0.1</t>
    </r>
  </si>
  <si>
    <r>
      <rPr>
        <b/>
        <sz val="11"/>
        <rFont val="Noto Sans"/>
        <family val="2"/>
      </rPr>
      <t xml:space="preserve">Target:
</t>
    </r>
    <r>
      <rPr>
        <sz val="11"/>
        <rFont val="Noto Sans"/>
        <family val="2"/>
      </rPr>
      <t xml:space="preserve">(a) drug abuse -  TBD
(b) alcoholism –  TBD
(c) substance abuse – TBD 
</t>
    </r>
  </si>
  <si>
    <t>Outcome indicator: Age-standardized mortality rate among the population aged 30-69 years attributed to cardiovascular disease, cancer, diabetes or chronic respiratory disease (NSDG 3.4.1.)</t>
  </si>
  <si>
    <r>
      <rPr>
        <b/>
        <sz val="11"/>
        <rFont val="Noto Sans"/>
        <family val="2"/>
      </rPr>
      <t xml:space="preserve">Baseline: </t>
    </r>
    <r>
      <rPr>
        <sz val="11"/>
        <rFont val="Noto Sans"/>
        <family val="2"/>
      </rPr>
      <t xml:space="preserve">264,9 (2018) </t>
    </r>
  </si>
  <si>
    <t>Outcome indicator: Proportion of women of reproductive age (aged 15–49 years) who have their need for modern contraception fully met (NSDG 3.7.1.)</t>
  </si>
  <si>
    <r>
      <rPr>
        <b/>
        <sz val="11"/>
        <rFont val="Noto Sans"/>
        <family val="2"/>
      </rPr>
      <t xml:space="preserve">Baseline: </t>
    </r>
    <r>
      <rPr>
        <sz val="11"/>
        <rFont val="Noto Sans"/>
        <family val="2"/>
      </rPr>
      <t>51% (2018)</t>
    </r>
  </si>
  <si>
    <r>
      <rPr>
        <b/>
        <sz val="11"/>
        <rFont val="Noto Sans"/>
        <family val="2"/>
      </rPr>
      <t xml:space="preserve">Target: </t>
    </r>
    <r>
      <rPr>
        <sz val="11"/>
        <rFont val="Noto Sans"/>
        <family val="2"/>
      </rPr>
      <t>55% (2025)</t>
    </r>
  </si>
  <si>
    <r>
      <rPr>
        <b/>
        <sz val="11"/>
        <rFont val="Noto Sans"/>
        <family val="2"/>
      </rPr>
      <t xml:space="preserve">MOV: </t>
    </r>
    <r>
      <rPr>
        <sz val="11"/>
        <rFont val="Noto Sans"/>
        <family val="2"/>
      </rPr>
      <t>Ministry of Health</t>
    </r>
  </si>
  <si>
    <t>Outcome indicator: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 (NSDG 3.8.1.1)</t>
  </si>
  <si>
    <t>Outcome indicator: Proportion of population with large household expenditures on health as a share of total household expenditure (a) more than 10 per cent and (b) more than 25 per cent (NSDG 3.8.2)</t>
  </si>
  <si>
    <r>
      <rPr>
        <b/>
        <sz val="11"/>
        <rFont val="Noto Sans"/>
        <family val="2"/>
      </rPr>
      <t xml:space="preserve">Baseline: 
</t>
    </r>
    <r>
      <rPr>
        <sz val="11"/>
        <rFont val="Noto Sans"/>
        <family val="2"/>
      </rPr>
      <t>(a) more than 10% - 13.8%
(b) more than 25% - 3% (2018)</t>
    </r>
  </si>
  <si>
    <t>Outcome indicator: Percentage of children covered by vaccines according to the national immunization calendar (diptheria, whooping cough, tetanus, measles, rubella, mumps, meningococcal infection, tuberculosis, rotavirus, infection, hepatitis B, poliomyelitis, pneumococcal infection, papilloma virus) (NSDG 3.b.1)</t>
  </si>
  <si>
    <r>
      <rPr>
        <b/>
        <sz val="11"/>
        <rFont val="Noto Sans"/>
        <family val="2"/>
      </rPr>
      <t xml:space="preserve">Baseline: </t>
    </r>
    <r>
      <rPr>
        <sz val="11"/>
        <rFont val="Noto Sans"/>
        <family val="2"/>
      </rPr>
      <t>99,8 % (2018)</t>
    </r>
  </si>
  <si>
    <r>
      <rPr>
        <b/>
        <sz val="11"/>
        <rFont val="Noto Sans"/>
        <family val="2"/>
      </rPr>
      <t xml:space="preserve">Target: </t>
    </r>
    <r>
      <rPr>
        <sz val="11"/>
        <rFont val="Noto Sans"/>
        <family val="2"/>
      </rPr>
      <t>100%</t>
    </r>
  </si>
  <si>
    <t>Outcome indicator: Proportion of children from 3 to 6 years of age covered by the pre-school education system (NSDG 4.2.1.2)</t>
  </si>
  <si>
    <r>
      <rPr>
        <b/>
        <sz val="11"/>
        <rFont val="Noto Sans"/>
        <family val="2"/>
      </rPr>
      <t xml:space="preserve">Baseline: </t>
    </r>
    <r>
      <rPr>
        <sz val="11"/>
        <rFont val="Noto Sans"/>
        <family val="2"/>
      </rPr>
      <t>32% (2018)</t>
    </r>
  </si>
  <si>
    <r>
      <rPr>
        <b/>
        <sz val="11"/>
        <rFont val="Noto Sans"/>
        <family val="2"/>
      </rPr>
      <t xml:space="preserve">Target: </t>
    </r>
    <r>
      <rPr>
        <sz val="11"/>
        <rFont val="Noto Sans"/>
        <family val="2"/>
      </rPr>
      <t>70% (TBC)</t>
    </r>
  </si>
  <si>
    <t>Outcome indicator: Participation rate in organized learning (one year before the official primary school entry age) by sex (NSDG 4.2.2)</t>
  </si>
  <si>
    <r>
      <rPr>
        <b/>
        <sz val="11"/>
        <rFont val="Noto Sans"/>
        <family val="2"/>
      </rPr>
      <t xml:space="preserve">Baseline:
</t>
    </r>
    <r>
      <rPr>
        <sz val="11"/>
        <rFont val="Noto Sans"/>
        <family val="2"/>
      </rPr>
      <t>40.6% (2018) 
60% (2019)</t>
    </r>
  </si>
  <si>
    <t>Outcome indicator: Parity indices by sex, rural/urban, level of well-being, in the education system (NSDG 4.5.1)</t>
  </si>
  <si>
    <r>
      <rPr>
        <b/>
        <sz val="11"/>
        <rFont val="Noto Sans"/>
        <family val="2"/>
      </rPr>
      <t xml:space="preserve">Baseline: </t>
    </r>
    <r>
      <rPr>
        <sz val="11"/>
        <rFont val="Noto Sans"/>
        <family val="2"/>
      </rPr>
      <t>0.93 (2018)</t>
    </r>
  </si>
  <si>
    <t>Outcome indicator: Proportion of schools with access to (d) adapted infrastructure and materials for students with disabilities (NSDG 4.a.1)</t>
  </si>
  <si>
    <r>
      <rPr>
        <b/>
        <sz val="11"/>
        <rFont val="Noto Sans"/>
        <family val="2"/>
      </rPr>
      <t xml:space="preserve">Baseline: </t>
    </r>
    <r>
      <rPr>
        <sz val="11"/>
        <rFont val="Noto Sans"/>
        <family val="2"/>
      </rPr>
      <t>26.5 (2018)</t>
    </r>
  </si>
  <si>
    <t>Output 4.1. By 2025, capacities of health system and stakeholders are strengthened to implement efficient and transparent, innovative and inclusive Universal Health Coverage-focused policies and programmes, comprehensive responses to health emergencies and to promote a healthy lifestyle and health literacy among all age groups as well as quality professional development opportunities and a decent work environment for healthcare employees.</t>
  </si>
  <si>
    <t>Total: 12 
a) 2 
b) 5
c) 1
d) 2
e) 2</t>
  </si>
  <si>
    <t>Total: 32 
a) 4 
b) 9
c) 9
d) 3
e) 7</t>
  </si>
  <si>
    <t>Ministry of Health, programme monitoring reports</t>
  </si>
  <si>
    <t xml:space="preserve"> Total 3554
a) 3304
b) 250</t>
  </si>
  <si>
    <t xml:space="preserve"> Total 11007
a) 10757
b) 250</t>
  </si>
  <si>
    <t xml:space="preserve">3. Number of educational establishments providing gender-sensitive health and nutrition education and implementing healthy nutrition practices, including Healthy School initiatives </t>
  </si>
  <si>
    <t>Ministry of Health,ministries of education,  programme monitoring reports</t>
  </si>
  <si>
    <t>4. Number of people, disaggregated by age and gender, equipped  with knowledge and skills for health promotion and disease prevention (including healthy life style and soft skills, drug use prevention, etc.)</t>
  </si>
  <si>
    <t>8050 (4000 females/girls)</t>
  </si>
  <si>
    <t>8500 (4000 females/girls)</t>
  </si>
  <si>
    <t>5. Number of people, disaggragated by gender, with access to medical products and/or services through UN support  (incl. antiretroviral treatment for PLHIV, TB treatment, etc.)</t>
  </si>
  <si>
    <t>37000 (50% female)</t>
  </si>
  <si>
    <t>41500 (50% female)</t>
  </si>
  <si>
    <t>7. Status of the national Health Management Information System (HMIS)   
“(Fully) operational in terms of implemented electronic integrated national health information system as a result of currently ongoing efforts on modernization and digitalization of HIS and availability of critical data elements including health-related SDG indicators”</t>
  </si>
  <si>
    <t>Piloted/Operational in 1 province</t>
  </si>
  <si>
    <t>Fully operational national-wide</t>
  </si>
  <si>
    <t>Antimicrobial resistance</t>
  </si>
  <si>
    <t>4.1.1</t>
  </si>
  <si>
    <t>Capacity strengthened for surveillance and stewardship of antimicrobial use and resistance</t>
  </si>
  <si>
    <t>3.8, 3.b.1., 3.d.1</t>
  </si>
  <si>
    <t>MoH, Service of public health and san-epid wellbeing</t>
  </si>
  <si>
    <t>Communicable disease</t>
  </si>
  <si>
    <t>4.1.2</t>
  </si>
  <si>
    <t xml:space="preserve">Capacity of national TB programme staff at national and regional levels are strengthened on introduction of new TB drugs, modified short treatmnet regimens; electronic TB surveillance (DHIS2 TB tracker) is introduced in pilot regions; TB Laboratory network strengthened; and National TB Programmme operational research capacity strengthened. </t>
  </si>
  <si>
    <t>National/Subnational</t>
  </si>
  <si>
    <t>MoH/National TB programme</t>
  </si>
  <si>
    <t>KfW</t>
  </si>
  <si>
    <t>4.1.3</t>
  </si>
  <si>
    <t xml:space="preserve">National HIV protocols have been reviewed and updated as per latest WHO recommnedations; and implementation of new HIV case management approaches are assessed </t>
  </si>
  <si>
    <t>3.3.1</t>
  </si>
  <si>
    <t>MoH/National AIDS Center; Global Fund Country Cooridination Mechanism</t>
  </si>
  <si>
    <t>UNAIDS UBRAF</t>
  </si>
  <si>
    <t>4.1.4</t>
  </si>
  <si>
    <t>Elimination of Hepatitis C in some pilot regions of Republic of Uzbekistan</t>
  </si>
  <si>
    <t>MoH/Institute of Virology</t>
  </si>
  <si>
    <t>-</t>
  </si>
  <si>
    <t>4.1.5</t>
  </si>
  <si>
    <t>Technical support provided towards the elimination of HIV and congenital syphilis</t>
  </si>
  <si>
    <t>3.1.1, 3.2.1, 3.2.2, 3.3.1</t>
  </si>
  <si>
    <t>MoH</t>
  </si>
  <si>
    <t>OR (UNAIDS, UBRAF, Global fund)</t>
  </si>
  <si>
    <t>4.1.6</t>
  </si>
  <si>
    <t>Technical assistance provided to establish friendly environment to engage NPS and stimulant drug users into HIV diagnosis testing and treatment, fostering access to HIV testing and immediate HIV treatment initiation among people who use NPS and stimulant drugs in selected cities of the country</t>
  </si>
  <si>
    <t>Tashkent, Samarkand</t>
  </si>
  <si>
    <t>UNODC / UNAIDS</t>
  </si>
  <si>
    <t>3.3; 3.5</t>
  </si>
  <si>
    <t>Ministry of Health, Natiobal AIDS Center, NGOs</t>
  </si>
  <si>
    <t>UNAIDS/UBRAF</t>
  </si>
  <si>
    <t>4.1.7</t>
  </si>
  <si>
    <t>Technical support provided in developing National  Guidelines/Protocols, Curricula Modules on effective human rights and evidence based HIV prevention and care for PWID</t>
  </si>
  <si>
    <t>Ministry of Health, Natiobal AIDS Center, Ministry of Internal Affairs, NGOs</t>
  </si>
  <si>
    <t>4.1.8</t>
  </si>
  <si>
    <t>Technical assistance provided on such issues as prevention, control and supervision of HIV, STIs and hepatitis through implementation of regional cooperation programme</t>
  </si>
  <si>
    <t xml:space="preserve">Ministry of health, Republican AIDS Centre, NGOs </t>
  </si>
  <si>
    <t>Russian Government, UNAIDS</t>
  </si>
  <si>
    <t>4.1.9</t>
  </si>
  <si>
    <t>Capacities at the national and sub-national level are strengthened to promote inclusive health services, including on HIV.</t>
  </si>
  <si>
    <t>3.7, 3.8</t>
  </si>
  <si>
    <t>Ministry of Health, Republican AIDS center</t>
  </si>
  <si>
    <t>Ministry of Health, GF</t>
  </si>
  <si>
    <t>4.1.10</t>
  </si>
  <si>
    <t xml:space="preserve">Access to HIV prevention, testing and treatment among key populations was ensured due to development and endorsment of the national guidelines </t>
  </si>
  <si>
    <t>Republican AIDS Centre, NGOs, CCM Secretariat</t>
  </si>
  <si>
    <t>4.1.11</t>
  </si>
  <si>
    <t>On-line learning platform to introduce National Guidelines on HIV prevention, testing and treatment among key population was developed and operationalised.</t>
  </si>
  <si>
    <t>Emergency Preparedness and Response/SPRP</t>
  </si>
  <si>
    <t>4.1.12</t>
  </si>
  <si>
    <t>Public health laboratories capacity strengthened</t>
  </si>
  <si>
    <t>3.8.1.1</t>
  </si>
  <si>
    <t>MoH, ASEW</t>
  </si>
  <si>
    <t>EC DEVCO</t>
  </si>
  <si>
    <t>4.1.13</t>
  </si>
  <si>
    <t>To support integration of MISP methodology in MOH emergency preparedness</t>
  </si>
  <si>
    <t>National</t>
  </si>
  <si>
    <t>3.1.1; 3.1.2; 3.2.2; 3.7.1;3.8.1</t>
  </si>
  <si>
    <t>Ministry of Health/Ministry of Emergency</t>
  </si>
  <si>
    <t>UNFPA core funds</t>
  </si>
  <si>
    <t>4.1.14</t>
  </si>
  <si>
    <t xml:space="preserve">The health system of the country is better prepared to respond to emergencies and pandemics (State Party Annual Reports (SPAR) submitted, surveillance system strengthened, reporting is regular, National Influenza Center (NIC) recognized, Joint External Evaluation (JEE) of IHR is prepared, conducted and linked with the national plan on health security)  </t>
  </si>
  <si>
    <t>3.d</t>
  </si>
  <si>
    <t>MOH, Service of public health and san-epid wellbeing</t>
  </si>
  <si>
    <t>4.1.15</t>
  </si>
  <si>
    <t xml:space="preserve">Capacity strengthened in relation to COVID-19 response (conducted by all programmes) </t>
  </si>
  <si>
    <t>GAVI Alliance</t>
  </si>
  <si>
    <t>4.1.16</t>
  </si>
  <si>
    <t>Inclusive and integrated crisis management and response: ensure preparedness and readiness of MoH by procuring the most required medical equipment for COVID 19 Response</t>
  </si>
  <si>
    <t>SDG: 3D1</t>
  </si>
  <si>
    <t>World Bank (loan)</t>
  </si>
  <si>
    <t>4.1.17</t>
  </si>
  <si>
    <t>Support to procure, deliver and manage appropriate medical equipment and supplies for the pandemic response and preparedness</t>
  </si>
  <si>
    <t>KOICA</t>
  </si>
  <si>
    <t>4.1.18</t>
  </si>
  <si>
    <t xml:space="preserve">Enhanced capacity of health systems and border management service on addressing COVID-19 and other communicable diseases </t>
  </si>
  <si>
    <t xml:space="preserve">3.3, 3.4, 3 d, 3.8.1, </t>
  </si>
  <si>
    <t>CDC</t>
  </si>
  <si>
    <t>Health Systems Strengthening</t>
  </si>
  <si>
    <t>4.1.19</t>
  </si>
  <si>
    <t>Capacities of Ministry of Health, Ministry of Finance and State Health Insurance Fund are strengthened to reform service delivery and heath financing with a focus on primary health care, and an assessment made of the pilot in Syrdarya oblast</t>
  </si>
  <si>
    <t>Syrdarya</t>
  </si>
  <si>
    <t>3.8.1, 3.8.2</t>
  </si>
  <si>
    <t>MOH, State Health Insurance Fund (SHIF), MOF</t>
  </si>
  <si>
    <t>UHC-P</t>
  </si>
  <si>
    <t>4.1.20</t>
  </si>
  <si>
    <t xml:space="preserve">Comprehensive health system assessment is conducted in the Aral Sea region, to identify priority needs of the population and inform future investment in health facilities, medical equipment, and health workforce capacity </t>
  </si>
  <si>
    <t>3.1.1,3.2.1,3.4.1,3.8.1,3.8.2</t>
  </si>
  <si>
    <t>MOH, Republic of Karakalpakstan (RoK) MOH</t>
  </si>
  <si>
    <t>4.1.21</t>
  </si>
  <si>
    <t>Capacity strengthened for roll-out of e-Health strategy, including digitalization of health information systems, in support of reforms in service delivery and health financing</t>
  </si>
  <si>
    <t>MOH, State Health Insurance Fund, MOF</t>
  </si>
  <si>
    <t>4.1.22</t>
  </si>
  <si>
    <t>Technical assistance to Government on implemention of the national e-health strategy provided</t>
  </si>
  <si>
    <t>RoK</t>
  </si>
  <si>
    <t>MoH, ITMed</t>
  </si>
  <si>
    <t>OR</t>
  </si>
  <si>
    <t>Healthy Life Style</t>
  </si>
  <si>
    <t>4.1.23</t>
  </si>
  <si>
    <t>Development and advocacy of costed adolescent/Youth health and wellbeing action plan</t>
  </si>
  <si>
    <t>MOH</t>
  </si>
  <si>
    <t>RR+OR</t>
  </si>
  <si>
    <t>4.1.24</t>
  </si>
  <si>
    <t>Improving adolescent lifestyles - nutrition, physical activity, internet, harmful substances, mobility</t>
  </si>
  <si>
    <t>MOI, MOT, MOPE, MOH, local governments</t>
  </si>
  <si>
    <t>4.1.25</t>
  </si>
  <si>
    <t>Healthy relations with peers, parents, society and mental health are promoted</t>
  </si>
  <si>
    <t>RoK, Uzbekistan</t>
  </si>
  <si>
    <t>SDG2,3
3.4.2</t>
  </si>
  <si>
    <t>MOH, MOPE</t>
  </si>
  <si>
    <t>4.1.26</t>
  </si>
  <si>
    <t>Evidence-based cost-effective healthy life and family skills training programme "Family UNited" piloted  in selected disricts of Karakalpakstan and scaled up</t>
  </si>
  <si>
    <t>Republic of Karakalpakstan</t>
  </si>
  <si>
    <t> 3.5</t>
  </si>
  <si>
    <t>Ministry of Public Education</t>
  </si>
  <si>
    <t>MPHSTF Aral Sea</t>
  </si>
  <si>
    <t>4.1.27</t>
  </si>
  <si>
    <t>Awareness raising activities delivered among youth on reproductive health, HIV and AIDS, family planning</t>
  </si>
  <si>
    <t>National/Republic of Karakalpakstan</t>
  </si>
  <si>
    <t>Ministry of Heath/Ministry of Public Education/ NGOs</t>
  </si>
  <si>
    <t>MPHSTF Aral Sea/UNFPA core funds</t>
  </si>
  <si>
    <t>4.1.28</t>
  </si>
  <si>
    <t>Series of IEC materials (e-posters, videos) were developed and endorsed to use in schools, lyceums to prevent HIV/STI and support  healthy lifestyle among young people and migrants</t>
  </si>
  <si>
    <t>3.3, 3.7, 4.3, 5.6</t>
  </si>
  <si>
    <t>Immunization</t>
  </si>
  <si>
    <t>4.1.29</t>
  </si>
  <si>
    <t xml:space="preserve">MOH is supported to strengthen supply chain management for essential medicine through identifying supply chain gaps and improving supply chain functional capacity </t>
  </si>
  <si>
    <t>MoR, MoH</t>
  </si>
  <si>
    <t>OR (Gavi, USAID)</t>
  </si>
  <si>
    <t>4.1.30</t>
  </si>
  <si>
    <t>Performance and sustainability of immunization services increased</t>
  </si>
  <si>
    <t>National and subnational</t>
  </si>
  <si>
    <t>MoH, TMA, TashPMI</t>
  </si>
  <si>
    <t>4.1.31</t>
  </si>
  <si>
    <t>Immunization supply chain management and logistics, including capacity building for effective vaccine management is enhanced</t>
  </si>
  <si>
    <t>OR(gavi)</t>
  </si>
  <si>
    <t>4.1.32</t>
  </si>
  <si>
    <t>Capacity of the National immunization program strengthened to sustain high levels and timelines of coverage by EPI vaccines and ensuring safety and equity of National immunization schedule</t>
  </si>
  <si>
    <t xml:space="preserve">National /subnational </t>
  </si>
  <si>
    <t>NCD</t>
  </si>
  <si>
    <t>4.1.33</t>
  </si>
  <si>
    <t>Capacity for intersectoral collaboration and informed decision-making is strengthened with the priority of public health and noncommunicable diseases prevention and control</t>
  </si>
  <si>
    <t>MOH, MOF, Min Education, Min Economy</t>
  </si>
  <si>
    <t>Nutrition</t>
  </si>
  <si>
    <t>4.1.34</t>
  </si>
  <si>
    <t>Technical assistance to ensure quality of short-term universal, free-of-charge preventive supplementation programs and to strengthen the quality and coverage of large-scale food fortification programmes provided</t>
  </si>
  <si>
    <t>MoH, UzStandard, Uzdonmahsulot</t>
  </si>
  <si>
    <t>4.1.35</t>
  </si>
  <si>
    <t>Capacity building of health workers to enhance the quality and coverage of age- and gender-sensitive nutrition counselling organized</t>
  </si>
  <si>
    <t>MoH, Medical universities</t>
  </si>
  <si>
    <t>Reproductive and Maternal and Child Health</t>
  </si>
  <si>
    <t>4.1.36</t>
  </si>
  <si>
    <t>National Reproductive and Maternal Health Programme strengthened to adopt national policy based on WHO recommendations</t>
  </si>
  <si>
    <t xml:space="preserve">WHO </t>
  </si>
  <si>
    <t>4.1.37</t>
  </si>
  <si>
    <t>Comprehensive Child and Adolescent Health Programmes are adapted to the country context, promoted and in use along with WHO recommended policy</t>
  </si>
  <si>
    <t>3.2.1; 3.8.1</t>
  </si>
  <si>
    <t>MoH, Ministry of Education</t>
  </si>
  <si>
    <t>4.1.38</t>
  </si>
  <si>
    <t>National capacities on evidence-based policies, strategies, costed plans for quality new-born and maternal health care strengthened</t>
  </si>
  <si>
    <t>"SDG3 
3.2.1
3.2.2
3,3,1"</t>
  </si>
  <si>
    <t>MoH, MoF, SHIF</t>
  </si>
  <si>
    <t>RR+OR (Gavi)</t>
  </si>
  <si>
    <t>4.1.39</t>
  </si>
  <si>
    <t xml:space="preserve">Technical support to the Government to improve quality of maternal, newborn and child health care provided </t>
  </si>
  <si>
    <t>3.1.1, 3.2.1, 3.2.2</t>
  </si>
  <si>
    <t>4.1.40</t>
  </si>
  <si>
    <t xml:space="preserve">Data collection and reporting for Mother and Child Health (MCH) and preventive services are strengthened </t>
  </si>
  <si>
    <t>RR+OR(Gavi)</t>
  </si>
  <si>
    <t>4.1.41</t>
  </si>
  <si>
    <t>C4D for nurturing care (including immunization, ECD and IYCF) is mainstreamed into health programmes and targeted C4D interventions are developed</t>
  </si>
  <si>
    <t>2.2.2, 2.2.1, 2.2.2, 3.1.1, 3.2.1, 3.2.2, 4.2.1</t>
  </si>
  <si>
    <t>OR (Gavi, ADB)</t>
  </si>
  <si>
    <t>4.1.42</t>
  </si>
  <si>
    <t>Technical support to introduce universal progressive home visiting model provided</t>
  </si>
  <si>
    <t>MoH, MHSSE</t>
  </si>
  <si>
    <t>OR (Gavi)</t>
  </si>
  <si>
    <t>4.1.43</t>
  </si>
  <si>
    <t>Advocacy for nurturing care in relevant policies, programmes, services and financial allocation organized and provide technical support to develop evidence-based normative base for nurturing care (including  early identification, early intervention and holistic developmental monitoring ) developed/updated</t>
  </si>
  <si>
    <t>Uzbekistan/ subnational</t>
  </si>
  <si>
    <t>MoH, MoF, MPSE</t>
  </si>
  <si>
    <t>4.1.44</t>
  </si>
  <si>
    <t>Advocacy for multi-sector cooperation, agriculture, food system, social protection system reform and improved water, sanitation and hygiene systems conducted, technical advice on the national monitoring and information management system provided</t>
  </si>
  <si>
    <t>2.2.2, 2.2.1, 2.2.2, 3.1.1, 3.2.1, 3.2.2</t>
  </si>
  <si>
    <t>MoH, MoF, CoM</t>
  </si>
  <si>
    <t>4.1.45</t>
  </si>
  <si>
    <t>Better health service is provided to adolescent</t>
  </si>
  <si>
    <t>3.3.1, 3.4.2, 3.6.1, 3.7.1</t>
  </si>
  <si>
    <t>4.1.46</t>
  </si>
  <si>
    <t>Technical support provided to the improvement of access to and quality of maternal health services</t>
  </si>
  <si>
    <t>Ministry of Health, Republican Reproductive Health center, Republical AIDS center</t>
  </si>
  <si>
    <t>4.1.47</t>
  </si>
  <si>
    <t>Provide technical support in Improvement of quality of perinatal care service to most vulnerable mothers and newborns</t>
  </si>
  <si>
    <t>Ministry of Health of RKK</t>
  </si>
  <si>
    <t>4.1.48</t>
  </si>
  <si>
    <t>To provide technical assistance in development of sustainable reprodutive health commodity security strategy and operational plan and inclusion of innovative approaches on Family Planning (FP) in medical curricula</t>
  </si>
  <si>
    <t>Reproductive health center/TashPMI/TMA</t>
  </si>
  <si>
    <t>4.1.49</t>
  </si>
  <si>
    <t>To provide technical support on development of national mechanisms to address reproductive health cancers</t>
  </si>
  <si>
    <t>Republic of Karakalpakstan and Chirchik city</t>
  </si>
  <si>
    <t xml:space="preserve">Ministry of Health </t>
  </si>
  <si>
    <t>Japanese government, UNFPA core funds</t>
  </si>
  <si>
    <t>4.1.50</t>
  </si>
  <si>
    <t>Knowledge, attitude and practices and associated factors related to anemia and FP among population (women, men, youngsters)</t>
  </si>
  <si>
    <t>selected regions</t>
  </si>
  <si>
    <t>Think tank, MoH, Reproductive health center, Republican AIDS center</t>
  </si>
  <si>
    <t>Substance Use Disorder</t>
  </si>
  <si>
    <t>4.1.51</t>
  </si>
  <si>
    <t xml:space="preserve">Capacity of health workers on selected courses of the Universal Treatment Curricilum for Substance Use Disorders (UTC Training Package) is developed </t>
  </si>
  <si>
    <t>Ministry of Health, Ministry of Interior Affairs</t>
  </si>
  <si>
    <t>US INL</t>
  </si>
  <si>
    <t>4.1.52</t>
  </si>
  <si>
    <t>UNODC-WHO Substance Use Disorder Treatment Facility Survey is carried out</t>
  </si>
  <si>
    <t>4.1.53</t>
  </si>
  <si>
    <t>National Survey on Prevalence and Emerging Trends of Problem Drug Use in the Republic Uzbekistan is conducted</t>
  </si>
  <si>
    <t>3.5; 17.19</t>
  </si>
  <si>
    <t>National Centre on drugs control under the Cabinet of Ministers, Ministry of Health, Ministry of Internal Affairs</t>
  </si>
  <si>
    <t>US INL (80%); Sweden (20%)</t>
  </si>
  <si>
    <t xml:space="preserve">Output 4.2. By 2025, Government and other educational stakeholders have increased capacity to provide access to equitable, inclusive and quality education at all levels and promote lifelong learning in an integrated manner, including quality professional development system and decent work environment for education sector employees. </t>
  </si>
  <si>
    <t xml:space="preserve">Weak (Score 1) 
No data are collected on gender, disability, children’s family income/assets or urban/rural at various levels of education (preschool, primary, secondary, TVET &amp; tertiary /higher education as well as skills training programmes). </t>
  </si>
  <si>
    <t>Initiating (Score 1.4) 
EMIS collects data on gender, urban/rural but not on children’s family income/assets, children’s disabilities or schools' physical environment and assistive devices for children with disabilities, at various levels of education (preschool, primary, secondary, TVET &amp; tertiary /higher education as well as skills training programmes)</t>
  </si>
  <si>
    <t>UNICEF sectorial review</t>
  </si>
  <si>
    <t xml:space="preserve">Weak (Score 1) 
Competency-based curricula are not yet developed or adopted for different levels of education.  There is no teacher training on competency-based curricula and assessment. There are no/very limited accompanying materials (include learning standards, examples of student work, learning progression) or guidance to translate these into classroom practice. </t>
  </si>
  <si>
    <t xml:space="preserve">Initiating (Score 2) 
Competency-based curricula are developed and adopted for primary or secondary education. Pre-service and in-service teacher training includes competency-based curriculum and assessment approaches, to some extent. There are limited accompanying materials (include learning standards, examples of student work, learning progression) and guidelines to translate these into classroom practice. </t>
  </si>
  <si>
    <t xml:space="preserve">Weak (Score 1)
There is no system-wide institutional capacity to support and ensure education quality and assessment practices. There is no QA system is place. There is no system-level document that provides guidelines for QA and assessment. There are no system-level mechanisms to ensure that teachers develop skills in QA and assessment. There are no mechanisms to monitor the education quality and assessment practices. There is no use of QA and assessment information to improve learning outcomes.  </t>
  </si>
  <si>
    <t xml:space="preserve">Initiating (Score 2) 
There is weak system-wide institutional capacity to support and ensure the education quality and learning assessment practices. The QA system is weak, although reform is ongoing. There is an informal system-level document that provides guidelines for QA and assessment. There are no system-level mechanisms to ensure that teachers develop skills in QA and assessment. There are ad hoc mechanisms to monitor the education quality and assessment practices. There is very limited use of QA and assessment information to improve learning outcomes. </t>
  </si>
  <si>
    <t xml:space="preserve">Initiating (Score 1.5)
There is weak system-wide institutional capacity to support and ensure the education quality and learning assessment practices. The QA system is weak, although reform is ongoing. There is an informal system-level document that provides guidelines for QA and assessment. There are no system-level mechanisms to ensure that teachers develop skills in QA and assessment. There are ad hoc mechanisms to monitor the education quality and assessment practices. There is very limited use of QA and assessment information to improve learning outcomes. </t>
  </si>
  <si>
    <t>Established (Score 2.6)
There is sufficient system-wide institutional capacity to support and ensure the education quality and learning assessment practices. The QA system is sufficient. There is a formal system-level document that provides guidelines for QA and learning assessment. There are some system-level mechanisms to ensure that teachers/managers develop skills in QA and assessment. There are limited systematic mechanisms to monitor the quality and assessment practices. There is some use of QA and assessment information to improve learning outcomes /skills</t>
  </si>
  <si>
    <t>4.2.1</t>
  </si>
  <si>
    <t>Capacity of government is strengthened in promoting and implementing Inclusive Education in preschools and schools</t>
  </si>
  <si>
    <t>4.5 (4.5.1), 4.a (4.a.1), 4.c (4.c.1)</t>
  </si>
  <si>
    <t>MOPE and MOPSE</t>
  </si>
  <si>
    <t>RR &amp; OR</t>
  </si>
  <si>
    <t>4.2.2</t>
  </si>
  <si>
    <t>Capacity of the government is strengthened in official administrative data collection, analysis and knowledge management (enhancing EMIS and Quality Assurance Systems)</t>
  </si>
  <si>
    <t>4.1 (4.1.1), 4.2 (4.2.1, 4.2.2), 4.5 (4.5.1)</t>
  </si>
  <si>
    <t>MOPE, MOPSE, SISEQ</t>
  </si>
  <si>
    <t>4.2.3</t>
  </si>
  <si>
    <t>Government is supported in designing C4D and T4D strategies/programmes for enahncing advocacy for ECE, child care practices, parenting and demand for ECE</t>
  </si>
  <si>
    <t>4.2 (4.2.1, 4.2.2), 4.5 (4.5.1), 4.c (4.c.1)</t>
  </si>
  <si>
    <t>MOPSE</t>
  </si>
  <si>
    <t>4.2.4</t>
  </si>
  <si>
    <t>MOPSE is supported in implementation / scaling up ELDS &amp; preschool curriculum; strengthening "School readiness" tracking for ECE and implementing and evaluating alternative models of preschools</t>
  </si>
  <si>
    <t>4.2.5</t>
  </si>
  <si>
    <t xml:space="preserve">Capacity of government in designing and testing competency-based inclusive curriculum and teaching-learning materials is enhanced </t>
  </si>
  <si>
    <t>4.1 (4.1.1), 4.4 (4.4.1)</t>
  </si>
  <si>
    <t>MOPE</t>
  </si>
  <si>
    <t>4.2.6</t>
  </si>
  <si>
    <t xml:space="preserve">Capacity of government in modernizing National Assessment Systems is enhanced </t>
  </si>
  <si>
    <t>4.2.7</t>
  </si>
  <si>
    <t>Government is supported to implement GenU interventions related to: (a) school internet connectivity (GIGA); (b) enhanced resources and tools for online/distance learning (Reimagining Education); and © Youth agenda</t>
  </si>
  <si>
    <t xml:space="preserve">4.1 (4.1.1), 4.4 (4.4.1), 4.5 (4.5.1) </t>
  </si>
  <si>
    <t>4.2.8</t>
  </si>
  <si>
    <t>Government is supported in revising pre-service and in-service curriculum for preschool education and in-service teachers' training for GSE in line with new curriculum and inclusive education requirements</t>
  </si>
  <si>
    <t>4.1, 4.2, 4.4 (4.4.1), 4.c (4.c.1)</t>
  </si>
  <si>
    <t>4.2.9</t>
  </si>
  <si>
    <t>Government is supported in revising teacher appraisal mechanisms (preschools &amp; GSE) and implementing the teacher professional standards and teacher assessment mechanisms</t>
  </si>
  <si>
    <t>4.4 (4.4.1), 4.5 (4.5.1), 4.c (4.c.1)</t>
  </si>
  <si>
    <t>4.2.10</t>
  </si>
  <si>
    <t xml:space="preserve">Introducing the competency-based school curricula for grades of 8-11 to build the skills and competencies for global citizenship, media and information literacy, leadership, non-violence and culture of peace in the selected schools of Andijan, Fergana and Namangan regions; </t>
  </si>
  <si>
    <t>PBF</t>
  </si>
  <si>
    <t>4.2.11</t>
  </si>
  <si>
    <t>Developing guides and course materials to build leadership skills and key competences of youth for violence prevention, response and increased civic engagement;</t>
  </si>
  <si>
    <t>4.2.12</t>
  </si>
  <si>
    <t>Training policy makers, teachers and educators to build leadership skills and key competences of youth for violence prevention, response and increased culture of lawfulness and the rule of law.</t>
  </si>
  <si>
    <t>4.2.13</t>
  </si>
  <si>
    <t xml:space="preserve">Supporting the Government of Uzbekistan in joining the Convention on Recognition of Qualifications in Higher Education; </t>
  </si>
  <si>
    <t>Ministry of Higher and Secondary Specialised Education,
State Inspection for Supervision of Quality in Education</t>
  </si>
  <si>
    <t>Regular Programme funds</t>
  </si>
  <si>
    <t>4.2.14</t>
  </si>
  <si>
    <t>Support strengthening the capacity of  MoPE and its subordinate entities in designing, implementing and sustaining @scale TPD models</t>
  </si>
  <si>
    <t>4.c (4.c.1)</t>
  </si>
  <si>
    <t>Ministry of Public Education, Scientific, Scientific Research Institute for Studying the Issues and Determining the Perspectives of Public Education named after A. Avloniy, National University of Uzbekistan</t>
  </si>
  <si>
    <t>EXB</t>
  </si>
  <si>
    <t>Output 4.3. By 2025, the national social protection system is strengthened to deliver progressively universal social security and social protection benefits (child-sensitive, gender and shock responsive), community-based family services, and inclusive multi-sector response to vulnerabilities and gender-based violence in line with international standards.</t>
  </si>
  <si>
    <t xml:space="preserve">1. A National Social Protection Strategy with costed three year action plan for implementation available </t>
  </si>
  <si>
    <t>No (Concept Note to the National Social Protection Strategy exists)</t>
  </si>
  <si>
    <t>Partially (draft National Social Protection Strategy submitted for adoption by the Government)</t>
  </si>
  <si>
    <t xml:space="preserve">Government's decree, Ministry of Finance, </t>
  </si>
  <si>
    <t xml:space="preserve">a) 50,000; b) 100,000 ; c) 650,000 ; d) 45,000 ; e) 1,0 million  
</t>
  </si>
  <si>
    <t xml:space="preserve">a) 75,000; b) 150,000 ; c) 700,000; d) 50,000 ; e) 1,1 million </t>
  </si>
  <si>
    <t>a) 100,000; b) 200,000 ; c) 750,000; d) 55,000 ; e) 1,2 million</t>
  </si>
  <si>
    <t xml:space="preserve">(a) 3;
b) Pilot initiated 
c) Draft  available
d) Not available
 </t>
  </si>
  <si>
    <t xml:space="preserve">(a) 3;
b) Piloted
c) Concept adopted and Piloted
d) Available
 </t>
  </si>
  <si>
    <t>Programme Reports</t>
  </si>
  <si>
    <t>4.  Percentage of girls and boys who have experienced violence assisted by health, social work or justice/law enforcement services in four priority regions (Standard RAM indicator)</t>
  </si>
  <si>
    <t>5% (of identified cases in priority regions)</t>
  </si>
  <si>
    <t>20 % (of identified cases in prioirty regions)</t>
  </si>
  <si>
    <t>5. Policies promoted to address violence against women and children: (a)  sectors institutionalized standard operating procedures for multi-sectoral prevention and response to gender-based violence; (b) national, multi-sectoral plan or strategy for coordinated action to prevent and respond to violence against children</t>
  </si>
  <si>
    <t>(a) SOPs drafted for four sectors and piloted in 3 regions, 
(b) Not available</t>
  </si>
  <si>
    <t>(a)  National action plan on SOPs implementation is prepared 
(b) Not available</t>
  </si>
  <si>
    <t>(a) SOPs for 4 sectors adopted and operational at national level
(b) Draft plan is available</t>
  </si>
  <si>
    <t>Presidential Resolution, Government decisions, Line ministries internal regulations</t>
  </si>
  <si>
    <t>6. Whether the country has measures in place to address gender-based violence (GBV) during the COVID-19 pandemic, which (yes/no): a) integrate violence prevention and response into COVID-19 response plans; b) raise awareness through advocacy and campaigns, with targeted messages to both women and men; c) provide options for women to report abuse and seek help without alerting perpetrators; d) ensure continued functioning of shelters for survivors of violence and expand their capacity; e) ensure women’s access to justice through police and justice responses to address impunity of perpetrators and protect women and their children</t>
  </si>
  <si>
    <t xml:space="preserve">a) yes
b) yes
c) yes
d) yes
e) yes
</t>
  </si>
  <si>
    <t>a) yes
b) yes
c) yes
d) yes
e) yes
f) yes</t>
  </si>
  <si>
    <t>Agencies Programme documents/reports</t>
  </si>
  <si>
    <t xml:space="preserve">7. Number of beneficiaries of social protection schemes and services related to the COVID-19 pandemic, disaggregated by type of programme, territory (rural/urban), sex, age group and at-risk population:a) Cash for work (productivity) (female/male/total) ; b) cash transfer programs (total) c) Food and nutrition schemes (f/m/t); d) Human right protection services (f/m/t); e) legal aid services (f/m/t) f) Psychosocial support services </t>
  </si>
  <si>
    <t xml:space="preserve">f) 9000 </t>
  </si>
  <si>
    <t xml:space="preserve">f) 16400 </t>
  </si>
  <si>
    <t>Institutional capacity  development for enhanced Social protection</t>
  </si>
  <si>
    <t>4.3.1</t>
  </si>
  <si>
    <t>Support to formulation and implementation of a comprehensive and inclusive national social protection strategy provided</t>
  </si>
  <si>
    <t>1,3,8</t>
  </si>
  <si>
    <t xml:space="preserve">Ministry of Employment and Labour Relations, Ministry of Finance, Employers'and Workers'organizations </t>
  </si>
  <si>
    <t>4.3.2</t>
  </si>
  <si>
    <t>Costing of 3 year Action Plan for the implementation of National Social Protection Strategy</t>
  </si>
  <si>
    <t xml:space="preserve"> Ministry of Finance</t>
  </si>
  <si>
    <t>4.3.3</t>
  </si>
  <si>
    <t>Support Government in developing a comprehensive and costed action plan on the social protection of children and young people within the framework of the upcoming national social protection strategy for 2030</t>
  </si>
  <si>
    <t>1.3, 1.b, 5.1, 10.2, 16.6, 16.7</t>
  </si>
  <si>
    <t>MoF, MoEPR, MoELR,  Youth Agency, Ministry of Mahalla</t>
  </si>
  <si>
    <t>OR
(TF $250,000)</t>
  </si>
  <si>
    <t>4.3.4</t>
  </si>
  <si>
    <t>Support Government in developing an institutional design for an integrated social protection system, including standard operating procedures, functions, protocols, capacity building and operationalization action plans, and integrating cash benefits with social services along the life cycle.</t>
  </si>
  <si>
    <t xml:space="preserve">UNICEF +UNDP </t>
  </si>
  <si>
    <t>1.3, 1.5, 1.b, 10.2, 10.3, 10.4, 16.6, 16.7, 16.b</t>
  </si>
  <si>
    <t>MoF, Ministry of Mahalla, MEDPR, MELR, MoH, CERR</t>
  </si>
  <si>
    <t>4.3.5</t>
  </si>
  <si>
    <t>Identification of fiscal space for social protection</t>
  </si>
  <si>
    <t xml:space="preserve"> Ministry of Finance </t>
  </si>
  <si>
    <t>4.3.6</t>
  </si>
  <si>
    <t>Support the Ministry of Finance and other relevant stakeholders in developing and introducing an integrated management information system (Single Registry for Social Protection).</t>
  </si>
  <si>
    <t>1.3, 1.5, 1.b, 5.1, 10.2, 10.3, 10.4, 16.6, 16.7, 16.10</t>
  </si>
  <si>
    <t>MoF, Ministry of Mahalla, MoH, MoPSE, MoPE, Mo</t>
  </si>
  <si>
    <t>4.3.7</t>
  </si>
  <si>
    <t>Build constituencies in support of the progressive expansion of social protection benefits for children, involving community leaders, influencers, young people, parliamentarians, CSOs, academia and media.</t>
  </si>
  <si>
    <t>1.3, 1.5, 1.b, 10.2, 10.3, 16.6, 16.7, 16.10, 17.17</t>
  </si>
  <si>
    <t>MoF, Parliament, CSOs</t>
  </si>
  <si>
    <t>RR ($20,000)</t>
  </si>
  <si>
    <t>4.3.8</t>
  </si>
  <si>
    <t>Strengthen the Government’s capacity to prioritize and sustainably finance progressive expansion of social protection benefits for children, based on investment case and fiscal space analysis.</t>
  </si>
  <si>
    <t>1.3, 10.2, 10.3, 16.6, 16.7, 16.10, 17.17</t>
  </si>
  <si>
    <t>4.3.9</t>
  </si>
  <si>
    <t>Policy measures developed to extend social protection coverage to the most vulnerable groups of population, including persons with disabilities, through the creation of a non-departmental social inspection on monitoring social institutions and protecting the rights of socially vulnerable groups</t>
  </si>
  <si>
    <t>4.3.10</t>
  </si>
  <si>
    <t>Scope of social insurance in case of unemployment, sickness, accident, disability to all categories of workers extended in line with relevant international labour standards</t>
  </si>
  <si>
    <t>4.3.11</t>
  </si>
  <si>
    <t>National legislation and policies on maternity protection analyzed, relevant policy recommendations developed, in line with relevant international labour standards</t>
  </si>
  <si>
    <t>4.3.12</t>
  </si>
  <si>
    <t>Capacity development of constituents on social security and integrated social protection and employment service delivery (supporting MELRs designed pilot in Bukhara region)</t>
  </si>
  <si>
    <t>4.3.13</t>
  </si>
  <si>
    <t>National stakeholders have better understanding of the profile, migratory routes, economic and labour situation, living conditions and main protection needs of migration flows within the COVID-19 context</t>
  </si>
  <si>
    <t>De-I and Child protection</t>
  </si>
  <si>
    <t>4.3.14</t>
  </si>
  <si>
    <t>Support the Government to implement the de-institutionsalisation action plan within the child care system reform</t>
  </si>
  <si>
    <t xml:space="preserve">16.2, 5.2 </t>
  </si>
  <si>
    <t>Cabinet of Ministers, MMFS, MOPE, MOH, MOF, RCSAC, Child rights Ombudsperson, SOS Chidlren villages</t>
  </si>
  <si>
    <t>RR&amp;OR</t>
  </si>
  <si>
    <t>4.3.15</t>
  </si>
  <si>
    <t xml:space="preserve">Strengthen a gate-keeping system to minimise the family seperation and placement of children into residential care institutions </t>
  </si>
  <si>
    <t>Cabinet of Ministers, MMFS, MOF, MOPE, MOPE RCSAC</t>
  </si>
  <si>
    <t>4.3.16</t>
  </si>
  <si>
    <t>Instigate a shift from large institutional care to family and community-based care for children deprived of parental care</t>
  </si>
  <si>
    <t>Cabinet of Ministers, MMFS,MOF, MOPE, MPE RCSAC</t>
  </si>
  <si>
    <t>4.3.17</t>
  </si>
  <si>
    <t>Build the capacity of social service workforce to apply a case management system and practice social work functions</t>
  </si>
  <si>
    <t>MHSSE, MMFS, MOPE, MOH, NUUz, Agency of Youth Affairs, MOELR</t>
  </si>
  <si>
    <t>4.3.18</t>
  </si>
  <si>
    <t>Strengthen existing mechanisms to identify high-risk populations of children and individual cases of child abuse in home and school settings</t>
  </si>
  <si>
    <t xml:space="preserve">5.2, 16.2 </t>
  </si>
  <si>
    <t>Cabinet of Ministers, MOPE, MOH, MMFS, Agency of Youth Affairs, MoI, PGO, RCSAC</t>
  </si>
  <si>
    <t>4.3.19</t>
  </si>
  <si>
    <t>Respond to the protection, repatriation and reintegration needs of children and their families who have been repatriated from armed conflict zones</t>
  </si>
  <si>
    <t xml:space="preserve">5.2, 5.2, 10.2 </t>
  </si>
  <si>
    <t>MMFS, MOPE, RCSAC, Barqaror Hayot, Local authorities and communities</t>
  </si>
  <si>
    <t>GBV</t>
  </si>
  <si>
    <t>4.3.20</t>
  </si>
  <si>
    <t>National action plan on Standard Operating Procedures (SOP) implementation is endorsed and sectors standard operating procedures for multi-sectoral prevention and response to gender-based violence endorsed by the Government forscale-up</t>
  </si>
  <si>
    <t>5.1, 5.2, 16.1</t>
  </si>
  <si>
    <t>Gender Commission under Senate, MMFS, MoH, MIA</t>
  </si>
  <si>
    <t>4.3.21</t>
  </si>
  <si>
    <t>Training package for religious leaders on SRHR and Gender issues developed and agreed with the International Islamic Academy</t>
  </si>
  <si>
    <t>International Islamic Academy</t>
  </si>
  <si>
    <t>4.3.22</t>
  </si>
  <si>
    <t>Mandatory on-line courses on Gender Equality and Women Empowerment for civil servants, which covers such issues as gender equality, CEDAW and GBV is introduced and fully applied by all government organizations</t>
  </si>
  <si>
    <t>4.3.23</t>
  </si>
  <si>
    <t>Knowledge sharing and capacity development promoted for improved prevention and response to violence against women (in the framework of Regional Spotlight Initiative)</t>
  </si>
  <si>
    <t>UNDP, UNFPA, UN Women</t>
  </si>
  <si>
    <t>Disability Inclusion</t>
  </si>
  <si>
    <t>4.3.24</t>
  </si>
  <si>
    <t>Support strengthening of Government's capacity to develop disability sensitive policies for children through introduction of the social model of disability assessment for children, within wider system reform</t>
  </si>
  <si>
    <t>1.3,  5.1, 10.3, 10.4, 11.2, 16.6, 16.7, 16.b</t>
  </si>
  <si>
    <t>MoF, MoH, MoPE</t>
  </si>
  <si>
    <t>UNJP SP (UNDP: $38,000)</t>
  </si>
  <si>
    <t>RR ($5,000) &amp; OR($420,000)</t>
  </si>
  <si>
    <t>4.3.25</t>
  </si>
  <si>
    <t>The Government capacity is strengthened  to shift from medical approach to social model of disability assessment and determination;  conduct disability data collection and reporting and build uniform database and enhance accessibility of social public services for persons with disabilities”</t>
  </si>
  <si>
    <t xml:space="preserve">1.3, 5.c, 10.2, 10.4, 16.7                  </t>
  </si>
  <si>
    <t>Agency on the development of medical and social services under the Cabinet of Ministers, Ministry of Finance, State Statistics Committee, DPOs, Public Service Agency</t>
  </si>
  <si>
    <t>4.3.26</t>
  </si>
  <si>
    <t xml:space="preserve">Situational analysis of contextual factors affecting CRPD and SDG implementation and the preconditions for disability inclusion is conducted and a joint programme on Social services delivery transformation is implemented based on human rights-based approach for children, youth and women with disabilities </t>
  </si>
  <si>
    <t>UNICEF, UNDP, UNFPA, OHCHR</t>
  </si>
  <si>
    <t>4.3.27</t>
  </si>
  <si>
    <t>Financial, social and legal assistance to refugees</t>
  </si>
  <si>
    <t>10.2, 10.3</t>
  </si>
  <si>
    <t>UNHCR Funding</t>
  </si>
  <si>
    <t>RG People and Prosperity 
Outcome 4</t>
  </si>
  <si>
    <t>Strategic Priority C: Sustainable, climate-responsible and resilient development</t>
  </si>
  <si>
    <t>RESULT GROUP 3:  PLANET</t>
  </si>
  <si>
    <t>CHAIR: Matilda Dimovska (UNDP)</t>
  </si>
  <si>
    <t>Outcome 5: By 2025, the most at risk regions and communities of Uzbekistan are more resilient to climate change and disasters, and benefit from increasingly sustainable and gender-sensitive efficient management of natural resources and infrastructure, robust climate action, inclusive environmental governance and protection.</t>
  </si>
  <si>
    <t>Outcome indicator: Number of deaths, missing persons and injured directly as a result of disasters per 100,000 population disaggregated by regions, sex and age (NSDG 1.5.1 and 11.5.1)</t>
  </si>
  <si>
    <r>
      <rPr>
        <b/>
        <sz val="11"/>
        <rFont val="Noto Sans"/>
        <family val="2"/>
      </rPr>
      <t xml:space="preserve">Baseline: </t>
    </r>
    <r>
      <rPr>
        <sz val="11"/>
        <rFont val="Noto Sans"/>
        <family val="2"/>
      </rPr>
      <t>2.7% in 2018</t>
    </r>
  </si>
  <si>
    <t>Outcome indicator: Direct economic losses due to disasters as percentage of GDP (NSDG 1.5.2 and 11.5.2)</t>
  </si>
  <si>
    <r>
      <rPr>
        <b/>
        <sz val="11"/>
        <rFont val="Noto Sans"/>
        <family val="2"/>
      </rPr>
      <t xml:space="preserve">Baseline: </t>
    </r>
    <r>
      <rPr>
        <sz val="11"/>
        <rFont val="Noto Sans"/>
        <family val="2"/>
      </rPr>
      <t xml:space="preserve">0.005% (2018) </t>
    </r>
  </si>
  <si>
    <t>Outcome indicator: Water Pollution Index (NSDG 6.3.2.)</t>
  </si>
  <si>
    <r>
      <rPr>
        <b/>
        <sz val="11"/>
        <rFont val="Noto Sans"/>
        <family val="2"/>
      </rPr>
      <t xml:space="preserve">Baseline: </t>
    </r>
    <r>
      <rPr>
        <sz val="11"/>
        <rFont val="Noto Sans"/>
        <family val="2"/>
      </rPr>
      <t>1.54 (2018)</t>
    </r>
  </si>
  <si>
    <t>Outcome indicator: Proportion of electricity generated from renewable energy sources in total electricity generation (NSDG 7.2.1)
Share of solar and wind energy in the total volume of electricity production</t>
  </si>
  <si>
    <t>Baseline: 9.4% (2018)
0.001% (2018)</t>
  </si>
  <si>
    <t>Target: 20% (2025)
5% (2025)</t>
  </si>
  <si>
    <t>Outcome indicator: Energy intensity measured in terms of primary energy and GDP (NSDG 7.3.1)</t>
  </si>
  <si>
    <r>
      <rPr>
        <b/>
        <sz val="11"/>
        <rFont val="Noto Sans"/>
        <family val="2"/>
      </rPr>
      <t xml:space="preserve">Baseline: </t>
    </r>
    <r>
      <rPr>
        <sz val="11"/>
        <rFont val="Noto Sans"/>
        <family val="2"/>
      </rPr>
      <t>0.164 (2018)</t>
    </r>
  </si>
  <si>
    <r>
      <rPr>
        <b/>
        <sz val="11"/>
        <rFont val="Noto Sans"/>
        <family val="2"/>
      </rPr>
      <t xml:space="preserve">Target: </t>
    </r>
    <r>
      <rPr>
        <sz val="11"/>
        <rFont val="Noto Sans"/>
        <family val="2"/>
      </rPr>
      <t>0.105 (2018)</t>
    </r>
  </si>
  <si>
    <t>Outcome indicator: Proportion of protected mountain ecosystems in their total area (NSDG 15.4.1)</t>
  </si>
  <si>
    <r>
      <rPr>
        <b/>
        <sz val="11"/>
        <rFont val="Noto Sans"/>
        <family val="2"/>
      </rPr>
      <t xml:space="preserve">Baseline: </t>
    </r>
    <r>
      <rPr>
        <sz val="11"/>
        <rFont val="Noto Sans"/>
        <family val="2"/>
      </rPr>
      <t>1.8% (2018)</t>
    </r>
  </si>
  <si>
    <t>Outcome indicator: Proportion of population experiencing food shortage (Agriculture Development Strategy 2020-2030, Key Target and Indicator Framework (Annex 1), Target 4) disaggregated by regions, gender and age</t>
  </si>
  <si>
    <r>
      <rPr>
        <b/>
        <sz val="11"/>
        <rFont val="Noto Sans"/>
        <family val="2"/>
      </rPr>
      <t xml:space="preserve">Baseline: </t>
    </r>
    <r>
      <rPr>
        <sz val="11"/>
        <rFont val="Noto Sans"/>
        <family val="2"/>
      </rPr>
      <t>6.3% (2018)</t>
    </r>
  </si>
  <si>
    <r>
      <rPr>
        <b/>
        <sz val="11"/>
        <rFont val="Noto Sans"/>
        <family val="2"/>
      </rPr>
      <t xml:space="preserve">Target: </t>
    </r>
    <r>
      <rPr>
        <sz val="11"/>
        <rFont val="Noto Sans"/>
        <family val="2"/>
      </rPr>
      <t>3%</t>
    </r>
  </si>
  <si>
    <t>Outcome indicator: Provision of apartments (houses) with water supply (in% of the total number of apartments (houses)), by region</t>
  </si>
  <si>
    <r>
      <rPr>
        <b/>
        <sz val="11"/>
        <rFont val="Noto Sans"/>
        <family val="2"/>
      </rPr>
      <t xml:space="preserve">Baseline: </t>
    </r>
    <r>
      <rPr>
        <sz val="11"/>
        <rFont val="Noto Sans"/>
        <family val="2"/>
      </rPr>
      <t>75.3% (2018)</t>
    </r>
  </si>
  <si>
    <t>Outcome indicator: Provision of apartments (houses) with sewerage (as% of the total number of apartments (houses)), by region</t>
  </si>
  <si>
    <r>
      <rPr>
        <b/>
        <sz val="11"/>
        <rFont val="Noto Sans"/>
        <family val="2"/>
      </rPr>
      <t xml:space="preserve">Baseline: </t>
    </r>
    <r>
      <rPr>
        <sz val="11"/>
        <rFont val="Noto Sans"/>
        <family val="2"/>
      </rPr>
      <t>35.7% (2018)</t>
    </r>
  </si>
  <si>
    <t xml:space="preserve">Outcome indicator: Proportion of agricultural land with water-saving technologies introduced (from Agriculture Development Strategy 2020-2030, Indicator Framework (Annex 2), Ensuring sustainable natural resource management and environmental protection indicator 4.3) disaggregated by regions </t>
  </si>
  <si>
    <r>
      <rPr>
        <b/>
        <sz val="11"/>
        <rFont val="Noto Sans"/>
        <family val="2"/>
      </rPr>
      <t xml:space="preserve">Baseline: </t>
    </r>
    <r>
      <rPr>
        <sz val="11"/>
        <rFont val="Noto Sans"/>
        <family val="2"/>
      </rPr>
      <t>1.7% (2018)</t>
    </r>
  </si>
  <si>
    <r>
      <rPr>
        <b/>
        <sz val="11"/>
        <rFont val="Noto Sans"/>
        <family val="2"/>
      </rPr>
      <t xml:space="preserve">Target: </t>
    </r>
    <r>
      <rPr>
        <sz val="11"/>
        <rFont val="Noto Sans"/>
        <family val="2"/>
      </rPr>
      <t>20%</t>
    </r>
  </si>
  <si>
    <t>Outcome indicator: Proportion of degraded land (irrigated and not irrigated) in total land area (NSDG 15.3.1)</t>
  </si>
  <si>
    <t>Outcome indicator: Proportion of land with high salinity (Agriculture Development Strategy 2020-2030, Indicator Framework (Annex 2), Ensuring sustainable natural resource management and environmental protection indicator 4.4) disaggregated by regions</t>
  </si>
  <si>
    <r>
      <rPr>
        <b/>
        <sz val="11"/>
        <rFont val="Noto Sans"/>
        <family val="2"/>
      </rPr>
      <t xml:space="preserve">Baseline: </t>
    </r>
    <r>
      <rPr>
        <sz val="11"/>
        <rFont val="Noto Sans"/>
        <family val="2"/>
      </rPr>
      <t>45% (2018)</t>
    </r>
  </si>
  <si>
    <r>
      <rPr>
        <b/>
        <sz val="11"/>
        <rFont val="Noto Sans"/>
        <family val="2"/>
      </rPr>
      <t xml:space="preserve">Target: </t>
    </r>
    <r>
      <rPr>
        <sz val="11"/>
        <rFont val="Noto Sans"/>
        <family val="2"/>
      </rPr>
      <t>41%</t>
    </r>
  </si>
  <si>
    <t>Outcome indicator: Extension of forest cover (Agriculture Development Strategy 2020-2030, Indicator Framework (Annex 2), Ensuring sustainable natural resource management and environmental protection indicator 4.5)</t>
  </si>
  <si>
    <t>Baseline: 3.2 million ha (2018)</t>
  </si>
  <si>
    <r>
      <rPr>
        <b/>
        <sz val="11"/>
        <rFont val="Noto Sans"/>
        <family val="2"/>
      </rPr>
      <t xml:space="preserve">Target: </t>
    </r>
    <r>
      <rPr>
        <sz val="11"/>
        <rFont val="Noto Sans"/>
        <family val="2"/>
      </rPr>
      <t>By 25%</t>
    </r>
  </si>
  <si>
    <t>Outcome indicator: Reduction in greenhouse gas emissions from agriculture sources (Agriculture Development Strategy for 2020-2030, Key Target and Indicator Framework (Annex 1), Target 6)</t>
  </si>
  <si>
    <t>Baseline: 15,740 gigagrams (2016)</t>
  </si>
  <si>
    <r>
      <rPr>
        <b/>
        <sz val="11"/>
        <rFont val="Noto Sans"/>
        <family val="2"/>
      </rPr>
      <t xml:space="preserve">Target: </t>
    </r>
    <r>
      <rPr>
        <sz val="11"/>
        <rFont val="Noto Sans"/>
        <family val="2"/>
      </rPr>
      <t>By 30%</t>
    </r>
  </si>
  <si>
    <t>Outcome indicator: Degree of integrated water resources management implementation (0–100) (NSDG 6.5.1)</t>
  </si>
  <si>
    <r>
      <rPr>
        <b/>
        <sz val="11"/>
        <rFont val="Noto Sans"/>
        <family val="2"/>
      </rPr>
      <t>Baseline:</t>
    </r>
    <r>
      <rPr>
        <sz val="11"/>
        <rFont val="Noto Sans"/>
        <family val="2"/>
      </rPr>
      <t xml:space="preserve"> Estimate 45.15 (2019)</t>
    </r>
  </si>
  <si>
    <t>Target:</t>
  </si>
  <si>
    <t xml:space="preserve">Output 5.1. By 2025, innovative, sustainable and age- and gender-responsive climate change adaptation and mitigation initiatives in agriculture, health, water, transport, energy production and building/housing/residential infrastructure sectors are designed and implemented at national and regional levels, with a focus on at risk regions, including Aral Sea region </t>
  </si>
  <si>
    <t>1 (draft)</t>
  </si>
  <si>
    <t>2 (finalized draft)</t>
  </si>
  <si>
    <t>Climate change adaptation and mitigation policy making</t>
  </si>
  <si>
    <t>5.1.1</t>
  </si>
  <si>
    <t xml:space="preserve">Sector-driven National Adaptation Plan (NAP) developed to advance medium and long-term climate change adaptation planning in Uzbekistan  </t>
  </si>
  <si>
    <t>16.08.23</t>
  </si>
  <si>
    <t>13.1-13.2, 2.4, 3.d, 4.7</t>
  </si>
  <si>
    <t>GCF</t>
  </si>
  <si>
    <t>5.1.2</t>
  </si>
  <si>
    <t>Green recovery process facilitated through gender sensitive cross-sectoral policy framework on green development and smart models for local development (IP-RFF)</t>
  </si>
  <si>
    <t>5.1.3</t>
  </si>
  <si>
    <t xml:space="preserve">HCFC Phase-out completed and Zero ODS Low GWP Energy Efficient Technologies promoted
</t>
  </si>
  <si>
    <t>02.05.24</t>
  </si>
  <si>
    <t>13.1-13.2, 3.9, 5.a</t>
  </si>
  <si>
    <t>State Committee for Ecology and Environmental Protection</t>
  </si>
  <si>
    <t>5.1.4</t>
  </si>
  <si>
    <t>Multifunctional forest management system leading to carbon sequestration, improvement in forest and tree resources, and other benefits formulated (Sustainable management of forests in Mountain and Valley areas in Uzbekistan Project).</t>
  </si>
  <si>
    <t>5.1.5</t>
  </si>
  <si>
    <t xml:space="preserve">Integrated natural resources management in drought-prone and salt-affected agricultural production landscapes in Central Asia and Turkey (`CACILM2`) (GCP /SEC/293/GFF) (Capacity development to eradicate hunger, food insecurity and malnutrition; Innovative practices and technologies to increase productivity, address climate change and environmental degradation; Policies to improve the rural poor's access services, finance, knowledge, technologies, markets and natural resources; Capacities on prevention and mitigation good practices to reduce the impacts of threats and crises)	</t>
  </si>
  <si>
    <t>Kazakhstan
Kyrgyzstan
Tajikistan
Turkey
Turkmenistan
Uzbekistan</t>
  </si>
  <si>
    <t>16.10.2022</t>
  </si>
  <si>
    <t>1.5, 2.1-2.4, 8.4, 13.1-13.3</t>
  </si>
  <si>
    <t>Ministry of Agriculture, State Committee for Ecology and Environmental Protection</t>
  </si>
  <si>
    <t xml:space="preserve">Climate change adaptation and mitigation data and analysis  </t>
  </si>
  <si>
    <t>5.1.6</t>
  </si>
  <si>
    <t>Enhanced technical, political economy and climate risk sensitivity analysis and scientific data available to national climate change decision makers, and increased public awareness and advocacy for locally appropriate, climate change actions (Policy action for climate security in Central Asia).</t>
  </si>
  <si>
    <t>30.06.21</t>
  </si>
  <si>
    <t>13.1-13.2</t>
  </si>
  <si>
    <t>FCDO</t>
  </si>
  <si>
    <t>5.1.7</t>
  </si>
  <si>
    <t xml:space="preserve">Assessment of climate change impacts in the target area conducted based on representative ensembles of climate models, and downscaled climate projections of future climate scenarios </t>
  </si>
  <si>
    <t>1.1-1.2, 2.3-2.5, 5.4-5.5, 8.2-8.3</t>
  </si>
  <si>
    <t>5.1.8</t>
  </si>
  <si>
    <t xml:space="preserve">Analysis of the enabling environment for the Land Degradation Neutrality (LDN) conducted, including stock taking and identification of main driver, processes and status of land degradation in the target landscapes (Sustainable Forest and Rangelands Management in the Dryland Ecosystems of Uzbekistan).
</t>
  </si>
  <si>
    <t>5.1.9</t>
  </si>
  <si>
    <r>
      <rPr>
        <sz val="11"/>
        <rFont val="Noto Sans"/>
        <family val="2"/>
      </rPr>
      <t>Mapping of stakeholders, ongoing projects and implementing agencies working or related to Integrated Land Management (ILM), Conservation Agriculture (CA) and biodiversity on national level conducted to suport formulation of project proposal for GEF-7 FOLUR Impact Programme.</t>
    </r>
    <r>
      <rPr>
        <i/>
        <sz val="11"/>
        <rFont val="Noto Sans"/>
        <family val="2"/>
      </rPr>
      <t xml:space="preserve"> </t>
    </r>
  </si>
  <si>
    <t>30.01.2021</t>
  </si>
  <si>
    <t>5.1.10</t>
  </si>
  <si>
    <t>Guidelines and best Practices for MSMEs in Uzbeksitan in delivering energy efficient products and in providing renewable energy equipment and an online training course on the customized guidelines and best practices</t>
  </si>
  <si>
    <t>7.2, 7.3</t>
  </si>
  <si>
    <t xml:space="preserve">Ministry of Energy </t>
  </si>
  <si>
    <t>5.1.11</t>
  </si>
  <si>
    <t>Baseline situation reviewed in the area of energy efficiency of the global building supply chain industry and its products in Uzbekistan including the legal and institutional frameworks for buildings</t>
  </si>
  <si>
    <t>7.2, 7.3, 9.4, 11.3; 11.b; 11.c</t>
  </si>
  <si>
    <t>XB</t>
  </si>
  <si>
    <t>5.1.12</t>
  </si>
  <si>
    <t xml:space="preserve">Background study for identifying current needs/ gaps conducted and suggestions proposed for strengthening relevant policies/strategies in the area of sustainable agricultural mechanization.
          </t>
  </si>
  <si>
    <t xml:space="preserve">Climate change adaptation and mitigation solutions </t>
  </si>
  <si>
    <t>5.1.13</t>
  </si>
  <si>
    <t xml:space="preserve">Market Transformation for Sustainable Rural Housing in Uzbekistan promoted  
</t>
  </si>
  <si>
    <t>10.04.23</t>
  </si>
  <si>
    <t>13.1-13.2, 1.4, 11.1,  17.3</t>
  </si>
  <si>
    <t>Ministry of Construction</t>
  </si>
  <si>
    <t xml:space="preserve"> GEF</t>
  </si>
  <si>
    <t>5.1.14</t>
  </si>
  <si>
    <t xml:space="preserve">Investments accelerated for Low Emission Vehicles in Tashkent  
</t>
  </si>
  <si>
    <t>13.1-13.2, 3.6, 11.2</t>
  </si>
  <si>
    <t>Ministry of Transport</t>
  </si>
  <si>
    <t>5.1.15</t>
  </si>
  <si>
    <t>Stability and climate resilient development promoted in the Ferghana Valley (trans-border area of Kyrgyz Republic, Republics of Tajikistan and Uzbekistan)</t>
  </si>
  <si>
    <t>CA countries: Uzbekistan, Tajikistan and Kyrgyzstan</t>
  </si>
  <si>
    <t>31.12. 2024</t>
  </si>
  <si>
    <t>2.4, 3d, 6.4, 7.1, 11.3, 12.2, 13.3</t>
  </si>
  <si>
    <t>5.1.16</t>
  </si>
  <si>
    <t xml:space="preserve">1.5, 2.4, 3.1, 3.4, 4.5, 5b, 8.3, 8.9, 9.2, 15.3. </t>
  </si>
  <si>
    <t>5.1.17</t>
  </si>
  <si>
    <t xml:space="preserve">Urgent human insecurities in the Aral Sea region addressed (JP MPTF): climate change adaptation actions promoted through evidence based afforestation initiatives; improved community resilience through ensuring access to clean drinking water </t>
  </si>
  <si>
    <t>MPTF Aral sea</t>
  </si>
  <si>
    <t>5.1.18</t>
  </si>
  <si>
    <t xml:space="preserve">Creativity and innovation of young people and vulnerable citizens from exposed communities of the Aral Sea region unleashed and their adaptive capacity strengthened to address the economic and food insecurities (JP)  </t>
  </si>
  <si>
    <t>5.1.19</t>
  </si>
  <si>
    <t xml:space="preserve">Sustainable Rural Development in the Aral Sea region promoted to address the environmental disaster consequences  </t>
  </si>
  <si>
    <t>01.08.2021</t>
  </si>
  <si>
    <t>1.4, 1.5, 9.1, 13.3</t>
  </si>
  <si>
    <t>ISDB</t>
  </si>
  <si>
    <t>5.1.20</t>
  </si>
  <si>
    <r>
      <rPr>
        <sz val="11"/>
        <rFont val="Noto Sans"/>
        <family val="2"/>
      </rPr>
      <t xml:space="preserve">Climate Resilience of Farming Communities in the Drought Prone Parts of Uzbekistan developed </t>
    </r>
    <r>
      <rPr>
        <i/>
        <sz val="11"/>
        <rFont val="Noto Sans"/>
        <family val="2"/>
      </rPr>
      <t xml:space="preserve"> </t>
    </r>
  </si>
  <si>
    <t>30.11.2021</t>
  </si>
  <si>
    <t xml:space="preserve">Center of Hydrometeorological Services </t>
  </si>
  <si>
    <t>Adaptation Fund</t>
  </si>
  <si>
    <t>5.1.21</t>
  </si>
  <si>
    <t>3.8.1, 1.5.1</t>
  </si>
  <si>
    <t>5.1.22</t>
  </si>
  <si>
    <t>31.03.2023</t>
  </si>
  <si>
    <t>1.1 - 1.2 - 1.4 -2.3 - 2.4</t>
  </si>
  <si>
    <t>Ministry of Agriculture, Ministry of Water Resources</t>
  </si>
  <si>
    <t>5.1.23</t>
  </si>
  <si>
    <t>Inclusive transition to a “green” economy in the Agri-food sector supported and “climate-smart” Uzbek Agriculture Knowledge and Innovation System (UAKIS) is developed</t>
  </si>
  <si>
    <t>01.06.2025</t>
  </si>
  <si>
    <t>2.3, 2.4, 6.4,13.1-13.3, 15.3</t>
  </si>
  <si>
    <t>The Ministry of Agriculture</t>
  </si>
  <si>
    <t>EU/WB</t>
  </si>
  <si>
    <t>5.1.24</t>
  </si>
  <si>
    <t>01.02.2021</t>
  </si>
  <si>
    <t>1.1, 2.1, 3.3, 5a, 6.1, 7.1, 8.1, 9.5, 11.3, 13.1</t>
  </si>
  <si>
    <t>The Ministry of Investments and Foreign Trade</t>
  </si>
  <si>
    <t>BPPS of UNDP</t>
  </si>
  <si>
    <t>5.1.25</t>
  </si>
  <si>
    <t>5.1.26</t>
  </si>
  <si>
    <t>Capacity Building for Sustainable Fisheries and Aquaculture Management in Central Asia - FishCAP (GCP /SEC/013/TUR) (Accessibility and availability of food through efficient &amp; environmentally safe aquaculture management; Capacities on cross-sectoral policies to eradicate hunger, food insecurity and malnutrition; Capacities on integrated practices to increase productivity and production, address climate change; Integration of agriculture, forestry and fisheries in international governance mechanisms;  Policies on rural poor's access to &amp; control over services, finance, knowledge, technologies, markets and natural resources; Standards for food safety and quality &amp; plant health)</t>
  </si>
  <si>
    <t>Azerbaijan
Kazakhstan
Kyrgyzstan
Tajikistan
Turkey
Turkmenistan
Uzbekistan</t>
  </si>
  <si>
    <t>Ministry of Agriculture and Forestry of the Republic of Turkey</t>
  </si>
  <si>
    <t>5.1.27</t>
  </si>
  <si>
    <t>Central Asian Desert Initiative - Conservation and adaptive use of cold winter deserts in CA (MTF /SEC/012/UOG) (Addressing ecosystem services and species diversity with up-to-date methods stressing partnerships among stakeholders and focusing on strengthening of capacities in line with gender equality principles)</t>
  </si>
  <si>
    <t>Kazakhstan
Turkmenistan
Uzbekistan</t>
  </si>
  <si>
    <t xml:space="preserve"> 31.12.2021</t>
  </si>
  <si>
    <t>2.3-2.4, 5.5, 13.1-13.2</t>
  </si>
  <si>
    <t>UOG - University of Greifswald</t>
  </si>
  <si>
    <t>Improving efficiency of small ruminants production for reduction of the GHG emission intensity (GCP /SEC/014/TUR) (Innovative practices and technologies to sustainably increase productivity, address climate change and environmental degradation; Capacities on cross-sectorial policy dialogue for integrated policies on sustainable agriculture, forestry and fisheries, address climate change and environmental degradation)</t>
  </si>
  <si>
    <t>Afghanistan, Kazakhstan, Kyrgyzstan, Tajikistan, Turkmenistan, Uzbekistan</t>
  </si>
  <si>
    <t>2.3-2.4, 8.4, 13.2-13.2</t>
  </si>
  <si>
    <t>Output 5.2. By 2025, national and local capacities are enhanced to implement green sustainable policies on the conservation and use of terrestrial and water ecosystems, environmentally sound management of chemicals and waste in line with international obligations</t>
  </si>
  <si>
    <t>Goscomecology</t>
  </si>
  <si>
    <t>Current CBRN National Action Plan was developed in 2018 and elapses in 2021</t>
  </si>
  <si>
    <t>New CBRN National Action Plan is developed by 2022</t>
  </si>
  <si>
    <t>Endorsed by CoM Resolution</t>
  </si>
  <si>
    <t>Accession and capacity building to implement International agreements 
on environment</t>
  </si>
  <si>
    <t>5.2.1</t>
  </si>
  <si>
    <t xml:space="preserve">Ratification and Preparation for the Early Implementation of Kigali Amendment in Countries with Economies in Transition (CEITs) is enabled (regional project, Uzbekistan component of $250,000)
</t>
  </si>
  <si>
    <t>01.01.2022</t>
  </si>
  <si>
    <t>31.12.2024</t>
  </si>
  <si>
    <t>State Committee on Ecology and Environmental Protection</t>
  </si>
  <si>
    <t>5.2.2</t>
  </si>
  <si>
    <t xml:space="preserve">Country’s efforts on retification of on the Aarhus Convention and the Protocol on PRTRs are supported, expert capacities are built and awareness is raised   </t>
  </si>
  <si>
    <t>Cross-sectoral, mainly SDGs 3, 6, 7, 8, 9, 11, 12, 13, 14, 15 and 16</t>
  </si>
  <si>
    <t>tbc</t>
  </si>
  <si>
    <t>5.2.3</t>
  </si>
  <si>
    <t>Legislative framework is enhanced for the ratification and implementation of the Convention on Environmental Impact Assessment in a Transboundary Context (Espoo Convention) and the Protocol on SEA</t>
  </si>
  <si>
    <t>Kazakhstan, Tajikistan, Uzbekistan</t>
  </si>
  <si>
    <t>28.02.2022</t>
  </si>
  <si>
    <t>6.5, 6.b, 11.6, 11.a, 13.1, 13.2, 13.3, 15.9, 16.7, 16.10</t>
  </si>
  <si>
    <t>OSCE</t>
  </si>
  <si>
    <t>5.2.4</t>
  </si>
  <si>
    <t xml:space="preserve">Enhanced awareness and strengthened capacities of environmental and planning sectoral authorities about benefits, principles and procedures of Strategic Environmental Assessment (SEA), and enhanced co-operation within and across the Central Asian countries </t>
  </si>
  <si>
    <t xml:space="preserve">CA countries, Uzbekistan </t>
  </si>
  <si>
    <t>Germany</t>
  </si>
  <si>
    <t>5.2.5</t>
  </si>
  <si>
    <t>Capacity is developed and technology is transfered to improve the generation and use of data and information in support of monitoring the environment in Central Asia, as well as position the countries of the region to be able to report easily and effectively on major Multilateral Environmental Agreements, such as the three Rio Conventions (on Biodiversity, Climate Change and Desertification) and SDG 6 (Water) and SDG 15 (Life on Land).</t>
  </si>
  <si>
    <t>Kyrgyz Republic, Tajikistan, Uzbekistan</t>
  </si>
  <si>
    <t>UNEP</t>
  </si>
  <si>
    <t>6.3, 6.5, 6.6, 15.1, 15.3, 15.4</t>
  </si>
  <si>
    <t xml:space="preserve">Biodiversity and Terresterial ecosystem </t>
  </si>
  <si>
    <t>5.2.6</t>
  </si>
  <si>
    <t>Finance solutions for biodiversity conservation are developed (BIOFIN)</t>
  </si>
  <si>
    <t>30.05. 2023</t>
  </si>
  <si>
    <t>15a, 15b, 15.9, 12.2</t>
  </si>
  <si>
    <t>European donor</t>
  </si>
  <si>
    <t>5.2.7</t>
  </si>
  <si>
    <t xml:space="preserve">Conservation and sustainable use of natural resources in the biodiverse high altitude mountain ecosystems of Uzbekistan are enhanced (SNOW Leopard) 	</t>
  </si>
  <si>
    <t>12.2, 15.1,15.2, 15.3, 15.4, 15.5, 15.7, 15.9,15c</t>
  </si>
  <si>
    <t>5.2.8</t>
  </si>
  <si>
    <t>National biodiversity information supply and demand in Pan Europe is built to support implementation and progress review of the Convention on Biological Diversity post-2020 global biodiversity framework</t>
  </si>
  <si>
    <t>Belarus, Moldova, Ukraine, Uzbekistan</t>
  </si>
  <si>
    <t>6.6, 12.8, 15.1, 15.2, 15.4, 15.5, 15.6, 15.7, 15.8, 15.9</t>
  </si>
  <si>
    <t>European Commission</t>
  </si>
  <si>
    <t xml:space="preserve"> Conservation and use of water ecosystems</t>
  </si>
  <si>
    <t>5.2.9</t>
  </si>
  <si>
    <t>Conservation and sustainable management of lakes, wetlands, and riparian corridors as pillars of a resilient Aral basin landscape supporting sustainable livelihoods is enhanced</t>
  </si>
  <si>
    <t>30.03. 2025</t>
  </si>
  <si>
    <t>15.1, 15.2, 15.3, 15.5, 12.2</t>
  </si>
  <si>
    <t>5.2.10</t>
  </si>
  <si>
    <t xml:space="preserve">Sustainable Management of Water Resources in rural areas in Uzbekistan is promoted (Component 2 on Technical Capacity Building (EU Water) 	</t>
  </si>
  <si>
    <t>30.04. 2021</t>
  </si>
  <si>
    <t>6.1, 6.4, 12.2</t>
  </si>
  <si>
    <t>The Ministry of Water Resources</t>
  </si>
  <si>
    <t>5.2.11</t>
  </si>
  <si>
    <t xml:space="preserve">Uzbekistan is supported in establishing National Policy Dialogues (NPD) to bring relevant stakeholders to discuss water policy and enhance Integrated Water Resources Management and intersectoral coordination </t>
  </si>
  <si>
    <t>All targets under SDG 6</t>
  </si>
  <si>
    <t xml:space="preserve">EU </t>
  </si>
  <si>
    <t>5.2.12</t>
  </si>
  <si>
    <t xml:space="preserve">Capacity for water security is incerased through scientific cooperation of young water professionals in Uzbekistan </t>
  </si>
  <si>
    <t>The Ministry of Water Resources, Tashkent Institute of Irrigation and Agricultural Mechanization Engineers</t>
  </si>
  <si>
    <t>UNESCO Regular project</t>
  </si>
  <si>
    <t>5.2.13</t>
  </si>
  <si>
    <t>WASH in health care facilities is improved</t>
  </si>
  <si>
    <t>Karakalpakstan, Khorezem, Sukandarya, Serdarya</t>
  </si>
  <si>
    <t>3.1.1, 3.2.1, 3.2.2, 4.a.1, 6.q.q,6.1.2, 6.2.1,  7.1.1,7.1.2,  13.2.1</t>
  </si>
  <si>
    <t>MOH and Regional MOH</t>
  </si>
  <si>
    <t>OR (MPHSTF)</t>
  </si>
  <si>
    <t>5.2.14</t>
  </si>
  <si>
    <t xml:space="preserve">School environmental conditions - air, water, sanitation, hygiene - are enhanced
 </t>
  </si>
  <si>
    <t>3.8.1, 4.a.1, 6.q.q,6.1.2, 6.2.1,  7.1.1,7.1.2,  13.2.1</t>
  </si>
  <si>
    <t>MOPE, MOH, and Regional MOPE, MOH</t>
  </si>
  <si>
    <t xml:space="preserve">Environmentally sound management of chemicals </t>
  </si>
  <si>
    <t>5.2.15</t>
  </si>
  <si>
    <t>Enhanced and harmonised governance of and preparedness to counter CBRN (Chemical, Biological, Radiological, Nuclear) risks, avoiding a compartmentalised approach to CBRN risk mitigation at the national and regional level.</t>
  </si>
  <si>
    <t>Central Asian region (Afghanistan, Kazakhstan, Kyrgyz Republic, Mongolia, Pakistan, Tajikistan, Uzbekistan)</t>
  </si>
  <si>
    <t>UNICRI</t>
  </si>
  <si>
    <t>3.9, 6.3, 12.4, 12.4.1.</t>
  </si>
  <si>
    <t>5.2.16</t>
  </si>
  <si>
    <t>Analysis and assessment of the waste management legislation of Uzbekistan i available and recommendations are developed to improve the regulatory framework and effective implementation of chemicals and waste policy instruments aimed at reducing electronic and electrical waste generation, preventing illegal dumping, promoting sustainable consumption and production practices, as well as creating job opportunities in the waste management sector.</t>
  </si>
  <si>
    <t>15.04.2021</t>
  </si>
  <si>
    <t>3.9, 6.3, 11.6, 12.4, 12.5</t>
  </si>
  <si>
    <t>SIDA - Swedish International Development Cooperation Agency</t>
  </si>
  <si>
    <t>5.2.17</t>
  </si>
  <si>
    <t>National capacity is strengthened in producing statistics on electronic and electrical waste; assessing its environmental and raw materials impact; improved the uptake of the statistics in national decision- and policy-making; facilitated intra-governmental and stakeholder cooperation on e-waste management to considerably improve recycling rates in the near future (UNITAR-SCYCLE Programme)</t>
  </si>
  <si>
    <t>Belarus, Kazakhstan, Tajikistan, Uzbekistan</t>
  </si>
  <si>
    <t>State Committee on Ecology and Environmental Protection; State Committee on Statistics</t>
  </si>
  <si>
    <t>German Environment Agency (UBA)</t>
  </si>
  <si>
    <t>Output 5.3. Governance system capacity and regulatory framework on Disaster Risk Reduction and natural/cultural heritage preservation are strengthened to effectively deliver on obligations under the Sendai Framework on DRR</t>
  </si>
  <si>
    <t>Yes (1 disaster loss data accounting system)</t>
  </si>
  <si>
    <t>12 communities; 31,500 population</t>
  </si>
  <si>
    <t>Data and Knowledge for Policy Making on DRR</t>
  </si>
  <si>
    <t>5.3.1</t>
  </si>
  <si>
    <t xml:space="preserve">Use of risk and disaster data is increased in decision and policy making at national  level in Uzbekistan, through implementation of the DesInventar Sendai disaster loss data accounting MES to regularly report on implementation of Sendai Framework  </t>
  </si>
  <si>
    <t>UNDRR</t>
  </si>
  <si>
    <t>SDG 1; SDG 3; SDG5; SGD 9; SDG 11</t>
  </si>
  <si>
    <t>Ministry of Emergency Situations</t>
  </si>
  <si>
    <t>5.3.2</t>
  </si>
  <si>
    <t>Land degradation assessment in drylands (LADA) is carried out to identify the status, extent and drivers of land degradation (hot spots) (Sustainable Forest and Rangelands Management in the Dryland Ecosystems of Uzbekistan (PPG).</t>
  </si>
  <si>
    <t>5.3.3</t>
  </si>
  <si>
    <t>Policy brief on population mapping is available to assess vulnerability to disasters</t>
  </si>
  <si>
    <t>Goscomstat, CEDR, RoK</t>
  </si>
  <si>
    <t>5.3.4</t>
  </si>
  <si>
    <t>Online training for Central Asian countries are conducted on (i) strengthening institutional capacity in integrating geospatial and statistical data, with a focus on land accounts and (ii) enhancing capacity of effective use of space applications for drought monitoring and early warning.</t>
  </si>
  <si>
    <t>5.3.5</t>
  </si>
  <si>
    <t>Launching of a process of National Policy Dialogues for Industrial Safety to advance policy reforms and enhance environmental governance, disaster resilience and industrial safety</t>
  </si>
  <si>
    <t>CA countries, Uzbekistan</t>
  </si>
  <si>
    <t>31.03.2022</t>
  </si>
  <si>
    <t>3.9, 6.3, 9.4, 11.b, 12.4, 13.1, 16.6</t>
  </si>
  <si>
    <t xml:space="preserve">State Committee for Industrial Safety, Ministry of Emergency Situations, possibly others </t>
  </si>
  <si>
    <t>5.3.6</t>
  </si>
  <si>
    <t>Strengthening regional collaboration and national capacities for management of wheat rust diseases (GCP /SEC/016/TUR) (Capacities to collect, analyse and report data for decision-making on sustainable production, climate change and environmental degradation; Mechanisms to identify, monitor threats, and assess risks and deliver integrated and timely Early Warning; Capacities on prevention and mitigation good practices to reduce impacts of threats and crises)</t>
  </si>
  <si>
    <t>Azerbaijan, Kazakhstan, Kyrgyzstan, Tajikistan, Turkey, Turkmenistan, Uzbekistan</t>
  </si>
  <si>
    <t>2.3-2.4, 13.1-13.3</t>
  </si>
  <si>
    <t>Community resilience building  initiatives</t>
  </si>
  <si>
    <t>5.3.7</t>
  </si>
  <si>
    <t xml:space="preserve">Stakeholder Engagement is promoted for Uranium Legacy Remediation in Central Asia (Phase II Regional project) 	</t>
  </si>
  <si>
    <t>07.07.2022</t>
  </si>
  <si>
    <t>3.9., 5.5., 6.3, 12.4, 11B, 13.1, 15.1, 16.6.</t>
  </si>
  <si>
    <t xml:space="preserve">Ministry of Emergency Situations </t>
  </si>
  <si>
    <t>5.3.8</t>
  </si>
  <si>
    <t>31.08.2025</t>
  </si>
  <si>
    <t>11.5, 13.2.13.3</t>
  </si>
  <si>
    <t xml:space="preserve">Ministry of Emergency Situations 	
	</t>
  </si>
  <si>
    <t>5.3.9</t>
  </si>
  <si>
    <t xml:space="preserve"> Uzbekistan</t>
  </si>
  <si>
    <t>12 local communities (Khokimiyats), 6 schools</t>
  </si>
  <si>
    <t>5.3.10</t>
  </si>
  <si>
    <t>Resilience of Tashkent city to disasters is strengthened; Tashkent joins the Global Making Cities Resilient 2030 Initiative (MCR2030)</t>
  </si>
  <si>
    <t xml:space="preserve"> Tashkent, Uzbekistan</t>
  </si>
  <si>
    <t xml:space="preserve">Khokimiyat of Tashkent </t>
  </si>
  <si>
    <t>5.3.11</t>
  </si>
  <si>
    <t>Project for Improvement of Locust Management (Phase 2) (GCP /INT/384/JCA) (Mechanisms to identify, monitor threats, and assess risks and deliver integrated and timely Early Warning; Capacities to implement prevention and mitigation good practices to reduce the impacts of threats and crises)</t>
  </si>
  <si>
    <t>30.06.2025</t>
  </si>
  <si>
    <t>1.5, 2.1, 2.3-2.4, 13.2-13.3</t>
  </si>
  <si>
    <t>Japan - JICA</t>
  </si>
  <si>
    <t>Institutional capacity building  on DRR and cultural herritage</t>
  </si>
  <si>
    <t>5.3.12</t>
  </si>
  <si>
    <t xml:space="preserve">Accelerated implementation of the Sendai Framework for Disaster Risk Reduction 2015-2030 in Uzbekistan through strengthening governance and national coordination in DRR  </t>
  </si>
  <si>
    <t>5.3.13</t>
  </si>
  <si>
    <t xml:space="preserve">Strengthened national coordination in disaster risk reduction in Uzbekistan through establishing multi-stakeholder national platform for DRR  </t>
  </si>
  <si>
    <t>5.3.14</t>
  </si>
  <si>
    <t>Wider engagement of Uzbekistan in regional coordination in DRR in Central Asia, input in development of  regional DRR strategy, participation in Central Asia Forum of NDMAs, in European Forum for DRR and in Global Platform for DRR.</t>
  </si>
  <si>
    <t>5.3.15</t>
  </si>
  <si>
    <t>Capacity to reduce water-related risks from Tailing Management Facilities (TMFs) is enhanced, notably by supporting them in applying the TMFs checklist methodology during an on-site training</t>
  </si>
  <si>
    <t>Regional (Kazakhstan, Tajikistan, Uzbekistan)</t>
  </si>
  <si>
    <t>Ministry of Emergency Situations and GosPromBes</t>
  </si>
  <si>
    <t>Switzerland</t>
  </si>
  <si>
    <t>5.3.16</t>
  </si>
  <si>
    <t>Cultural heritage is preserved and cultural capacity is strengthened</t>
  </si>
  <si>
    <t>Ministry of Culture</t>
  </si>
  <si>
    <t>Saudi Arabia and Netherlands</t>
  </si>
  <si>
    <t>5.3.17</t>
  </si>
  <si>
    <t>Knowledge, Attitude and Practice (KAP) study on DRR and Climate Change is conducted and report is available</t>
  </si>
  <si>
    <t>1.5, 13.1</t>
  </si>
  <si>
    <t>5.3.18</t>
  </si>
  <si>
    <t>Strategies for strengthening DRR &amp; CC in education and draft models for establishing school environment clubs to address DRR and CC issues are developed</t>
  </si>
  <si>
    <t>5.3.19</t>
  </si>
  <si>
    <t>Network on Priority Livestock diseases in CA is established (TCP/SEC/3702) (Capacities on national policie supportive of inclusive and efficient agri-food systems development; Capacities to formulate and promote risk reduction and crisis management policies; Mechanisms to identify, monitor threats, and assess risks and deliver integrated and timely Early Warning; Capacities to implement prevention and mitigation good practices to reduce the impacts of threats and crises)</t>
  </si>
  <si>
    <t>Kazakhstan
Kyrgyzstan
Tajikistan
Turkmenistan
Uzbekistan</t>
  </si>
  <si>
    <t>1.5, 2.1, 2.3-2.4</t>
  </si>
  <si>
    <t>Ministry of Agriculture, State Committee on Livestock and Veterinary Development</t>
  </si>
  <si>
    <t>RG Planet
Outcome 5</t>
  </si>
  <si>
    <t>TOTAL PLANNED BUDGET FOR RESULTS GROUP</t>
  </si>
  <si>
    <t>UNCTAD</t>
  </si>
  <si>
    <t>UN-Habitat</t>
  </si>
  <si>
    <t>Outcome 1</t>
  </si>
  <si>
    <t>Total required</t>
  </si>
  <si>
    <t>Available</t>
  </si>
  <si>
    <t>Outcome 2</t>
  </si>
  <si>
    <t>Outcome 3</t>
  </si>
  <si>
    <t>Outcome 4</t>
  </si>
  <si>
    <t>Outcome 5</t>
  </si>
  <si>
    <t>no disagregation by entity available</t>
  </si>
  <si>
    <t>OUTCOME 1</t>
  </si>
  <si>
    <t>OUTCOME 2</t>
  </si>
  <si>
    <t>OUTCOME 3</t>
  </si>
  <si>
    <t>OUTCOME 4</t>
  </si>
  <si>
    <t>OUTCOME 5</t>
  </si>
  <si>
    <r>
      <t xml:space="preserve">2. Status of international conventions and policy documents to implement international obligations on labour rights, CEDAW and CRC: (i) ILO conventions and protocols; (ii) costed programme on implementation of National Gender Equality Strategy; (iii) National Action Plan on CRC CO’ follow-up recommendations </t>
    </r>
    <r>
      <rPr>
        <sz val="11"/>
        <rFont val="Noto Sans"/>
        <family val="2"/>
      </rPr>
      <t>(ILO, UNFPA, UNICEF, UN Women</t>
    </r>
    <r>
      <rPr>
        <sz val="11"/>
        <color theme="1"/>
        <rFont val="Noto Sans"/>
        <family val="2"/>
      </rPr>
      <t>)</t>
    </r>
  </si>
  <si>
    <t xml:space="preserve">2.  Availability of inclusive mechanisms (on-line or periodic live discussion platforms, rules of procedures for joint public-civic actions and cooperation, standards of ethics and conduct adopted by CSO and other ways of formalized cooperation) for collaboration of governement agencies and civil society organizations on prenventing corruption in place </t>
  </si>
  <si>
    <t>6. Percentage of justice professionals gender-disaggregated that have been certified in and dealing with: (a) child offenders; and (b) child victims (SP Indicator 3. c.2) (UNICEF)</t>
  </si>
  <si>
    <t xml:space="preserve">1. Availability of the National Financing Framework that links the aspiration of national development strategy with gender-sensitive financing options in the areas of poverty reduction, social protection and health (PUNO).  </t>
  </si>
  <si>
    <t xml:space="preserve">3. Number of innovative gender-sensitive financing solutions and practices designed and institutionalized  (roadmaps/strategies for their introduction in Uzbekistan developed jointly with the government) (Cumulative UNDP: innovative financing and budgeting, green sukuk, WHO: health financing)  </t>
  </si>
  <si>
    <t>2. Number of census reports, including on SDGs produced and disseminated based on data disaggregated by gender, age, disability from the Population and Housing Census (UNFPA)</t>
  </si>
  <si>
    <t>3. Number of ministries adopting gender-sensitive evidence-based programmes/budgeting based on population and specific types of data (UNFPA, UNICEF, UNDP)</t>
  </si>
  <si>
    <t>4. Number of national SDG indicators with available metadata (Tier II) and data generated disaggregated by gender, age, disability (Tier I) with UN support   (UNODC)</t>
  </si>
  <si>
    <t xml:space="preserve">1. Availability of official measurement of monetary and multidimensional poverty that are gender-sensitive (UNDP) </t>
  </si>
  <si>
    <t>2. Status of gender-sensitive Poverty reduction strategy in line with national SDG framework   (UNDP)</t>
  </si>
  <si>
    <t>3. National measurement of child poverty using (i) multidimensional and (ii) monetary poverty measures that are gender-sensitive: (UNICEF)
1- There is no child poverty measurement available in the country
2- There is a child poverty measurement but not supported by the government
3 - There is a child poverty measurement supported by the government but is not routinely measured.</t>
  </si>
  <si>
    <t>Civic engagement including youth to preventing and combating corruption, increasing transparency and accountability of public sector is enhanced, and responsible and transparent business practices are promoted.</t>
  </si>
  <si>
    <t>3.1.11 Employability, entrepreneurship skills and financial literacy programmes are introduced into formal and non-formal education in Uzbekistan to facilitate school-to-work transition among youth</t>
  </si>
  <si>
    <t xml:space="preserve">1. Number of UN media partners who promote access to justice, protection of  human rights and GBV prevention </t>
  </si>
  <si>
    <t xml:space="preserve">2. Number of community-based organisations/NGOs capacitated to respond to and mitigate the pandemic, fight against COVID-19 related domestic violence, racism, xenophobia, stigma, and other forms of discrimination, prevent and remedy human rights abuses ( Global SER Indicator) </t>
  </si>
  <si>
    <t xml:space="preserve">3. Number of social dialogue, advocacy and political engagement spaces facilitated with participation of at-risk populations and groups (at national and sub-national level) (Global SER Indicator) and regional level </t>
  </si>
  <si>
    <t>4. Number of policymakers and practitioners gender-disaggregated capacitated in SDG-aligned finance budgeting and management</t>
  </si>
  <si>
    <t xml:space="preserve">3. Number of civil servants with improved capacity on various aspects of WTO accession, including trade policy formulation and implementation relating to the WTO accession negotiations </t>
  </si>
  <si>
    <t>1. Number of gender-responsive policy, legal, regulatory and institutional measures adopted with UN support to improve enabling environment for MSMEs (UNDP, ITC)</t>
  </si>
  <si>
    <t xml:space="preserve">3.3.9 Portfolio approach is developed to strengthen responsiveness, resilience and sustainability of Future of Works Ecosystem   </t>
  </si>
  <si>
    <t xml:space="preserve">3. Scalable system-wide solutions in social protection, eimployment and child protection:
(a) Social protection data management 
(b) integrated social protection and employment programmes 
(c) Concept on provision of community-based services for disadvantaged children, young people, PwD and women
(d) Policy on social service workforce and minimum standards of social work 
</t>
  </si>
  <si>
    <t xml:space="preserve">1. Availability of gender-sensitive national system on disaster loss data for decision and policy making </t>
  </si>
  <si>
    <t xml:space="preserve">2. Number of communities and population disaggregated by gender and age benefited from gender-sensitive DRR initiatives </t>
  </si>
  <si>
    <t xml:space="preserve">3 Number of people (disaggregated by gender) with increased access to information on (i) Multi-hazard Early Warning System and (ii) risks and solutions associated with Uranium Legacy, gender-disaggregated </t>
  </si>
  <si>
    <t xml:space="preserve">4. Number of relevant Government entities with improved capacities on gender-sensitive DRR and natural/cultural heritage </t>
  </si>
  <si>
    <t>Advisory Committee of MPHSTF is operational and supported; with high-impact system change solutions identified and climate and socioeconomic data mapped to underpin investment decisions and fundraising opportunities</t>
  </si>
  <si>
    <t>Resilience of Local Communities, including youth, Against Health, Environmental and Economic Insecurities Caused by Environmental Destruction in the Aral Sea Region is built (JP)</t>
  </si>
  <si>
    <t>Comprehensive health system assessment conducted in the Aral Sea region, including an environmental health assessment, to identify priority needs of the population, including women and youth, and inform future investment in infrastructure that is green and resilient</t>
  </si>
  <si>
    <t xml:space="preserve">Multi-Hazard Early Warning System is enhanced to increase resilience of Uzbekistan communities, including women and youth, to climate change induced hazards  </t>
  </si>
  <si>
    <t>Resilience of vulnerable communities, including women and youth, to disasters is strengthened, through engagement in local specific DRR activities and measures (community DRR plans developed, volunteers trained, school based education includes DRR elements,  communities are aware of disaster and climate risks)</t>
  </si>
  <si>
    <t xml:space="preserve">3. Number of  people  (disaggregated by gender and age) who received  public services through (a) my.gov.uz and (b) Public Service Centres </t>
  </si>
  <si>
    <t>(a) 9.0 million/ (b) 20.0 million</t>
  </si>
  <si>
    <t>(a) 11.0 million/ (b) 28.0 million</t>
  </si>
  <si>
    <t>20% (including 38% women)</t>
  </si>
  <si>
    <t xml:space="preserve">30% (15% are girls) </t>
  </si>
  <si>
    <t xml:space="preserve">17
</t>
  </si>
  <si>
    <t xml:space="preserve">35
</t>
  </si>
  <si>
    <t>3 (tbc)</t>
  </si>
  <si>
    <t>(i) 28,275 (15,045 boys, 13,230 girls)
(ii) 0
(iii) 371 (182 boys, 189 girls)</t>
  </si>
  <si>
    <t>(i) 38,000 (20,000 boys, 18,000 girls)
(ii) 700 (at least 350 girls)
(iii) 700 (at least 350 girls)</t>
  </si>
  <si>
    <t>(i) 32,000 (17,000 boys, 15,000 girls)
(ii) 300 (at least 150 girls)
(iii) 683 (at least 373 girls)</t>
  </si>
  <si>
    <t>1500</t>
  </si>
  <si>
    <t xml:space="preserve">4
</t>
  </si>
  <si>
    <t>1. Existence of strengthened gender-sensitive system for adolescent and youth participation (measurement scale:  
1 - Weak: there is a limited  for adolescents and youth participation 
2 - Initiating: there is a minimum  for adolescents and youth participation 
3 - Established: there is a solid  for youth participation 
4 - Championing: there is an effective  for adolescent and youth participation, including adopted relevant policies/laws, institutionalized mechanisms for youth engagement, budget allocated for youth participation, capacities built for service providers and adolescents and youth for participation) </t>
  </si>
  <si>
    <t xml:space="preserve">2.  Number of youth (boys/girls/HIV status/disability) with enhanced knowledge on (i) prevention of crime, corruption, terrorism and illicit trafficking; (ii) human rights issues, stigma and discrimination and (iii) civic engagement and social cohesion </t>
  </si>
  <si>
    <t>4. Number of women capacitated and empowered through UN-led initiatives for effective participation in decision-making</t>
  </si>
  <si>
    <t xml:space="preserve">3. Number of organizations representing people with disabilities with strengthened capacities on CRPD and ICF and that contibuted to the design and implementation of the gender-sensitive pilot initiatives </t>
  </si>
  <si>
    <t xml:space="preserve">5. Number of  gender-sensitive initiatives/interventions developed with engagement of population at risk of being left behind 
</t>
  </si>
  <si>
    <t>Tier II - 14
Tier I - 4</t>
  </si>
  <si>
    <t>Yes: Financing framework for health and social protection built and operationalized</t>
  </si>
  <si>
    <t>No: Financing of the national development agenda is fragmented and decentralized</t>
  </si>
  <si>
    <t>160 (40% women, 50% youth)</t>
  </si>
  <si>
    <r>
      <t xml:space="preserve">2020: 400 (30% women, 80% youth)
2019: 116 adolescents (10-19 years old: 53 males and 63 females)
</t>
    </r>
    <r>
      <rPr>
        <sz val="11"/>
        <color rgb="FFFF0000"/>
        <rFont val="Noto Sans"/>
        <family val="2"/>
      </rPr>
      <t xml:space="preserve"> </t>
    </r>
  </si>
  <si>
    <t>2,000 
(40% women; 50% youth) (direct and indirect)</t>
  </si>
  <si>
    <t>5,000 (40% women; 50% youth) (direct and indirect)</t>
  </si>
  <si>
    <t xml:space="preserve">6,500 (at least 2,250 female; 5,500 youth and adolescents) </t>
  </si>
  <si>
    <t>13,000 (at least 4,500 female; 11,000 youth and adolescents)</t>
  </si>
  <si>
    <t xml:space="preserve"> a) 1
b) 2 
 </t>
  </si>
  <si>
    <t xml:space="preserve"> a) 1 
b) 2
 	</t>
  </si>
  <si>
    <t>28.02.2021</t>
  </si>
  <si>
    <t xml:space="preserve"> 2.3; 4.4.;8.3</t>
  </si>
  <si>
    <t>31.07.2021</t>
  </si>
  <si>
    <t xml:space="preserve">
a) 1800 
b)   0
c) 262
d) 396 
</t>
  </si>
  <si>
    <t>a) 2340 (at least 10 female led)
c) 300 
d) 300</t>
  </si>
  <si>
    <t>a) 2605
c) 800 
d) 800 
 (30% women-led, 25% youth-led)</t>
  </si>
  <si>
    <t>90 (27 male, 63 female)</t>
  </si>
  <si>
    <t>80 (40 male, 40 female)</t>
  </si>
  <si>
    <t>31.03.2025</t>
  </si>
  <si>
    <t>21.01.2021</t>
  </si>
  <si>
    <t>22.12.2021</t>
  </si>
  <si>
    <t xml:space="preserve">0 
</t>
  </si>
  <si>
    <t>17.10, 17.11</t>
  </si>
  <si>
    <t>2.3; 4.4.;8.3</t>
  </si>
  <si>
    <t>Programme documents</t>
  </si>
  <si>
    <t xml:space="preserve">Programme documents, State Statistics Committee's report </t>
  </si>
  <si>
    <t>Secondary analysis of MICS data, State statistical reports</t>
  </si>
  <si>
    <t xml:space="preserve">Research on crime victimization in Fergana Valley, Uzbekistan, among 3000 housholds with purpose to to study the problem of crime, as well as ways of their more effective solution, to study the subjective aspects of crime: fear of crime, fears and strategies of self-defense. </t>
  </si>
  <si>
    <t>Total 1 
a) 0 
b) 0
c) 0
d) 0
e) 1</t>
  </si>
  <si>
    <t>Total 2330
a) 2230
b) 100</t>
  </si>
  <si>
    <t>0</t>
  </si>
  <si>
    <t>33000</t>
  </si>
  <si>
    <t>MOV: State Statistics Committee</t>
  </si>
  <si>
    <t>Ministry of Economic Development and Poverty Reduction, State Statistics Committee</t>
  </si>
  <si>
    <t>01.12.2025</t>
  </si>
  <si>
    <t>21.03.2021</t>
  </si>
  <si>
    <t>MOV: Ministry of Pre-school Education, State Statistics Committee</t>
  </si>
  <si>
    <t>MOV: Ministry of Health, State Statistics Committee</t>
  </si>
  <si>
    <t>MOV: Extra-budgetary Pension Fund, State Statistics Committee</t>
  </si>
  <si>
    <t>MOV: Ministry of Interiors, State Statistics Committee</t>
  </si>
  <si>
    <t>MOV: State Statistics Committee, Ministry of Economic Development and Poverty Reduction</t>
  </si>
  <si>
    <t>MOV:  State Statistics Committee</t>
  </si>
  <si>
    <t>MOV: State Statistics Committee
Ministry of Agriculture</t>
  </si>
  <si>
    <t>03.04.2021</t>
  </si>
  <si>
    <t>01.09.2023</t>
  </si>
  <si>
    <t xml:space="preserve">(a) 2; 
b) No
c) Partially available
d) Not available
</t>
  </si>
  <si>
    <t>UNICEF Catalytic Funds, GenU 7% set aside funds (35,000 Catalytic Fund, 15,000 GenU)</t>
  </si>
  <si>
    <t>21.05.2021</t>
  </si>
  <si>
    <t>31.05.2021</t>
  </si>
  <si>
    <t>3.2.12 A comprehensive health system assessment is conducted in the Aral Sea region, to identify priority needs of the population and inform future investment, considering the potential of the health sector as a point of growth for employment and income</t>
  </si>
  <si>
    <t>3.2.13 Improved knowledge about the readiness of SMEs in Uzbekistan for E-commerce, E-logistics, E-payment, and about the target markets and potential for Uzbekistani goods in selected markets through E-commerce channels; enhancing capacities of SMEs, in particular women-led companies, to enter digital markets and reinforce the E-commerce enabling sector ((Ready4Trade project))</t>
  </si>
  <si>
    <t>3.2.14  Develop a mechanism for innovative grass-roots initiatives targeting rural population and vulnerable groups to support their access to employment, entrepreneurship and self-employment.</t>
  </si>
  <si>
    <t>a) 100 (female 100, male 0)
b) 12912
c) 88000 (female 67760; male 20240)
d) 100 (female 70, male 30)
e) 5078 (female 2758; male 2320)
f) 468852 (at least 10031 female; 729 male total includes f/m disaggregation and non-disaggregated numbers)</t>
  </si>
  <si>
    <t xml:space="preserve">UNICEF, UNDP </t>
  </si>
  <si>
    <t>Programme reports, intergovernmental report</t>
  </si>
  <si>
    <t>Regional Spotlight Initiative</t>
  </si>
  <si>
    <t xml:space="preserve">a) yes
b) yes
c) yes
d) yes 
e) yes
</t>
  </si>
  <si>
    <t>30.09.2022</t>
  </si>
  <si>
    <t>3.2.1, 3.2.2, 3.8.1</t>
  </si>
  <si>
    <t>3.2.1, 3.2.2</t>
  </si>
  <si>
    <t>3.1.1, 2.2.2, 2.2.1, 2.2.2, 3.1.1, 3.2.1, 3.2.2</t>
  </si>
  <si>
    <t>1. Existence of an EMIS that provides disaggregated data, including disability and school physical environment at all levels of education (preschool, school, higher education) levels</t>
  </si>
  <si>
    <t xml:space="preserve">2. Availability of competency-based curriculum at all levels (pre-school, primary, secondary and higher education) levels (for core subjects) </t>
  </si>
  <si>
    <t>4. The scope and quality of national preschool /general secondary /tertiary education teacher professional development revised, finalized, implemented</t>
  </si>
  <si>
    <t>3. Development of systems for quality assurance at all levels of education, including national/system-level large scale assessment and recognition</t>
  </si>
  <si>
    <t>Sectorial review</t>
  </si>
  <si>
    <t xml:space="preserve">a,b,c,e) Yes  
</t>
  </si>
  <si>
    <t>a) 9
b) 2</t>
  </si>
  <si>
    <t xml:space="preserve">01.01.2021	</t>
  </si>
  <si>
    <t xml:space="preserve">1.5,4.5, 6., 6.2, 8.3, 8.9, 11.4, 13.2, 13.3, 15.3 </t>
  </si>
  <si>
    <t xml:space="preserve"> 1.5, 2.4, 3.9, 4.5, 5b, 8.3, 8.9B, 9.2, 11.1, 15.3</t>
  </si>
  <si>
    <t>2,259,200 (1,125,985 female)</t>
  </si>
  <si>
    <t>In Uzbekistan: State Committee of Industrual  Safety of the Republic of Uzbekistan. EU project consortiums: CABICHEM consortium, the ISTC etc. (with separate funding)</t>
  </si>
  <si>
    <t>2. Number of health sector workers, disaggregated by gender, trained / with up-to-date knowledge and skills for: 
a) Universal Health Coverage and healthy lifestyles: immunization, home-visits, health and nutrition, physical activity, tobacco and alcohol etc.
b) Preparedness and response to health emergencies, including COVID-19</t>
  </si>
  <si>
    <t>Screening and population health management of cardiovascular risk reduction through primary care brief interventions for nutrition, physical activity, tobacco and alcohol use, hypertension, diabetes management for patient above 40 years old.</t>
  </si>
  <si>
    <t>MOH, local governments</t>
  </si>
  <si>
    <t>4.1.54</t>
  </si>
  <si>
    <t>4.1.55</t>
  </si>
  <si>
    <t>Revision of the nutrition standards and norms for preschool facilities, development of the cookbook with recipies and technological maps based on healthy nutrition principles</t>
  </si>
  <si>
    <t>3.1.1, 2.2.2, 2.2.1, 2.2.2, 3.1.1, 3.2.1, 3.2.3</t>
  </si>
  <si>
    <t>MPSE and MOH</t>
  </si>
  <si>
    <t>3.1.1, 2.2.2, 2.2.1, 2.2.2, 3.1.1, 3.2.1, 3.2.4</t>
  </si>
  <si>
    <t>MOH and intersectoral working group</t>
  </si>
  <si>
    <t>4.1.56</t>
  </si>
  <si>
    <t>4.1.57</t>
  </si>
  <si>
    <t>4.1.58</t>
  </si>
  <si>
    <t>Ministry of Employment and Labour Relations, Chamber of Commerce and Industry, Ministry for support of mahalla and family</t>
  </si>
  <si>
    <t>UNDP, Ministry of Employment and Labour Relations</t>
  </si>
  <si>
    <t>2.2.2, 2.2.1, 2.2.2, 3.3.1, 3.4.2, 3.6.1, 3.7.1, 3.8.2</t>
  </si>
  <si>
    <t>2.2.2, 2.2.1, 2.2.2, 3.3.1, 3.4.2, 3.6.1, 3.7.1, 3.8.1</t>
  </si>
  <si>
    <t>31.01.2021</t>
  </si>
  <si>
    <t>Increased productivity, competitiveness, market access and market linkages of smallholder and commercial dairy farms through building the Dairy Value Chain Capacity and innovation financing of the Dairy Production and Processing (loan to the Government)</t>
  </si>
  <si>
    <t>Target:
a) all population – 4,587,8 
b) children under 5 years of age –
c) pregnant women – TBD</t>
  </si>
  <si>
    <t>6. Number of registered health facilities applying clinical audit standards, clinical supervision, including (a) Maternal and perinatal death audits (out of 217) and (b) on noncommuncable diseases (out of 100)</t>
  </si>
  <si>
    <t>a) 0
b) 0</t>
  </si>
  <si>
    <t>a) 0
b) 30</t>
  </si>
  <si>
    <t>a) 14
b) 100</t>
  </si>
  <si>
    <t>5,348 (1,017 female)</t>
  </si>
  <si>
    <t>1,260 (240 female)</t>
  </si>
  <si>
    <t>Agencies' reports to MIFT and Green Climate Fund</t>
  </si>
  <si>
    <t>Agencies' reports to GEF</t>
  </si>
  <si>
    <t>Agencies' reports to GEF and Adaptation Fund</t>
  </si>
  <si>
    <t>Agencies' reports to EU and Adaptation Fund</t>
  </si>
  <si>
    <t>Agencies' Reports</t>
  </si>
  <si>
    <t xml:space="preserve">2. # of people benefiting from following social protection programmes that UN contribute to : a) low income family benefits, b) maternity benefit, c) disability support, d) unemployment support, e) child allowance (disaggregated by gender, age, disability) </t>
  </si>
  <si>
    <t>Strengthened nutrition capacity through development and indroduction of new front-of-pack nutrition labeling (FOPL)</t>
  </si>
  <si>
    <t xml:space="preserve">Awareness raising campaign and capacity building in evidence-policies development and enforcement on tobacco and alcohol prevention and control (including organizing "Commit to Quit" global marathon) </t>
  </si>
  <si>
    <t>Capacity for intersectoral collaboration and informed decision-making in mental health through conduction of Mental health investment case and implementation of mhGAP guidelines at primary health care and non-specialized health facilities</t>
  </si>
  <si>
    <t>Situational analysis of contextual factors affecting CRPD and SDG implementation and the preconditions for disability inclusion is conducted and a joint programme on Social services delivery transformation is implemented based on human rights-based approach for children, youth and women with disabilities (also part of Output 4.3)</t>
  </si>
  <si>
    <t>3.3.8  Socio-economic impact of COVID-19 pandemics is addressed and mitigated through  inclusive and integrated crisis management and response (creation of job places, prioritizing vulnerable populations such as women, PWD, youth, digitalization: promotion of e-governance through digitalizing social services during COVID 19 pandemics and beyond) (also part of the output 3.2)</t>
  </si>
  <si>
    <t>3.2.9  Trade and increasing competitiveness is promoted by supporting Uzbekistan's WTO accession, an enabling environement for trade-oriented private sector development, and market opportunities for all through more efficient and competitive producers and processors (also part of the output 3.3)</t>
  </si>
  <si>
    <t>Costed action programme is drafted to implement Gender Equality Strategy as a basis to implement CEDAW implementation (including CEDAW action plan)</t>
  </si>
  <si>
    <t>(a) 2.9 million
(b) 7.9 million (2019)</t>
  </si>
  <si>
    <t>Central Asia region wide analysis of men's perceptions of sexual and gender-based violence (Spotlight Regional Programme) (regional budget)</t>
  </si>
  <si>
    <t>3.3.20. Investment Policy Making: Capacity building and Advisory Services</t>
  </si>
  <si>
    <t>8, 10, 17</t>
  </si>
  <si>
    <t>UNDP, UNIDO</t>
  </si>
  <si>
    <t>3.3.5  Socio-economic impact of COVID-19 pandemics is addressed and mitigated through inclusive and integrated crisis management and response (creation of job places, prioritizing vulnerable populations such as women, PWD, youth, digitalization: promotion of e-governance through digitalizing social services during COVID 19 pandemics and beyond) (also part of the Output 3.2)</t>
  </si>
  <si>
    <t xml:space="preserve">Baseline:
а)16,0% (2018.)
b)32,0% (2018)
In managerial positions – 27% (2018)
</t>
  </si>
  <si>
    <t>1. Number of up-to-date strategies, plans, guidelines, protocols, policies or legislations adopted, disaggregated by: 
a) Communicable diseases and immunization 
b) Non-communicable diseases and antimicrobial resistance 
c) Sexual, reproductive, maternal, child and adolescent health
d) Health systems strengthening
e) Preparedness and response to health emergencies, including COVID-19</t>
  </si>
  <si>
    <r>
      <t xml:space="preserve">MOV: </t>
    </r>
    <r>
      <rPr>
        <sz val="11"/>
        <rFont val="Noto Sans"/>
        <family val="2"/>
      </rPr>
      <t>World Justice Project</t>
    </r>
  </si>
  <si>
    <r>
      <t xml:space="preserve">MOV: </t>
    </r>
    <r>
      <rPr>
        <sz val="11"/>
        <rFont val="Noto Sans"/>
        <family val="2"/>
      </rPr>
      <t>Transparency International</t>
    </r>
  </si>
  <si>
    <r>
      <t xml:space="preserve">MOV: </t>
    </r>
    <r>
      <rPr>
        <sz val="11"/>
        <rFont val="Noto Sans"/>
        <family val="2"/>
      </rPr>
      <t>Ministry of Makhalla and Family Support</t>
    </r>
    <r>
      <rPr>
        <b/>
        <sz val="11"/>
        <rFont val="Noto Sans"/>
        <family val="2"/>
      </rPr>
      <t xml:space="preserve">
Goskomstat</t>
    </r>
  </si>
  <si>
    <r>
      <t xml:space="preserve">MOV: </t>
    </r>
    <r>
      <rPr>
        <sz val="11"/>
        <rFont val="Noto Sans"/>
        <family val="2"/>
      </rPr>
      <t>Ministry of Makhalla and Family Support, Ministry of Interior (according to Presidential resolution #4235 of 7 Mar 2019)</t>
    </r>
  </si>
  <si>
    <r>
      <t xml:space="preserve">MOV: </t>
    </r>
    <r>
      <rPr>
        <sz val="11"/>
        <rFont val="Noto Sans"/>
        <family val="2"/>
      </rPr>
      <t>Ministry of Interior (according to Presidential Resolution #4235 of 7 Mar 2019)</t>
    </r>
  </si>
  <si>
    <r>
      <t xml:space="preserve">Baseline:
</t>
    </r>
    <r>
      <rPr>
        <sz val="11"/>
        <rFont val="Noto Sans"/>
        <family val="2"/>
      </rPr>
      <t xml:space="preserve">In total: 41.7% (2018)
On education - TBD
On health – 15.4%
On social protection - </t>
    </r>
  </si>
  <si>
    <r>
      <t xml:space="preserve">MOV: </t>
    </r>
    <r>
      <rPr>
        <sz val="11"/>
        <rFont val="Noto Sans"/>
        <family val="2"/>
      </rPr>
      <t>Ministry of Emergency Situations</t>
    </r>
  </si>
  <si>
    <r>
      <t xml:space="preserve">MOV: </t>
    </r>
    <r>
      <rPr>
        <sz val="11"/>
        <rFont val="Noto Sans"/>
        <family val="2"/>
      </rPr>
      <t>Hydrometeo service center under the CoM</t>
    </r>
  </si>
  <si>
    <r>
      <rPr>
        <b/>
        <sz val="11"/>
        <rFont val="Noto Sans"/>
        <family val="2"/>
      </rPr>
      <t xml:space="preserve">MOV: </t>
    </r>
    <r>
      <rPr>
        <sz val="11"/>
        <rFont val="Noto Sans"/>
        <family val="2"/>
      </rPr>
      <t>Ministry of Water Resources, State Committee of the Republic of Uzbekistan for Geology and Mineral Resources, State Committee of the Republic of Uzbekistan on Ecology and Environmental Protection</t>
    </r>
  </si>
  <si>
    <r>
      <rPr>
        <b/>
        <sz val="11"/>
        <rFont val="Noto Sans"/>
        <family val="2"/>
      </rPr>
      <t>MOV:</t>
    </r>
    <r>
      <rPr>
        <sz val="11"/>
        <rFont val="Noto Sans"/>
        <family val="2"/>
      </rPr>
      <t xml:space="preserve"> Ministry of Agriculture </t>
    </r>
  </si>
  <si>
    <r>
      <rPr>
        <b/>
        <sz val="11"/>
        <rFont val="Noto Sans"/>
        <family val="2"/>
      </rPr>
      <t xml:space="preserve">MOV: </t>
    </r>
    <r>
      <rPr>
        <sz val="11"/>
        <rFont val="Noto Sans"/>
        <family val="2"/>
      </rPr>
      <t xml:space="preserve">Ministry of Agriculture </t>
    </r>
  </si>
  <si>
    <r>
      <rPr>
        <b/>
        <sz val="11"/>
        <rFont val="Noto Sans"/>
        <family val="2"/>
      </rPr>
      <t xml:space="preserve">MOV: </t>
    </r>
    <r>
      <rPr>
        <sz val="11"/>
        <rFont val="Noto Sans"/>
        <family val="2"/>
      </rPr>
      <t>State Committee for Land Resources, Geodesy, Cartography and State Cadastre, State Committee for Ecology and Environmental Protection</t>
    </r>
  </si>
  <si>
    <r>
      <rPr>
        <b/>
        <sz val="11"/>
        <rFont val="Noto Sans"/>
        <family val="2"/>
      </rPr>
      <t xml:space="preserve">MOV: </t>
    </r>
    <r>
      <rPr>
        <sz val="11"/>
        <rFont val="Noto Sans"/>
        <family val="2"/>
      </rPr>
      <t>State Committee for Ecology and Environment Protection</t>
    </r>
  </si>
  <si>
    <t>MOV:State Statistics Committee</t>
  </si>
  <si>
    <t>MOV:State Statistics Committee
http://web.stat.uz/open_data/ru/21.1%20OD_access_to_water_rus.pdf</t>
  </si>
  <si>
    <t>MOV:State Statistics Committee
http://web.stat.uz/open_data/ru/21.2%20OD_access_to_sanitation_rus.pdf</t>
  </si>
  <si>
    <t xml:space="preserve">1. Status of ratification of Montreal Protocol on HCFCs/Kigali amendment on HFCs </t>
  </si>
  <si>
    <t xml:space="preserve">2. Number of innovative and scalable gender-sensitive solutions introduced to promote biodiversity for adoption by government </t>
  </si>
  <si>
    <t xml:space="preserve">3.Number of protected areas under improved gender-sensitive management for conservation and sustainable use </t>
  </si>
  <si>
    <t xml:space="preserve">4. Progress in introduction of integrated gender-sensitive water resource management (IWRM):
0- not available; 1 - IWRM pilot plan/s implemented; 2 - unified approach exists towards capacity development in water sector; 3 - inter-agency mechanism established for IWRM formulation for most challenging AS basin; 4 - IWRM Framework for AS basin available; 5 - IWRM Framework for AS basin adopted
</t>
  </si>
  <si>
    <t>5. Status of new National CBRN (Chemical, Biological, Radiological, Nuclear) Action Plan</t>
  </si>
  <si>
    <t>1. Status of sector-driven gender-sensitive National Adaptation Plan, sectorial and regional adaptation plans (0 - not available; 1 - draft NAP; 2- finalized draft NAP, 3 - adopted)</t>
  </si>
  <si>
    <t xml:space="preserve">2. Number of gender-sensitive climate change upstream/policy-level initiatives and innovative solutions, including on green recovery/green economy, developed and implemented at national and regional levels (incl. Aral Sea) </t>
  </si>
  <si>
    <t>3. Number of people disaggregated by gender and age benefitted from gender-responsive climate adaptation and mitigations UN initiatives/interventions in agriculture, health, water, housing, transport, etc.</t>
  </si>
  <si>
    <t xml:space="preserve">4. Number of householders/smallholders/MSMEs (agri-food producers) disaggregated by male-led/female-led adopted new inputs, technologies and practices, including on sustainable dairy production, access to markets, security of land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</si>
</sst>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 numFmtId="167" formatCode="_([$$-409]* #,##0.00_);_([$$-409]* \(#,##0.00\);_([$$-409]* &quot;-&quot;??_);_(@_)"/>
  </numFmts>
  <fonts count="40">
    <font>
      <sz val="10"/>
      <color theme="1"/>
      <name val="Arial"/>
      <family val="2"/>
    </font>
    <font>
      <sz val="11"/>
      <name val="Noto Sans"/>
      <family val="2"/>
    </font>
    <font>
      <sz val="11"/>
      <color rgb="FF000000"/>
      <name val="Calibri"/>
      <family val="2"/>
    </font>
    <font>
      <sz val="11"/>
      <color rgb="FF000000"/>
      <name val="Noto Sans"/>
      <family val="2"/>
    </font>
    <font>
      <sz val="12"/>
      <color rgb="FF000000"/>
      <name val="Noto Sans"/>
      <family val="2"/>
    </font>
    <font>
      <b/>
      <sz val="12"/>
      <name val="Noto Sans"/>
      <family val="2"/>
    </font>
    <font>
      <sz val="11"/>
      <color theme="1"/>
      <name val="Noto Sans"/>
      <family val="2"/>
    </font>
    <font>
      <b/>
      <sz val="12"/>
      <color rgb="FF000000"/>
      <name val="Noto Sans"/>
      <family val="2"/>
    </font>
    <font>
      <b/>
      <sz val="11"/>
      <name val="Noto Sans"/>
      <family val="2"/>
    </font>
    <font>
      <strike/>
      <sz val="11"/>
      <name val="Noto Sans"/>
      <family val="2"/>
    </font>
    <font>
      <strike/>
      <sz val="11"/>
      <color rgb="FFFF0000"/>
      <name val="Noto Sans"/>
      <family val="2"/>
    </font>
    <font>
      <sz val="10"/>
      <color rgb="FF000000"/>
      <name val="Noto Sans"/>
      <family val="2"/>
    </font>
    <font>
      <sz val="12"/>
      <name val="Noto Sans"/>
      <family val="2"/>
    </font>
    <font>
      <b/>
      <sz val="14"/>
      <name val="Noto Sans"/>
      <family val="2"/>
    </font>
    <font>
      <b/>
      <sz val="13"/>
      <name val="Noto Sans"/>
      <family val="2"/>
    </font>
    <font>
      <b/>
      <sz val="16"/>
      <color rgb="FFFFFFFF"/>
      <name val="Noto Sans"/>
      <family val="2"/>
    </font>
    <font>
      <b/>
      <sz val="14"/>
      <color rgb="FFFFFFFF"/>
      <name val="Noto Sans"/>
      <family val="2"/>
    </font>
    <font>
      <b/>
      <sz val="10"/>
      <color rgb="FF000000"/>
      <name val="Noto Sans"/>
      <family val="2"/>
    </font>
    <font>
      <b/>
      <sz val="11"/>
      <color rgb="FF000000"/>
      <name val="Noto Sans"/>
      <family val="2"/>
    </font>
    <font>
      <b/>
      <i/>
      <sz val="10"/>
      <color rgb="FF000000"/>
      <name val="Noto Sans"/>
      <family val="2"/>
    </font>
    <font>
      <sz val="10"/>
      <name val="Noto Sans"/>
      <family val="2"/>
    </font>
    <font>
      <strike/>
      <sz val="11"/>
      <color rgb="FF000000"/>
      <name val="Noto Sans"/>
      <family val="2"/>
    </font>
    <font>
      <u/>
      <sz val="11"/>
      <color theme="10"/>
      <name val="Noto Sans"/>
      <family val="2"/>
    </font>
    <font>
      <u/>
      <sz val="11"/>
      <color theme="10"/>
      <name val="Calibri"/>
      <family val="2"/>
    </font>
    <font>
      <sz val="11"/>
      <color theme="0"/>
      <name val="Noto Sans"/>
      <family val="2"/>
    </font>
    <font>
      <sz val="11"/>
      <color rgb="FFFF0000"/>
      <name val="Noto Sans"/>
      <family val="2"/>
    </font>
    <font>
      <b/>
      <sz val="12"/>
      <color rgb="FFFFFFFF"/>
      <name val="Noto Sans"/>
      <family val="2"/>
    </font>
    <font>
      <b/>
      <sz val="11"/>
      <color rgb="FFFFFFFF"/>
      <name val="Noto Sans"/>
      <family val="2"/>
    </font>
    <font>
      <sz val="11"/>
      <color rgb="FFFFFF00"/>
      <name val="Noto Sans"/>
      <family val="2"/>
    </font>
    <font>
      <i/>
      <sz val="11"/>
      <name val="Noto Sans"/>
      <family val="2"/>
    </font>
    <font>
      <sz val="11"/>
      <color rgb="FF444444"/>
      <name val="Calibri"/>
      <family val="2"/>
      <charset val="1"/>
    </font>
    <font>
      <b/>
      <sz val="11"/>
      <color theme="1"/>
      <name val="Noto Sans"/>
      <family val="2"/>
    </font>
    <font>
      <sz val="10"/>
      <color theme="1"/>
      <name val="Arial"/>
      <family val="2"/>
    </font>
    <font>
      <sz val="10"/>
      <color theme="1"/>
      <name val="Noto Sans"/>
      <family val="2"/>
    </font>
    <font>
      <sz val="10"/>
      <color rgb="FFFF0000"/>
      <name val="Arial"/>
      <family val="2"/>
    </font>
    <font>
      <b/>
      <sz val="10"/>
      <color theme="1"/>
      <name val="Noto Sans"/>
      <family val="2"/>
    </font>
    <font>
      <b/>
      <sz val="11"/>
      <color theme="0"/>
      <name val="Noto Sans"/>
      <family val="2"/>
    </font>
    <font>
      <sz val="8"/>
      <name val="Arial"/>
      <family val="2"/>
    </font>
    <font>
      <sz val="11"/>
      <name val="Noto Sans"/>
    </font>
    <font>
      <b/>
      <sz val="11"/>
      <name val="Noto Sans"/>
    </font>
  </fonts>
  <fills count="52">
    <fill>
      <patternFill patternType="none"/>
    </fill>
    <fill>
      <patternFill patternType="gray125"/>
    </fill>
    <fill>
      <patternFill patternType="solid">
        <fgColor rgb="FF5B9BD5"/>
        <bgColor indexed="64"/>
      </patternFill>
    </fill>
    <fill>
      <patternFill patternType="solid">
        <fgColor rgb="FFFFFF00"/>
        <bgColor indexed="64"/>
      </patternFill>
    </fill>
    <fill>
      <patternFill patternType="solid">
        <fgColor rgb="FFBDD6EE"/>
        <bgColor indexed="64"/>
      </patternFill>
    </fill>
    <fill>
      <patternFill patternType="solid">
        <fgColor rgb="FFA5A5A5"/>
        <bgColor indexed="64"/>
      </patternFill>
    </fill>
    <fill>
      <patternFill patternType="solid">
        <fgColor theme="0"/>
        <bgColor indexed="64"/>
      </patternFill>
    </fill>
    <fill>
      <patternFill patternType="solid">
        <fgColor rgb="FF9CC2E5"/>
        <bgColor indexed="64"/>
      </patternFill>
    </fill>
    <fill>
      <patternFill patternType="solid">
        <fgColor theme="0"/>
        <bgColor indexed="64"/>
      </patternFill>
    </fill>
    <fill>
      <patternFill patternType="solid">
        <fgColor rgb="FFDEEAF6"/>
        <bgColor indexed="64"/>
      </patternFill>
    </fill>
    <fill>
      <patternFill patternType="solid">
        <fgColor rgb="FFFFFFFF"/>
        <bgColor indexed="64"/>
      </patternFill>
    </fill>
    <fill>
      <patternFill patternType="solid">
        <fgColor theme="2"/>
        <bgColor indexed="64"/>
      </patternFill>
    </fill>
    <fill>
      <patternFill patternType="solid">
        <fgColor rgb="FFF2F2F2"/>
        <bgColor indexed="64"/>
      </patternFill>
    </fill>
    <fill>
      <patternFill patternType="solid">
        <fgColor rgb="FFD8D8D8"/>
        <bgColor indexed="64"/>
      </patternFill>
    </fill>
    <fill>
      <patternFill patternType="solid">
        <fgColor rgb="FFFFFFFF"/>
        <bgColor indexed="64"/>
      </patternFill>
    </fill>
    <fill>
      <patternFill patternType="solid">
        <fgColor theme="0"/>
        <bgColor indexed="64"/>
      </patternFill>
    </fill>
    <fill>
      <patternFill patternType="solid">
        <fgColor theme="0" tint="-4.9958800012207406E-2"/>
        <bgColor indexed="64"/>
      </patternFill>
    </fill>
    <fill>
      <patternFill patternType="solid">
        <fgColor theme="0" tint="-0.14996795556505021"/>
        <bgColor indexed="64"/>
      </patternFill>
    </fill>
    <fill>
      <patternFill patternType="solid">
        <fgColor theme="2" tint="-9.9948118533890809E-2"/>
        <bgColor indexed="64"/>
      </patternFill>
    </fill>
    <fill>
      <patternFill patternType="solid">
        <fgColor theme="2" tint="-9.9948118533890809E-2"/>
        <bgColor indexed="64"/>
      </patternFill>
    </fill>
    <fill>
      <patternFill patternType="solid">
        <fgColor theme="2" tint="-9.9948118533890809E-2"/>
        <bgColor indexed="64"/>
      </patternFill>
    </fill>
    <fill>
      <patternFill patternType="solid">
        <fgColor theme="0"/>
        <bgColor indexed="64"/>
      </patternFill>
    </fill>
    <fill>
      <patternFill patternType="solid">
        <fgColor theme="0"/>
        <bgColor indexed="64"/>
      </patternFill>
    </fill>
    <fill>
      <patternFill patternType="solid">
        <fgColor theme="6" tint="0.59996337778862885"/>
        <bgColor indexed="64"/>
      </patternFill>
    </fill>
    <fill>
      <patternFill patternType="solid">
        <fgColor theme="2"/>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58800012207406E-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8" tint="0.79995117038483843"/>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EDF1F9"/>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rgb="FF9CC2E5"/>
        <bgColor rgb="FF9CC2E5"/>
      </patternFill>
    </fill>
  </fills>
  <borders count="6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diagonal/>
    </border>
    <border>
      <left style="medium">
        <color rgb="FF000000"/>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top/>
      <bottom/>
      <diagonal/>
    </border>
    <border>
      <left style="thin">
        <color rgb="FF000000"/>
      </left>
      <right style="thin">
        <color rgb="FF000000"/>
      </right>
      <top style="thin">
        <color auto="1"/>
      </top>
      <bottom/>
      <diagonal/>
    </border>
    <border>
      <left style="thin">
        <color rgb="FF000000"/>
      </left>
      <right/>
      <top style="thin">
        <color auto="1"/>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style="thin">
        <color rgb="FF000000"/>
      </left>
      <right style="thin">
        <color rgb="FF000000"/>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rgb="FF000000"/>
      </right>
      <top style="thin">
        <color auto="1"/>
      </top>
      <bottom/>
      <diagonal/>
    </border>
    <border>
      <left style="thin">
        <color auto="1"/>
      </left>
      <right/>
      <top style="thin">
        <color rgb="FF000000"/>
      </top>
      <bottom style="thin">
        <color rgb="FF000000"/>
      </bottom>
      <diagonal/>
    </border>
    <border>
      <left style="thin">
        <color auto="1"/>
      </left>
      <right/>
      <top/>
      <bottom/>
      <diagonal/>
    </border>
    <border>
      <left style="thin">
        <color rgb="FF000000"/>
      </left>
      <right style="thin">
        <color rgb="FF000000"/>
      </right>
      <top style="thin">
        <color rgb="FF000000"/>
      </top>
      <bottom/>
      <diagonal/>
    </border>
    <border>
      <left style="thin">
        <color rgb="FF000000"/>
      </left>
      <right/>
      <top style="thin">
        <color auto="1"/>
      </top>
      <bottom style="thin">
        <color auto="1"/>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top style="thin">
        <color auto="1"/>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medium">
        <color rgb="FF000000"/>
      </top>
      <bottom/>
      <diagonal/>
    </border>
    <border>
      <left/>
      <right/>
      <top/>
      <bottom style="thin">
        <color auto="1"/>
      </bottom>
      <diagonal/>
    </border>
    <border>
      <left/>
      <right style="thin">
        <color rgb="FF000000"/>
      </right>
      <top/>
      <bottom style="thin">
        <color auto="1"/>
      </bottom>
      <diagonal/>
    </border>
    <border>
      <left/>
      <right style="thin">
        <color auto="1"/>
      </right>
      <top style="thin">
        <color rgb="FF000000"/>
      </top>
      <bottom style="thin">
        <color rgb="FF000000"/>
      </bottom>
      <diagonal/>
    </border>
    <border>
      <left style="thin">
        <color auto="1"/>
      </left>
      <right/>
      <top style="thin">
        <color rgb="FF000000"/>
      </top>
      <bottom style="thin">
        <color auto="1"/>
      </bottom>
      <diagonal/>
    </border>
    <border>
      <left/>
      <right style="thin">
        <color rgb="FF000000"/>
      </right>
      <top style="thin">
        <color rgb="FF000000"/>
      </top>
      <bottom style="thin">
        <color auto="1"/>
      </bottom>
      <diagonal/>
    </border>
    <border>
      <left/>
      <right style="thin">
        <color auto="1"/>
      </right>
      <top/>
      <bottom/>
      <diagonal/>
    </border>
    <border>
      <left style="thin">
        <color rgb="FF000000"/>
      </left>
      <right/>
      <top/>
      <bottom style="thin">
        <color auto="1"/>
      </bottom>
      <diagonal/>
    </border>
    <border>
      <left style="thin">
        <color rgb="FF000000"/>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auto="1"/>
      </bottom>
      <diagonal/>
    </border>
    <border>
      <left/>
      <right style="thin">
        <color rgb="FF000000"/>
      </right>
      <top style="thin">
        <color auto="1"/>
      </top>
      <bottom style="thin">
        <color auto="1"/>
      </bottom>
      <diagonal/>
    </border>
    <border>
      <left style="thin">
        <color auto="1"/>
      </left>
      <right style="thin">
        <color auto="1"/>
      </right>
      <top style="thin">
        <color rgb="FF000000"/>
      </top>
      <bottom/>
      <diagonal/>
    </border>
    <border>
      <left style="thin">
        <color auto="1"/>
      </left>
      <right style="thin">
        <color auto="1"/>
      </right>
      <top/>
      <bottom/>
      <diagonal/>
    </border>
    <border>
      <left style="thin">
        <color auto="1"/>
      </left>
      <right style="thin">
        <color auto="1"/>
      </right>
      <top/>
      <bottom style="thin">
        <color rgb="FF000000"/>
      </bottom>
      <diagonal/>
    </border>
    <border>
      <left/>
      <right style="thin">
        <color auto="1"/>
      </right>
      <top style="thin">
        <color rgb="FF000000"/>
      </top>
      <bottom/>
      <diagonal/>
    </border>
    <border>
      <left/>
      <right style="medium">
        <color rgb="FF000000"/>
      </right>
      <top style="medium">
        <color rgb="FF000000"/>
      </top>
      <bottom style="medium">
        <color rgb="FF000000"/>
      </bottom>
      <diagonal/>
    </border>
  </borders>
  <cellStyleXfs count="13">
    <xf numFmtId="0" fontId="0"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3" fillId="0" borderId="0" applyNumberFormat="0" applyFill="0" applyBorder="0" applyAlignment="0" applyProtection="0"/>
    <xf numFmtId="0" fontId="2" fillId="0" borderId="0"/>
  </cellStyleXfs>
  <cellXfs count="1493">
    <xf numFmtId="0" fontId="0" fillId="0" borderId="0" xfId="0"/>
    <xf numFmtId="0" fontId="7" fillId="0" borderId="0" xfId="4" applyFont="1" applyAlignment="1">
      <alignment horizontal="center"/>
    </xf>
    <xf numFmtId="0" fontId="18" fillId="0" borderId="0" xfId="4" applyFont="1" applyAlignment="1">
      <alignment horizontal="center" vertical="center"/>
    </xf>
    <xf numFmtId="0" fontId="3" fillId="0" borderId="0" xfId="4" applyFont="1" applyAlignment="1">
      <alignment horizontal="left" vertical="top" wrapText="1"/>
    </xf>
    <xf numFmtId="0" fontId="17" fillId="0" borderId="0" xfId="4" applyFont="1" applyAlignment="1">
      <alignment horizontal="center" vertical="center"/>
    </xf>
    <xf numFmtId="0" fontId="17" fillId="0" borderId="0" xfId="4" applyFont="1" applyAlignment="1">
      <alignment horizontal="center" vertical="center" wrapText="1"/>
    </xf>
    <xf numFmtId="0" fontId="2" fillId="0" borderId="0" xfId="4"/>
    <xf numFmtId="0" fontId="27" fillId="2" borderId="0" xfId="0" applyFont="1" applyFill="1" applyBorder="1" applyAlignment="1">
      <alignment horizontal="left" vertical="center"/>
    </xf>
    <xf numFmtId="0" fontId="27" fillId="0" borderId="0" xfId="0" applyFont="1" applyAlignment="1">
      <alignment horizontal="left" vertical="center"/>
    </xf>
    <xf numFmtId="0" fontId="8" fillId="4" borderId="0" xfId="0" applyFont="1" applyFill="1" applyBorder="1" applyAlignment="1">
      <alignment horizontal="left" vertical="center"/>
    </xf>
    <xf numFmtId="0" fontId="8" fillId="0" borderId="0" xfId="0" applyFont="1" applyAlignment="1">
      <alignment horizontal="left" vertical="center"/>
    </xf>
    <xf numFmtId="0" fontId="1" fillId="0" borderId="0" xfId="0" applyFont="1" applyAlignment="1">
      <alignment horizontal="left" vertical="center"/>
    </xf>
    <xf numFmtId="0" fontId="8" fillId="0" borderId="2" xfId="0" applyFont="1" applyBorder="1" applyAlignment="1">
      <alignment horizontal="left" vertical="center"/>
    </xf>
    <xf numFmtId="0" fontId="8" fillId="0" borderId="7" xfId="0" applyFont="1" applyBorder="1" applyAlignment="1">
      <alignment horizontal="left" vertical="center"/>
    </xf>
    <xf numFmtId="0" fontId="3" fillId="0" borderId="0" xfId="0" applyFont="1" applyFill="1" applyAlignment="1">
      <alignment horizontal="left" vertical="center"/>
    </xf>
    <xf numFmtId="0" fontId="3" fillId="6" borderId="0" xfId="0" applyFont="1" applyFill="1" applyAlignment="1">
      <alignment horizontal="left" vertical="center" wrapText="1"/>
    </xf>
    <xf numFmtId="0" fontId="1" fillId="0" borderId="0" xfId="0" applyFont="1" applyFill="1" applyAlignment="1">
      <alignment horizontal="left" vertical="center"/>
    </xf>
    <xf numFmtId="0" fontId="3" fillId="0" borderId="0" xfId="0" applyFont="1" applyAlignment="1">
      <alignment horizontal="left" vertical="center" wrapText="1"/>
    </xf>
    <xf numFmtId="0" fontId="1" fillId="0" borderId="0" xfId="0" applyFont="1" applyAlignment="1">
      <alignment horizontal="left" vertical="center" wrapText="1"/>
    </xf>
    <xf numFmtId="0" fontId="3" fillId="6" borderId="0" xfId="0" applyFont="1" applyFill="1" applyAlignment="1">
      <alignment horizontal="left" vertical="center"/>
    </xf>
    <xf numFmtId="0" fontId="8" fillId="6" borderId="8" xfId="0" applyFont="1" applyFill="1" applyBorder="1" applyAlignment="1">
      <alignment horizontal="left" vertical="center"/>
    </xf>
    <xf numFmtId="0" fontId="8" fillId="6" borderId="9" xfId="0" applyFont="1" applyFill="1" applyBorder="1" applyAlignment="1">
      <alignment horizontal="left" vertical="center"/>
    </xf>
    <xf numFmtId="0" fontId="8" fillId="6" borderId="9" xfId="0" applyFont="1" applyFill="1" applyBorder="1" applyAlignment="1">
      <alignment horizontal="center" vertical="center"/>
    </xf>
    <xf numFmtId="0" fontId="8" fillId="6" borderId="14" xfId="0" applyFont="1" applyFill="1" applyBorder="1" applyAlignment="1">
      <alignment horizontal="left" vertical="center"/>
    </xf>
    <xf numFmtId="0" fontId="1" fillId="6" borderId="0" xfId="0" applyFont="1" applyFill="1" applyAlignment="1">
      <alignment horizontal="left" vertical="center"/>
    </xf>
    <xf numFmtId="0" fontId="8" fillId="8" borderId="0" xfId="0" applyFont="1" applyFill="1" applyBorder="1" applyAlignment="1">
      <alignment horizontal="left" vertical="center"/>
    </xf>
    <xf numFmtId="0" fontId="8" fillId="9" borderId="15" xfId="0" applyFont="1" applyFill="1" applyBorder="1" applyAlignment="1">
      <alignment horizontal="left" vertical="center" wrapText="1"/>
    </xf>
    <xf numFmtId="0" fontId="8" fillId="9" borderId="7" xfId="0" applyFont="1" applyFill="1" applyBorder="1" applyAlignment="1">
      <alignment horizontal="left" vertical="center" wrapText="1"/>
    </xf>
    <xf numFmtId="0" fontId="8" fillId="9" borderId="6" xfId="0" applyFont="1" applyFill="1" applyBorder="1" applyAlignment="1">
      <alignment horizontal="left" vertical="center" wrapText="1"/>
    </xf>
    <xf numFmtId="165" fontId="1" fillId="0" borderId="0" xfId="0" applyNumberFormat="1" applyFont="1" applyFill="1" applyBorder="1" applyAlignment="1">
      <alignment horizontal="left" vertical="center" wrapText="1"/>
    </xf>
    <xf numFmtId="44" fontId="1" fillId="0" borderId="0" xfId="0" applyNumberFormat="1" applyFont="1" applyFill="1" applyBorder="1" applyAlignment="1">
      <alignment horizontal="left" vertical="center"/>
    </xf>
    <xf numFmtId="0" fontId="1" fillId="0" borderId="16" xfId="0" applyFont="1" applyFill="1" applyBorder="1" applyAlignment="1">
      <alignment horizontal="center" vertical="center" wrapText="1"/>
    </xf>
    <xf numFmtId="9" fontId="3" fillId="0" borderId="17" xfId="0" applyNumberFormat="1" applyFont="1" applyFill="1" applyBorder="1" applyAlignment="1">
      <alignment horizontal="left" vertical="center"/>
    </xf>
    <xf numFmtId="0" fontId="3" fillId="0" borderId="17" xfId="0" applyFont="1" applyBorder="1" applyAlignment="1">
      <alignment horizontal="left" vertical="center" wrapText="1"/>
    </xf>
    <xf numFmtId="0" fontId="1" fillId="10" borderId="16" xfId="0" applyFont="1" applyFill="1" applyBorder="1" applyAlignment="1">
      <alignment horizontal="center" vertical="center" wrapText="1"/>
    </xf>
    <xf numFmtId="9" fontId="1" fillId="0" borderId="0" xfId="1" applyFont="1" applyFill="1" applyBorder="1" applyAlignment="1">
      <alignment horizontal="left" vertical="center"/>
    </xf>
    <xf numFmtId="0" fontId="3" fillId="0" borderId="17" xfId="0" applyFont="1" applyFill="1" applyBorder="1" applyAlignment="1">
      <alignment horizontal="left" vertical="center"/>
    </xf>
    <xf numFmtId="0" fontId="3" fillId="0" borderId="17" xfId="0" applyFont="1" applyBorder="1" applyAlignment="1">
      <alignment horizontal="left" vertical="center"/>
    </xf>
    <xf numFmtId="0" fontId="1" fillId="0" borderId="16" xfId="0" applyFont="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Border="1" applyAlignment="1">
      <alignment horizontal="left" vertical="center"/>
    </xf>
    <xf numFmtId="0" fontId="3" fillId="6" borderId="0" xfId="0" applyFont="1" applyFill="1" applyAlignment="1">
      <alignment horizontal="center" vertical="center"/>
    </xf>
    <xf numFmtId="0" fontId="3" fillId="6" borderId="0" xfId="0" applyFont="1" applyFill="1" applyBorder="1" applyAlignment="1">
      <alignment horizontal="left" vertical="center" wrapText="1"/>
    </xf>
    <xf numFmtId="0" fontId="8" fillId="9" borderId="16" xfId="0" applyFont="1" applyFill="1" applyBorder="1" applyAlignment="1">
      <alignment horizontal="left" vertical="center" wrapText="1"/>
    </xf>
    <xf numFmtId="0" fontId="3" fillId="6" borderId="17" xfId="0" applyFont="1" applyFill="1" applyBorder="1" applyAlignment="1">
      <alignment horizontal="center" vertical="center" wrapText="1"/>
    </xf>
    <xf numFmtId="0" fontId="1" fillId="0" borderId="16" xfId="0" applyFont="1" applyBorder="1" applyAlignment="1">
      <alignment horizontal="center" vertical="center" wrapText="1"/>
    </xf>
    <xf numFmtId="44" fontId="1" fillId="12" borderId="26" xfId="0" applyNumberFormat="1" applyFont="1" applyFill="1" applyBorder="1" applyAlignment="1">
      <alignment horizontal="left" vertical="center"/>
    </xf>
    <xf numFmtId="44" fontId="1" fillId="13" borderId="1" xfId="0" applyNumberFormat="1" applyFont="1" applyFill="1" applyBorder="1" applyAlignment="1">
      <alignment vertical="center"/>
    </xf>
    <xf numFmtId="0" fontId="1" fillId="6" borderId="16"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1" fillId="0" borderId="0" xfId="0" applyFont="1" applyFill="1" applyBorder="1" applyAlignment="1">
      <alignment horizontal="left" vertical="center"/>
    </xf>
    <xf numFmtId="14" fontId="1" fillId="0" borderId="0" xfId="0" applyNumberFormat="1" applyFont="1" applyFill="1" applyBorder="1" applyAlignment="1">
      <alignment horizontal="left" vertical="center" wrapText="1"/>
    </xf>
    <xf numFmtId="0" fontId="1" fillId="0" borderId="0" xfId="0" applyFont="1" applyFill="1" applyBorder="1" applyAlignment="1">
      <alignment vertical="center" wrapText="1"/>
    </xf>
    <xf numFmtId="44" fontId="1" fillId="0" borderId="0" xfId="0" applyNumberFormat="1" applyFont="1" applyFill="1" applyBorder="1" applyAlignment="1">
      <alignment vertical="center"/>
    </xf>
    <xf numFmtId="0" fontId="2" fillId="6" borderId="0" xfId="0" applyFont="1" applyFill="1" applyAlignment="1">
      <alignment vertical="center"/>
    </xf>
    <xf numFmtId="0" fontId="2" fillId="6" borderId="0" xfId="0" applyFont="1" applyFill="1" applyBorder="1" applyAlignment="1">
      <alignment vertical="center"/>
    </xf>
    <xf numFmtId="0" fontId="3" fillId="0" borderId="16" xfId="0" applyFont="1" applyBorder="1" applyAlignment="1">
      <alignment horizontal="left" vertical="center" wrapText="1"/>
    </xf>
    <xf numFmtId="0" fontId="3" fillId="0" borderId="16" xfId="0" applyFont="1" applyFill="1" applyBorder="1" applyAlignment="1">
      <alignment horizontal="left" vertical="center"/>
    </xf>
    <xf numFmtId="0" fontId="3" fillId="0" borderId="16" xfId="0" applyFont="1" applyBorder="1" applyAlignment="1">
      <alignment horizontal="left" vertical="center"/>
    </xf>
    <xf numFmtId="0" fontId="3" fillId="6" borderId="16" xfId="0" applyFont="1" applyFill="1" applyBorder="1" applyAlignment="1">
      <alignment horizontal="left" vertical="center" wrapText="1"/>
    </xf>
    <xf numFmtId="0" fontId="1" fillId="6" borderId="0" xfId="0" applyFont="1" applyFill="1" applyBorder="1" applyAlignment="1">
      <alignment horizontal="left" vertical="center" wrapText="1"/>
    </xf>
    <xf numFmtId="0" fontId="1" fillId="6" borderId="0" xfId="0" applyFont="1" applyFill="1" applyBorder="1" applyAlignment="1">
      <alignment horizontal="center" vertical="center" wrapText="1"/>
    </xf>
    <xf numFmtId="0" fontId="1" fillId="0" borderId="28" xfId="0" applyFont="1" applyBorder="1" applyAlignment="1">
      <alignment horizontal="center" vertical="center"/>
    </xf>
    <xf numFmtId="0" fontId="3" fillId="6" borderId="16" xfId="0" applyFont="1" applyFill="1" applyBorder="1" applyAlignment="1">
      <alignment horizontal="center" vertical="center" wrapText="1"/>
    </xf>
    <xf numFmtId="44" fontId="1" fillId="12" borderId="16" xfId="0" applyNumberFormat="1" applyFont="1" applyFill="1" applyBorder="1" applyAlignment="1">
      <alignment horizontal="left" vertical="center"/>
    </xf>
    <xf numFmtId="44" fontId="1" fillId="13" borderId="16" xfId="0" applyNumberFormat="1" applyFont="1" applyFill="1" applyBorder="1" applyAlignment="1">
      <alignment vertical="center"/>
    </xf>
    <xf numFmtId="0" fontId="1" fillId="10" borderId="16" xfId="0" applyFont="1" applyFill="1" applyBorder="1" applyAlignment="1">
      <alignment horizontal="center" vertical="center" wrapText="1" readingOrder="1"/>
    </xf>
    <xf numFmtId="0" fontId="8" fillId="0" borderId="0" xfId="0" applyFont="1" applyFill="1" applyBorder="1" applyAlignment="1">
      <alignment horizontal="left" vertical="center"/>
    </xf>
    <xf numFmtId="0" fontId="6" fillId="0" borderId="16" xfId="0" applyFont="1" applyBorder="1" applyAlignment="1">
      <alignment horizontal="left" vertical="center" wrapText="1"/>
    </xf>
    <xf numFmtId="0" fontId="8" fillId="6" borderId="0" xfId="0" applyFont="1" applyFill="1" applyBorder="1" applyAlignment="1">
      <alignment horizontal="left" vertical="center" wrapText="1"/>
    </xf>
    <xf numFmtId="0" fontId="3" fillId="6" borderId="0" xfId="0" applyFont="1" applyFill="1" applyBorder="1" applyAlignment="1">
      <alignment horizontal="center" vertical="center"/>
    </xf>
    <xf numFmtId="0" fontId="3" fillId="6" borderId="0" xfId="0" applyFont="1" applyFill="1" applyBorder="1" applyAlignment="1">
      <alignment horizontal="left" vertical="center"/>
    </xf>
    <xf numFmtId="0" fontId="3" fillId="3" borderId="0" xfId="0" applyFont="1" applyFill="1" applyAlignment="1">
      <alignment horizontal="left" vertical="center"/>
    </xf>
    <xf numFmtId="0" fontId="3" fillId="6" borderId="32" xfId="0" applyFont="1" applyFill="1" applyBorder="1" applyAlignment="1">
      <alignment horizontal="center" vertical="center" wrapText="1"/>
    </xf>
    <xf numFmtId="0" fontId="1" fillId="0" borderId="26" xfId="0" applyFont="1" applyBorder="1" applyAlignment="1">
      <alignment horizontal="center" vertical="center" wrapText="1"/>
    </xf>
    <xf numFmtId="0" fontId="30" fillId="0" borderId="16" xfId="0" applyFont="1" applyBorder="1" applyAlignment="1">
      <alignment horizontal="left" vertical="center" wrapText="1"/>
    </xf>
    <xf numFmtId="0" fontId="1" fillId="14" borderId="26" xfId="0" applyFont="1" applyFill="1" applyBorder="1" applyAlignment="1">
      <alignment horizontal="center" vertical="center" wrapText="1"/>
    </xf>
    <xf numFmtId="0" fontId="1" fillId="6" borderId="0" xfId="0" applyFont="1" applyFill="1" applyBorder="1" applyAlignment="1">
      <alignment horizontal="left" vertical="center" wrapText="1" readingOrder="1"/>
    </xf>
    <xf numFmtId="0" fontId="1" fillId="6" borderId="0" xfId="0" applyFont="1" applyFill="1" applyBorder="1" applyAlignment="1">
      <alignment horizontal="left" vertical="center"/>
    </xf>
    <xf numFmtId="14" fontId="1" fillId="15" borderId="0" xfId="0" applyNumberFormat="1" applyFont="1" applyFill="1" applyBorder="1" applyAlignment="1">
      <alignment horizontal="left" vertical="center" wrapText="1"/>
    </xf>
    <xf numFmtId="0" fontId="3" fillId="0" borderId="0" xfId="0" applyFont="1" applyAlignment="1">
      <alignment horizontal="center" vertical="center"/>
    </xf>
    <xf numFmtId="0" fontId="3" fillId="6" borderId="0" xfId="0" applyFont="1" applyFill="1" applyAlignment="1">
      <alignment horizontal="center" vertical="center" wrapText="1"/>
    </xf>
    <xf numFmtId="0" fontId="1" fillId="0" borderId="0" xfId="0" applyFont="1" applyAlignment="1">
      <alignment horizontal="center" vertical="center"/>
    </xf>
    <xf numFmtId="0" fontId="1" fillId="0" borderId="29" xfId="0" applyFont="1" applyBorder="1" applyAlignment="1">
      <alignment horizontal="center" vertical="center"/>
    </xf>
    <xf numFmtId="44" fontId="1" fillId="16" borderId="16" xfId="2" applyFont="1" applyFill="1" applyBorder="1" applyAlignment="1">
      <alignment horizontal="left" vertical="center"/>
    </xf>
    <xf numFmtId="44" fontId="1" fillId="17" borderId="16" xfId="2" applyFont="1" applyFill="1" applyBorder="1" applyAlignment="1">
      <alignment vertical="center"/>
    </xf>
    <xf numFmtId="0" fontId="1" fillId="6" borderId="28"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1" fillId="0" borderId="29" xfId="0" applyFont="1" applyBorder="1" applyAlignment="1">
      <alignment horizontal="center" vertical="center" wrapText="1"/>
    </xf>
    <xf numFmtId="0" fontId="2" fillId="0" borderId="0" xfId="0" applyFont="1" applyAlignment="1">
      <alignment vertical="center"/>
    </xf>
    <xf numFmtId="164" fontId="1" fillId="12" borderId="16" xfId="0" applyNumberFormat="1" applyFont="1" applyFill="1" applyBorder="1" applyAlignment="1">
      <alignment horizontal="left" vertical="center" wrapText="1"/>
    </xf>
    <xf numFmtId="166" fontId="1" fillId="12" borderId="16" xfId="2" applyNumberFormat="1" applyFont="1" applyFill="1" applyBorder="1" applyAlignment="1">
      <alignment horizontal="left" vertical="center" wrapText="1"/>
    </xf>
    <xf numFmtId="44" fontId="1" fillId="12" borderId="16" xfId="0" applyNumberFormat="1" applyFont="1" applyFill="1" applyBorder="1" applyAlignment="1">
      <alignment horizontal="left" vertical="center" wrapText="1"/>
    </xf>
    <xf numFmtId="0" fontId="1" fillId="16" borderId="16" xfId="0" applyFont="1" applyFill="1" applyBorder="1" applyAlignment="1">
      <alignment horizontal="left" vertical="center"/>
    </xf>
    <xf numFmtId="0" fontId="8" fillId="16" borderId="16" xfId="0" applyFont="1" applyFill="1" applyBorder="1" applyAlignment="1">
      <alignment horizontal="left" vertical="center"/>
    </xf>
    <xf numFmtId="166" fontId="8" fillId="16" borderId="16" xfId="2" applyNumberFormat="1" applyFont="1" applyFill="1" applyBorder="1" applyAlignment="1">
      <alignment horizontal="left" vertical="center"/>
    </xf>
    <xf numFmtId="166" fontId="8" fillId="19" borderId="16" xfId="2" applyNumberFormat="1" applyFont="1" applyFill="1" applyBorder="1" applyAlignment="1">
      <alignment horizontal="left" vertical="center"/>
    </xf>
    <xf numFmtId="44" fontId="1" fillId="16" borderId="0" xfId="0" applyNumberFormat="1" applyFont="1" applyFill="1" applyAlignment="1">
      <alignment horizontal="left" vertical="center"/>
    </xf>
    <xf numFmtId="44" fontId="1" fillId="0" borderId="0" xfId="0" applyNumberFormat="1" applyFont="1" applyAlignment="1">
      <alignment horizontal="left" vertical="center"/>
    </xf>
    <xf numFmtId="0" fontId="3" fillId="0" borderId="0" xfId="0" applyFont="1" applyAlignment="1">
      <alignment horizontal="left" vertical="center"/>
    </xf>
    <xf numFmtId="0" fontId="27" fillId="2" borderId="0" xfId="0" applyFont="1" applyFill="1" applyBorder="1" applyAlignment="1">
      <alignment vertical="center"/>
    </xf>
    <xf numFmtId="0" fontId="27" fillId="6" borderId="0" xfId="0" applyFont="1" applyFill="1" applyAlignment="1">
      <alignment vertical="center"/>
    </xf>
    <xf numFmtId="0" fontId="8" fillId="4" borderId="0" xfId="0" applyFont="1" applyFill="1" applyBorder="1" applyAlignment="1">
      <alignment vertical="center"/>
    </xf>
    <xf numFmtId="0" fontId="8" fillId="4" borderId="0" xfId="0" applyFont="1" applyFill="1" applyBorder="1" applyAlignment="1">
      <alignment vertical="center" wrapText="1"/>
    </xf>
    <xf numFmtId="0" fontId="8" fillId="4" borderId="0" xfId="0" applyFont="1" applyFill="1" applyBorder="1" applyAlignment="1">
      <alignment horizontal="center" vertical="center" wrapText="1"/>
    </xf>
    <xf numFmtId="0" fontId="8" fillId="6" borderId="0" xfId="0" applyFont="1" applyFill="1" applyAlignment="1">
      <alignment vertical="center"/>
    </xf>
    <xf numFmtId="0" fontId="3" fillId="6" borderId="0" xfId="0" applyFont="1" applyFill="1" applyAlignment="1">
      <alignment vertical="center"/>
    </xf>
    <xf numFmtId="0" fontId="8" fillId="6" borderId="0" xfId="0" applyFont="1" applyFill="1" applyAlignment="1">
      <alignment horizontal="left" vertical="center"/>
    </xf>
    <xf numFmtId="0" fontId="8" fillId="6" borderId="0" xfId="0" applyFont="1" applyFill="1" applyAlignment="1">
      <alignment horizontal="left" vertical="center" wrapText="1"/>
    </xf>
    <xf numFmtId="0" fontId="8" fillId="6" borderId="0" xfId="0" applyFont="1" applyFill="1" applyAlignment="1">
      <alignment horizontal="center" vertical="center" wrapText="1"/>
    </xf>
    <xf numFmtId="0" fontId="1" fillId="6" borderId="0" xfId="0" applyFont="1" applyFill="1" applyAlignment="1">
      <alignment vertical="center"/>
    </xf>
    <xf numFmtId="0" fontId="8" fillId="6" borderId="2" xfId="0" applyFont="1" applyFill="1" applyBorder="1" applyAlignment="1">
      <alignment vertical="center"/>
    </xf>
    <xf numFmtId="0" fontId="8" fillId="0" borderId="7" xfId="0" applyFont="1" applyBorder="1" applyAlignment="1">
      <alignment horizontal="center" vertical="center" wrapText="1"/>
    </xf>
    <xf numFmtId="0" fontId="1" fillId="6" borderId="0" xfId="0" applyFont="1" applyFill="1" applyAlignment="1">
      <alignment vertical="center" wrapText="1"/>
    </xf>
    <xf numFmtId="0" fontId="1" fillId="6" borderId="0" xfId="0" applyFont="1" applyFill="1" applyAlignment="1">
      <alignment horizontal="center" vertical="center" wrapText="1"/>
    </xf>
    <xf numFmtId="0" fontId="8" fillId="6" borderId="46" xfId="0" applyFont="1" applyFill="1" applyBorder="1" applyAlignment="1">
      <alignment vertical="center"/>
    </xf>
    <xf numFmtId="0" fontId="8" fillId="6" borderId="14" xfId="0" applyFont="1" applyFill="1" applyBorder="1" applyAlignment="1">
      <alignment vertical="center"/>
    </xf>
    <xf numFmtId="0" fontId="8" fillId="6" borderId="14" xfId="0" applyFont="1" applyFill="1" applyBorder="1" applyAlignment="1">
      <alignment vertical="center" wrapText="1"/>
    </xf>
    <xf numFmtId="0" fontId="8" fillId="6" borderId="14" xfId="0" applyFont="1" applyFill="1" applyBorder="1" applyAlignment="1">
      <alignment horizontal="center" vertical="center" wrapText="1"/>
    </xf>
    <xf numFmtId="0" fontId="3" fillId="0" borderId="0" xfId="0" applyFont="1" applyAlignment="1">
      <alignment vertical="center" wrapText="1"/>
    </xf>
    <xf numFmtId="0" fontId="8" fillId="6" borderId="0" xfId="0" applyFont="1" applyFill="1" applyBorder="1" applyAlignment="1">
      <alignment vertical="center" wrapText="1"/>
    </xf>
    <xf numFmtId="0" fontId="3" fillId="6" borderId="0" xfId="0" applyFont="1" applyFill="1" applyAlignment="1">
      <alignment vertical="center" wrapText="1"/>
    </xf>
    <xf numFmtId="165" fontId="1" fillId="6" borderId="0" xfId="0" applyNumberFormat="1" applyFont="1" applyFill="1" applyBorder="1" applyAlignment="1">
      <alignment vertical="center" wrapText="1"/>
    </xf>
    <xf numFmtId="44" fontId="1" fillId="6" borderId="0" xfId="0" applyNumberFormat="1" applyFont="1" applyFill="1" applyBorder="1" applyAlignment="1">
      <alignment vertical="center"/>
    </xf>
    <xf numFmtId="0" fontId="1" fillId="0" borderId="16" xfId="0" applyFont="1" applyBorder="1" applyAlignment="1">
      <alignment vertical="center"/>
    </xf>
    <xf numFmtId="0" fontId="3" fillId="6" borderId="16" xfId="0" applyFont="1" applyFill="1" applyBorder="1" applyAlignment="1">
      <alignment horizontal="center" vertical="center"/>
    </xf>
    <xf numFmtId="0" fontId="1" fillId="10" borderId="30"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7" xfId="0" applyFont="1" applyFill="1" applyBorder="1" applyAlignment="1">
      <alignment vertical="center" wrapText="1"/>
    </xf>
    <xf numFmtId="44" fontId="1" fillId="12" borderId="16" xfId="2" applyFont="1" applyFill="1" applyBorder="1" applyAlignment="1">
      <alignment horizontal="right" vertical="center"/>
    </xf>
    <xf numFmtId="44" fontId="1" fillId="13" borderId="16" xfId="2" applyFont="1" applyFill="1" applyBorder="1" applyAlignment="1">
      <alignment vertical="center"/>
    </xf>
    <xf numFmtId="0" fontId="3" fillId="0" borderId="18" xfId="0" applyFont="1" applyFill="1" applyBorder="1" applyAlignment="1">
      <alignment horizontal="center" vertical="center" wrapText="1"/>
    </xf>
    <xf numFmtId="0" fontId="1" fillId="0" borderId="39" xfId="0" applyFont="1" applyFill="1" applyBorder="1" applyAlignment="1">
      <alignment vertical="center" wrapText="1"/>
    </xf>
    <xf numFmtId="0" fontId="1" fillId="6" borderId="0" xfId="0" applyFont="1" applyFill="1" applyAlignment="1">
      <alignment horizontal="center" vertical="center"/>
    </xf>
    <xf numFmtId="0" fontId="1" fillId="0" borderId="0" xfId="0" applyFont="1" applyAlignment="1">
      <alignment horizontal="center" vertical="center" wrapText="1"/>
    </xf>
    <xf numFmtId="0" fontId="1" fillId="0" borderId="39" xfId="0" applyFont="1" applyFill="1" applyBorder="1" applyAlignment="1">
      <alignment horizontal="center" vertical="center" wrapText="1"/>
    </xf>
    <xf numFmtId="0" fontId="1" fillId="0" borderId="28" xfId="0" applyFont="1" applyFill="1" applyBorder="1" applyAlignment="1">
      <alignment horizontal="center" vertical="center" wrapText="1"/>
    </xf>
    <xf numFmtId="44" fontId="1" fillId="13" borderId="16" xfId="2" applyFont="1" applyFill="1" applyBorder="1" applyAlignment="1">
      <alignment horizontal="right" vertical="center"/>
    </xf>
    <xf numFmtId="0" fontId="1" fillId="6" borderId="0" xfId="0" applyFont="1" applyFill="1" applyBorder="1" applyAlignment="1">
      <alignment vertical="center" wrapText="1"/>
    </xf>
    <xf numFmtId="14" fontId="1" fillId="6" borderId="0" xfId="0" applyNumberFormat="1" applyFont="1" applyFill="1" applyBorder="1" applyAlignment="1">
      <alignment horizontal="center" vertical="center" wrapText="1"/>
    </xf>
    <xf numFmtId="0" fontId="1" fillId="6" borderId="0" xfId="0" applyFont="1" applyFill="1" applyBorder="1" applyAlignment="1">
      <alignment horizontal="center" vertical="center"/>
    </xf>
    <xf numFmtId="44" fontId="1" fillId="21" borderId="0" xfId="2" applyFont="1" applyFill="1" applyBorder="1" applyAlignment="1">
      <alignment horizontal="right" vertical="center"/>
    </xf>
    <xf numFmtId="0" fontId="3" fillId="0" borderId="0" xfId="0" applyFont="1" applyFill="1" applyAlignment="1">
      <alignment vertical="center"/>
    </xf>
    <xf numFmtId="0" fontId="1" fillId="0" borderId="16" xfId="0" applyFont="1" applyFill="1" applyBorder="1" applyAlignment="1">
      <alignment vertical="center" wrapText="1"/>
    </xf>
    <xf numFmtId="0" fontId="1" fillId="6" borderId="16"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Alignment="1">
      <alignment vertical="center"/>
    </xf>
    <xf numFmtId="0" fontId="3" fillId="6" borderId="17" xfId="0" applyFont="1" applyFill="1" applyBorder="1" applyAlignment="1">
      <alignment horizontal="center" vertical="center"/>
    </xf>
    <xf numFmtId="44" fontId="1" fillId="12" borderId="16" xfId="2" applyFont="1" applyFill="1" applyBorder="1" applyAlignment="1">
      <alignment horizontal="left" vertical="center" wrapText="1"/>
    </xf>
    <xf numFmtId="44" fontId="1" fillId="13" borderId="16" xfId="2" applyFont="1" applyFill="1" applyBorder="1" applyAlignment="1">
      <alignment horizontal="left" vertical="center" wrapText="1"/>
    </xf>
    <xf numFmtId="44" fontId="1" fillId="12" borderId="16" xfId="2" applyFont="1" applyFill="1" applyBorder="1" applyAlignment="1">
      <alignment horizontal="left" vertical="center" readingOrder="1"/>
    </xf>
    <xf numFmtId="44" fontId="1" fillId="13" borderId="16" xfId="2" applyFont="1" applyFill="1" applyBorder="1" applyAlignment="1">
      <alignment horizontal="left" vertical="center"/>
    </xf>
    <xf numFmtId="44" fontId="1" fillId="12" borderId="16" xfId="2" applyFont="1" applyFill="1" applyBorder="1" applyAlignment="1">
      <alignment horizontal="left" vertical="center"/>
    </xf>
    <xf numFmtId="0" fontId="1" fillId="10" borderId="29" xfId="0" applyFont="1" applyFill="1" applyBorder="1" applyAlignment="1">
      <alignment horizontal="center" vertical="center" wrapText="1"/>
    </xf>
    <xf numFmtId="0" fontId="1" fillId="0" borderId="29" xfId="0" applyFont="1" applyFill="1" applyBorder="1" applyAlignment="1">
      <alignment horizontal="center" vertical="center" wrapText="1" readingOrder="1"/>
    </xf>
    <xf numFmtId="0" fontId="1" fillId="0" borderId="29" xfId="0" applyFont="1" applyFill="1" applyBorder="1" applyAlignment="1">
      <alignment horizontal="center" vertical="center" wrapText="1"/>
    </xf>
    <xf numFmtId="0" fontId="1" fillId="0" borderId="16" xfId="0" applyFont="1" applyFill="1" applyBorder="1" applyAlignment="1">
      <alignment horizontal="center" vertical="center" wrapText="1" readingOrder="1"/>
    </xf>
    <xf numFmtId="0" fontId="1" fillId="0" borderId="16" xfId="0" applyFont="1" applyFill="1" applyBorder="1" applyAlignment="1">
      <alignment vertical="center"/>
    </xf>
    <xf numFmtId="0" fontId="1" fillId="10" borderId="28" xfId="0" applyFont="1" applyFill="1" applyBorder="1" applyAlignment="1">
      <alignment horizontal="center" vertical="center" wrapText="1"/>
    </xf>
    <xf numFmtId="0" fontId="1" fillId="0" borderId="28" xfId="0" applyFont="1" applyFill="1" applyBorder="1" applyAlignment="1">
      <alignment horizontal="center" vertical="center" wrapText="1" readingOrder="1"/>
    </xf>
    <xf numFmtId="44" fontId="1" fillId="12" borderId="28" xfId="2" applyFont="1" applyFill="1" applyBorder="1" applyAlignment="1">
      <alignment horizontal="left" vertical="center"/>
    </xf>
    <xf numFmtId="44" fontId="1" fillId="13" borderId="28" xfId="2" applyFont="1" applyFill="1" applyBorder="1" applyAlignment="1">
      <alignment horizontal="left" vertical="center" wrapText="1"/>
    </xf>
    <xf numFmtId="44" fontId="1" fillId="13" borderId="28" xfId="2" applyFont="1" applyFill="1" applyBorder="1" applyAlignment="1">
      <alignment horizontal="left" vertical="center"/>
    </xf>
    <xf numFmtId="0" fontId="1" fillId="0" borderId="16" xfId="0" applyFont="1" applyBorder="1" applyAlignment="1">
      <alignment horizontal="center" vertical="center" wrapText="1" readingOrder="1"/>
    </xf>
    <xf numFmtId="0" fontId="1" fillId="6" borderId="0" xfId="0" applyFont="1" applyFill="1" applyBorder="1" applyAlignment="1">
      <alignment vertical="center" wrapText="1" readingOrder="1"/>
    </xf>
    <xf numFmtId="0" fontId="1" fillId="6" borderId="0" xfId="0" applyFont="1" applyFill="1" applyBorder="1" applyAlignment="1">
      <alignment horizontal="center" vertical="center" readingOrder="1"/>
    </xf>
    <xf numFmtId="0" fontId="1" fillId="6" borderId="0" xfId="0" applyFont="1" applyFill="1" applyBorder="1" applyAlignment="1">
      <alignment vertical="center"/>
    </xf>
    <xf numFmtId="0" fontId="1" fillId="6" borderId="0" xfId="0" applyFont="1" applyFill="1" applyBorder="1" applyAlignment="1">
      <alignment horizontal="center" vertical="center" wrapText="1" readingOrder="1"/>
    </xf>
    <xf numFmtId="44" fontId="1" fillId="21" borderId="0" xfId="2" applyFont="1" applyFill="1" applyBorder="1" applyAlignment="1">
      <alignment horizontal="left" vertical="center"/>
    </xf>
    <xf numFmtId="44" fontId="1" fillId="22" borderId="0" xfId="2" applyFont="1" applyFill="1" applyBorder="1" applyAlignment="1">
      <alignment horizontal="left" vertical="center" wrapText="1"/>
    </xf>
    <xf numFmtId="0" fontId="2" fillId="0" borderId="0" xfId="0" applyFont="1" applyAlignment="1"/>
    <xf numFmtId="0" fontId="25" fillId="6" borderId="0" xfId="0" applyFont="1" applyFill="1" applyBorder="1" applyAlignment="1">
      <alignment horizontal="left" vertical="center" wrapText="1"/>
    </xf>
    <xf numFmtId="44" fontId="1" fillId="16" borderId="16" xfId="2" applyFont="1" applyFill="1" applyBorder="1" applyAlignment="1">
      <alignment horizontal="center" vertical="center"/>
    </xf>
    <xf numFmtId="44" fontId="1" fillId="13" borderId="16" xfId="2" applyFont="1" applyFill="1" applyBorder="1" applyAlignment="1">
      <alignment horizontal="center" vertical="center"/>
    </xf>
    <xf numFmtId="44" fontId="1" fillId="23" borderId="16" xfId="2" applyFont="1" applyFill="1" applyBorder="1" applyAlignment="1">
      <alignment horizontal="center" vertical="center"/>
    </xf>
    <xf numFmtId="44" fontId="1" fillId="12" borderId="16" xfId="2" applyFont="1" applyFill="1" applyBorder="1" applyAlignment="1">
      <alignment horizontal="center" vertical="center" wrapText="1"/>
    </xf>
    <xf numFmtId="0" fontId="3" fillId="6" borderId="0" xfId="0" applyFont="1" applyFill="1" applyBorder="1" applyAlignment="1">
      <alignment vertical="center" wrapText="1"/>
    </xf>
    <xf numFmtId="16" fontId="1" fillId="6" borderId="0" xfId="0" applyNumberFormat="1" applyFont="1" applyFill="1" applyBorder="1" applyAlignment="1">
      <alignment horizontal="center" vertical="center" wrapText="1"/>
    </xf>
    <xf numFmtId="6" fontId="1" fillId="6" borderId="0" xfId="0" applyNumberFormat="1"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vertical="center" wrapText="1"/>
    </xf>
    <xf numFmtId="0" fontId="1" fillId="6" borderId="16" xfId="0" applyFont="1" applyFill="1" applyBorder="1" applyAlignment="1">
      <alignment vertical="center" wrapText="1"/>
    </xf>
    <xf numFmtId="0" fontId="1" fillId="0" borderId="16" xfId="0" applyFont="1" applyBorder="1" applyAlignment="1">
      <alignment vertical="center" readingOrder="1"/>
    </xf>
    <xf numFmtId="14" fontId="1" fillId="0" borderId="16" xfId="0" applyNumberFormat="1" applyFont="1" applyBorder="1" applyAlignment="1">
      <alignment vertical="center" wrapText="1"/>
    </xf>
    <xf numFmtId="0" fontId="3" fillId="0" borderId="16" xfId="0" applyFont="1" applyBorder="1" applyAlignment="1">
      <alignment vertical="center"/>
    </xf>
    <xf numFmtId="166" fontId="8" fillId="12" borderId="16" xfId="2" applyNumberFormat="1" applyFont="1" applyFill="1" applyBorder="1" applyAlignment="1">
      <alignment horizontal="left" vertical="center" wrapText="1"/>
    </xf>
    <xf numFmtId="44" fontId="1" fillId="0" borderId="0" xfId="0" applyNumberFormat="1" applyFont="1" applyAlignment="1">
      <alignment vertical="center"/>
    </xf>
    <xf numFmtId="0" fontId="3" fillId="0" borderId="0" xfId="0" applyFont="1" applyAlignment="1">
      <alignment horizontal="center" vertical="center" wrapText="1"/>
    </xf>
    <xf numFmtId="164" fontId="1" fillId="12" borderId="16" xfId="0" applyNumberFormat="1" applyFont="1" applyFill="1" applyBorder="1" applyAlignment="1">
      <alignment horizontal="left" vertical="top" wrapText="1"/>
    </xf>
    <xf numFmtId="166" fontId="1" fillId="12" borderId="16" xfId="2" applyNumberFormat="1" applyFont="1" applyFill="1" applyBorder="1" applyAlignment="1">
      <alignment horizontal="left" vertical="top" wrapText="1"/>
    </xf>
    <xf numFmtId="166" fontId="1" fillId="25" borderId="16" xfId="2" applyNumberFormat="1" applyFont="1" applyFill="1" applyBorder="1" applyAlignment="1">
      <alignment horizontal="left" vertical="top" wrapText="1"/>
    </xf>
    <xf numFmtId="44" fontId="1" fillId="12" borderId="16" xfId="0" applyNumberFormat="1" applyFont="1" applyFill="1" applyBorder="1" applyAlignment="1">
      <alignment horizontal="left" vertical="top" wrapText="1"/>
    </xf>
    <xf numFmtId="44" fontId="1" fillId="12" borderId="16" xfId="0" applyNumberFormat="1" applyFont="1" applyFill="1" applyBorder="1" applyAlignment="1">
      <alignment horizontal="left" vertical="top"/>
    </xf>
    <xf numFmtId="0" fontId="1" fillId="16" borderId="16" xfId="0" applyFont="1" applyFill="1" applyBorder="1" applyAlignment="1">
      <alignment horizontal="left" vertical="top"/>
    </xf>
    <xf numFmtId="166" fontId="8" fillId="16" borderId="16" xfId="2" applyNumberFormat="1" applyFont="1" applyFill="1" applyBorder="1" applyAlignment="1">
      <alignment horizontal="left" vertical="top"/>
    </xf>
    <xf numFmtId="166" fontId="8" fillId="17" borderId="16" xfId="2" applyNumberFormat="1" applyFont="1" applyFill="1" applyBorder="1" applyAlignment="1">
      <alignment horizontal="left" vertical="top"/>
    </xf>
    <xf numFmtId="166" fontId="8" fillId="12" borderId="16" xfId="2" applyNumberFormat="1" applyFont="1" applyFill="1" applyBorder="1" applyAlignment="1">
      <alignment horizontal="left" vertical="top" wrapText="1"/>
    </xf>
    <xf numFmtId="0" fontId="15" fillId="2" borderId="0" xfId="5" applyFont="1" applyFill="1" applyAlignment="1">
      <alignment vertical="center"/>
    </xf>
    <xf numFmtId="0" fontId="15" fillId="6" borderId="0" xfId="5" applyFont="1" applyFill="1"/>
    <xf numFmtId="0" fontId="5" fillId="4" borderId="0" xfId="5" applyFont="1" applyFill="1" applyAlignment="1">
      <alignment vertical="center"/>
    </xf>
    <xf numFmtId="0" fontId="5" fillId="6" borderId="0" xfId="5" applyFont="1" applyFill="1"/>
    <xf numFmtId="0" fontId="3" fillId="6" borderId="0" xfId="5" applyFont="1" applyFill="1"/>
    <xf numFmtId="0" fontId="5" fillId="6" borderId="0" xfId="5" applyFont="1" applyFill="1" applyAlignment="1">
      <alignment vertical="center"/>
    </xf>
    <xf numFmtId="0" fontId="5" fillId="6" borderId="0" xfId="5" applyFont="1" applyFill="1" applyAlignment="1">
      <alignment horizontal="left" vertical="center"/>
    </xf>
    <xf numFmtId="0" fontId="5" fillId="6" borderId="0" xfId="5" applyFont="1" applyFill="1" applyAlignment="1">
      <alignment horizontal="center" vertical="center"/>
    </xf>
    <xf numFmtId="0" fontId="8" fillId="6" borderId="0" xfId="5" applyFont="1" applyFill="1" applyAlignment="1">
      <alignment horizontal="left" vertical="center"/>
    </xf>
    <xf numFmtId="0" fontId="1" fillId="6" borderId="0" xfId="5" applyFont="1" applyFill="1"/>
    <xf numFmtId="0" fontId="13" fillId="6" borderId="0" xfId="5" applyFont="1" applyFill="1"/>
    <xf numFmtId="0" fontId="8" fillId="6" borderId="0" xfId="5" applyFont="1" applyFill="1" applyAlignment="1">
      <alignment vertical="top"/>
    </xf>
    <xf numFmtId="0" fontId="8" fillId="6" borderId="0" xfId="5" applyFont="1" applyFill="1" applyAlignment="1">
      <alignment horizontal="center" vertical="center"/>
    </xf>
    <xf numFmtId="0" fontId="8" fillId="8" borderId="0" xfId="5" applyFont="1" applyFill="1" applyAlignment="1">
      <alignment vertical="top" wrapText="1"/>
    </xf>
    <xf numFmtId="165" fontId="1" fillId="6" borderId="0" xfId="5" applyNumberFormat="1" applyFont="1" applyFill="1" applyAlignment="1">
      <alignment vertical="center" wrapText="1"/>
    </xf>
    <xf numFmtId="44" fontId="1" fillId="6" borderId="0" xfId="5" applyNumberFormat="1" applyFont="1" applyFill="1" applyAlignment="1">
      <alignment vertical="center"/>
    </xf>
    <xf numFmtId="0" fontId="1" fillId="0" borderId="16" xfId="5" applyFont="1" applyBorder="1" applyAlignment="1">
      <alignment horizontal="center" vertical="center" wrapText="1"/>
    </xf>
    <xf numFmtId="0" fontId="1" fillId="0" borderId="0" xfId="5" applyFont="1"/>
    <xf numFmtId="44" fontId="1" fillId="14" borderId="16" xfId="2" applyFont="1" applyFill="1" applyBorder="1" applyAlignment="1">
      <alignment horizontal="center" vertical="center" wrapText="1"/>
    </xf>
    <xf numFmtId="44" fontId="1" fillId="0" borderId="16" xfId="2" applyFont="1" applyFill="1" applyBorder="1" applyAlignment="1">
      <alignment horizontal="center" vertical="center" wrapText="1"/>
    </xf>
    <xf numFmtId="44" fontId="1" fillId="0" borderId="16" xfId="2" applyFont="1" applyBorder="1" applyAlignment="1">
      <alignment horizontal="center" vertical="center" wrapText="1"/>
    </xf>
    <xf numFmtId="44" fontId="1" fillId="12" borderId="16" xfId="2" applyFont="1" applyFill="1" applyBorder="1" applyAlignment="1">
      <alignment horizontal="center" vertical="center"/>
    </xf>
    <xf numFmtId="44" fontId="1" fillId="14" borderId="28" xfId="2" applyFont="1" applyFill="1" applyBorder="1" applyAlignment="1">
      <alignment horizontal="center" vertical="center" wrapText="1"/>
    </xf>
    <xf numFmtId="0" fontId="1" fillId="0" borderId="5" xfId="5" applyFont="1" applyBorder="1" applyAlignment="1">
      <alignment horizontal="center" vertical="center" wrapText="1"/>
    </xf>
    <xf numFmtId="0" fontId="1" fillId="14" borderId="39" xfId="5" applyFont="1" applyFill="1" applyBorder="1" applyAlignment="1">
      <alignment horizontal="center" vertical="center" wrapText="1"/>
    </xf>
    <xf numFmtId="0" fontId="1" fillId="14" borderId="39" xfId="5" applyFont="1" applyFill="1" applyBorder="1" applyAlignment="1">
      <alignment horizontal="center" vertical="top" wrapText="1"/>
    </xf>
    <xf numFmtId="0" fontId="1" fillId="14" borderId="28" xfId="5" applyFont="1" applyFill="1" applyBorder="1" applyAlignment="1">
      <alignment horizontal="center" vertical="top" wrapText="1"/>
    </xf>
    <xf numFmtId="0" fontId="1" fillId="14" borderId="16" xfId="5" applyFont="1" applyFill="1" applyBorder="1" applyAlignment="1">
      <alignment horizontal="center" vertical="top" wrapText="1"/>
    </xf>
    <xf numFmtId="44" fontId="1" fillId="0" borderId="16" xfId="2" applyFont="1" applyBorder="1" applyAlignment="1">
      <alignment horizontal="center" vertical="center" wrapText="1" readingOrder="1"/>
    </xf>
    <xf numFmtId="44" fontId="1" fillId="15" borderId="16" xfId="7" applyFont="1" applyFill="1" applyBorder="1" applyAlignment="1">
      <alignment horizontal="center" vertical="center" wrapText="1"/>
    </xf>
    <xf numFmtId="0" fontId="1" fillId="14" borderId="25" xfId="5" applyFont="1" applyFill="1" applyBorder="1" applyAlignment="1">
      <alignment horizontal="center" vertical="center" wrapText="1"/>
    </xf>
    <xf numFmtId="0" fontId="1" fillId="15" borderId="16" xfId="0" applyFont="1" applyFill="1" applyBorder="1" applyAlignment="1">
      <alignment horizontal="center" vertical="top" wrapText="1"/>
    </xf>
    <xf numFmtId="0" fontId="1" fillId="14" borderId="26" xfId="5" applyFont="1" applyFill="1" applyBorder="1" applyAlignment="1">
      <alignment horizontal="center" vertical="center" wrapText="1"/>
    </xf>
    <xf numFmtId="0" fontId="1" fillId="0" borderId="16" xfId="0" applyFont="1" applyBorder="1" applyAlignment="1">
      <alignment horizontal="center" vertical="top"/>
    </xf>
    <xf numFmtId="0" fontId="1" fillId="14" borderId="16" xfId="0" applyFont="1" applyFill="1" applyBorder="1" applyAlignment="1">
      <alignment horizontal="center" vertical="top" wrapText="1"/>
    </xf>
    <xf numFmtId="0" fontId="1" fillId="14" borderId="28" xfId="0" applyFont="1" applyFill="1" applyBorder="1" applyAlignment="1">
      <alignment horizontal="center" vertical="top" wrapText="1"/>
    </xf>
    <xf numFmtId="44" fontId="1" fillId="6" borderId="28" xfId="7" applyFont="1" applyFill="1" applyBorder="1" applyAlignment="1">
      <alignment horizontal="center" vertical="center" wrapText="1"/>
    </xf>
    <xf numFmtId="0" fontId="1" fillId="14" borderId="26" xfId="5" applyFont="1" applyFill="1" applyBorder="1" applyAlignment="1">
      <alignment horizontal="center" vertical="top" wrapText="1"/>
    </xf>
    <xf numFmtId="0" fontId="2" fillId="0" borderId="0" xfId="0" applyFont="1"/>
    <xf numFmtId="0" fontId="1" fillId="14" borderId="13" xfId="5" applyFont="1" applyFill="1" applyBorder="1" applyAlignment="1">
      <alignment horizontal="center" vertical="center" wrapText="1"/>
    </xf>
    <xf numFmtId="44" fontId="1" fillId="0" borderId="58" xfId="2" applyFont="1" applyBorder="1" applyAlignment="1">
      <alignment vertical="center" wrapText="1"/>
    </xf>
    <xf numFmtId="44" fontId="1" fillId="12" borderId="28" xfId="2" applyFont="1" applyFill="1" applyBorder="1" applyAlignment="1">
      <alignment vertical="center"/>
    </xf>
    <xf numFmtId="44" fontId="1" fillId="12" borderId="28" xfId="2" applyFont="1" applyFill="1" applyBorder="1" applyAlignment="1">
      <alignment vertical="center" wrapText="1"/>
    </xf>
    <xf numFmtId="44" fontId="1" fillId="12" borderId="16" xfId="2" applyFont="1" applyFill="1" applyBorder="1" applyAlignment="1">
      <alignment vertical="center" wrapText="1"/>
    </xf>
    <xf numFmtId="0" fontId="3" fillId="6" borderId="28" xfId="6" applyFont="1" applyFill="1" applyBorder="1"/>
    <xf numFmtId="44" fontId="6" fillId="0" borderId="16" xfId="7" applyFont="1" applyBorder="1" applyAlignment="1">
      <alignment horizontal="center" vertical="center" wrapText="1"/>
    </xf>
    <xf numFmtId="44" fontId="6" fillId="0" borderId="16" xfId="7" applyFont="1" applyBorder="1" applyAlignment="1">
      <alignment horizontal="center" vertical="center"/>
    </xf>
    <xf numFmtId="44" fontId="6" fillId="0" borderId="17" xfId="7" applyFont="1" applyBorder="1" applyAlignment="1">
      <alignment horizontal="center" vertical="center"/>
    </xf>
    <xf numFmtId="0" fontId="3" fillId="6" borderId="0" xfId="6" applyFont="1" applyFill="1"/>
    <xf numFmtId="0" fontId="18" fillId="6" borderId="0" xfId="6" applyFont="1" applyFill="1" applyAlignment="1">
      <alignment horizontal="center" vertical="center" wrapText="1"/>
    </xf>
    <xf numFmtId="0" fontId="1" fillId="6" borderId="0" xfId="6" applyFont="1" applyFill="1" applyAlignment="1">
      <alignment horizontal="left" vertical="center" wrapText="1"/>
    </xf>
    <xf numFmtId="44" fontId="1" fillId="15" borderId="0" xfId="7" applyFont="1" applyFill="1" applyBorder="1" applyAlignment="1">
      <alignment horizontal="center" vertical="center" wrapText="1"/>
    </xf>
    <xf numFmtId="14" fontId="1" fillId="6" borderId="0" xfId="7" applyNumberFormat="1" applyFont="1" applyFill="1" applyBorder="1" applyAlignment="1">
      <alignment horizontal="center" vertical="center" wrapText="1"/>
    </xf>
    <xf numFmtId="44" fontId="1" fillId="6" borderId="0" xfId="7" applyFont="1" applyFill="1" applyBorder="1" applyAlignment="1">
      <alignment horizontal="center" vertical="center"/>
    </xf>
    <xf numFmtId="0" fontId="8" fillId="6" borderId="0" xfId="5" applyFont="1" applyFill="1" applyAlignment="1">
      <alignment vertical="center"/>
    </xf>
    <xf numFmtId="0" fontId="1" fillId="6" borderId="16" xfId="5" applyFont="1" applyFill="1" applyBorder="1" applyAlignment="1">
      <alignment horizontal="center" vertical="center" wrapText="1"/>
    </xf>
    <xf numFmtId="0" fontId="3" fillId="10" borderId="0" xfId="0" applyFont="1" applyFill="1" applyBorder="1" applyAlignment="1">
      <alignment wrapText="1"/>
    </xf>
    <xf numFmtId="0" fontId="1" fillId="6" borderId="0" xfId="5" applyFont="1" applyFill="1" applyAlignment="1">
      <alignment horizontal="center" vertical="top" wrapText="1"/>
    </xf>
    <xf numFmtId="0" fontId="1" fillId="10" borderId="0" xfId="0" applyFont="1" applyFill="1" applyBorder="1" applyAlignment="1">
      <alignment wrapText="1"/>
    </xf>
    <xf numFmtId="44" fontId="1" fillId="12" borderId="28" xfId="2" applyFont="1" applyFill="1" applyBorder="1" applyAlignment="1">
      <alignment horizontal="center" vertical="center"/>
    </xf>
    <xf numFmtId="0" fontId="1" fillId="0" borderId="24" xfId="5" applyFont="1" applyBorder="1" applyAlignment="1">
      <alignment horizontal="center" vertical="center" wrapText="1"/>
    </xf>
    <xf numFmtId="0" fontId="1" fillId="0" borderId="26" xfId="5" applyFont="1" applyBorder="1" applyAlignment="1">
      <alignment horizontal="center" vertical="center" wrapText="1"/>
    </xf>
    <xf numFmtId="0" fontId="1" fillId="0" borderId="1" xfId="5" applyFont="1" applyBorder="1" applyAlignment="1">
      <alignment horizontal="center" vertical="center" wrapText="1" readingOrder="1"/>
    </xf>
    <xf numFmtId="44" fontId="1" fillId="12" borderId="26" xfId="2" applyFont="1" applyFill="1" applyBorder="1" applyAlignment="1">
      <alignment horizontal="right" vertical="center"/>
    </xf>
    <xf numFmtId="44" fontId="1" fillId="27" borderId="13" xfId="2" applyFont="1" applyFill="1" applyBorder="1" applyAlignment="1">
      <alignment horizontal="center" vertical="center"/>
    </xf>
    <xf numFmtId="44" fontId="1" fillId="27" borderId="26" xfId="2" applyFont="1" applyFill="1" applyBorder="1" applyAlignment="1">
      <alignment horizontal="center" vertical="center"/>
    </xf>
    <xf numFmtId="0" fontId="3" fillId="0" borderId="0" xfId="6" applyFont="1"/>
    <xf numFmtId="0" fontId="1" fillId="14" borderId="31" xfId="5" applyFont="1" applyFill="1" applyBorder="1" applyAlignment="1">
      <alignment horizontal="center" vertical="top" wrapText="1"/>
    </xf>
    <xf numFmtId="0" fontId="21" fillId="0" borderId="0" xfId="5" applyFont="1" applyBorder="1"/>
    <xf numFmtId="44" fontId="1" fillId="0" borderId="16" xfId="7" applyFont="1" applyFill="1" applyBorder="1" applyAlignment="1">
      <alignment horizontal="center" vertical="center" wrapText="1"/>
    </xf>
    <xf numFmtId="0" fontId="1" fillId="0" borderId="16" xfId="0" applyFont="1" applyBorder="1" applyAlignment="1">
      <alignment horizontal="center" vertical="top" wrapText="1"/>
    </xf>
    <xf numFmtId="0" fontId="21" fillId="0" borderId="0" xfId="5" applyFont="1"/>
    <xf numFmtId="0" fontId="1" fillId="6" borderId="0" xfId="5" applyFont="1" applyFill="1" applyAlignment="1">
      <alignment horizontal="left" vertical="center" wrapText="1" readingOrder="1"/>
    </xf>
    <xf numFmtId="0" fontId="1" fillId="6" borderId="0" xfId="5" applyFont="1" applyFill="1" applyAlignment="1">
      <alignment horizontal="center" vertical="center" wrapText="1"/>
    </xf>
    <xf numFmtId="44" fontId="1" fillId="6" borderId="0" xfId="5" applyNumberFormat="1" applyFont="1" applyFill="1" applyAlignment="1">
      <alignment horizontal="right" vertical="center"/>
    </xf>
    <xf numFmtId="0" fontId="3" fillId="0" borderId="0" xfId="5" applyFont="1" applyBorder="1"/>
    <xf numFmtId="0" fontId="3" fillId="0" borderId="0" xfId="5" applyFont="1"/>
    <xf numFmtId="0" fontId="1" fillId="0" borderId="16" xfId="5" applyFont="1" applyBorder="1" applyAlignment="1">
      <alignment horizontal="center" vertical="top" wrapText="1"/>
    </xf>
    <xf numFmtId="44" fontId="1" fillId="12" borderId="16" xfId="2" applyFont="1" applyFill="1" applyBorder="1" applyAlignment="1">
      <alignment horizontal="right" vertical="center" readingOrder="1"/>
    </xf>
    <xf numFmtId="0" fontId="1" fillId="0" borderId="18" xfId="5" applyFont="1" applyBorder="1" applyAlignment="1">
      <alignment horizontal="center" vertical="top" wrapText="1"/>
    </xf>
    <xf numFmtId="44" fontId="1" fillId="12" borderId="28" xfId="2" applyFont="1" applyFill="1" applyBorder="1" applyAlignment="1">
      <alignment horizontal="right" vertical="center"/>
    </xf>
    <xf numFmtId="0" fontId="3" fillId="0" borderId="26" xfId="5" applyFont="1" applyBorder="1" applyAlignment="1">
      <alignment vertical="center"/>
    </xf>
    <xf numFmtId="0" fontId="3" fillId="6" borderId="0" xfId="5" applyFont="1" applyFill="1" applyAlignment="1">
      <alignment vertical="center"/>
    </xf>
    <xf numFmtId="0" fontId="3" fillId="0" borderId="26" xfId="5" applyFont="1" applyBorder="1" applyAlignment="1">
      <alignment horizontal="center" vertical="center"/>
    </xf>
    <xf numFmtId="0" fontId="1" fillId="14" borderId="16" xfId="5" applyFont="1" applyFill="1" applyBorder="1" applyAlignment="1">
      <alignment horizontal="center" vertical="center" wrapText="1"/>
    </xf>
    <xf numFmtId="0" fontId="3" fillId="0" borderId="0" xfId="0" applyFont="1"/>
    <xf numFmtId="166" fontId="1" fillId="12" borderId="16" xfId="7" applyNumberFormat="1" applyFont="1" applyFill="1" applyBorder="1" applyAlignment="1">
      <alignment horizontal="left" vertical="top" wrapText="1"/>
    </xf>
    <xf numFmtId="0" fontId="6" fillId="16" borderId="16" xfId="0" applyFont="1" applyFill="1" applyBorder="1" applyAlignment="1">
      <alignment horizontal="left" vertical="top" wrapText="1"/>
    </xf>
    <xf numFmtId="44" fontId="3" fillId="0" borderId="0" xfId="5" applyNumberFormat="1" applyFont="1"/>
    <xf numFmtId="0" fontId="1" fillId="0" borderId="0" xfId="5" applyFont="1" applyAlignment="1">
      <alignment horizontal="center" vertical="center"/>
    </xf>
    <xf numFmtId="0" fontId="3" fillId="0" borderId="0" xfId="5" applyFont="1" applyAlignment="1">
      <alignment horizontal="center" vertical="center"/>
    </xf>
    <xf numFmtId="0" fontId="3" fillId="6" borderId="0" xfId="5" applyFont="1" applyFill="1" applyAlignment="1">
      <alignment vertical="center" wrapText="1"/>
    </xf>
    <xf numFmtId="0" fontId="15" fillId="2" borderId="0" xfId="5" applyFont="1" applyFill="1" applyAlignment="1">
      <alignment horizontal="center" vertical="center"/>
    </xf>
    <xf numFmtId="0" fontId="15" fillId="6" borderId="0" xfId="5" applyFont="1" applyFill="1" applyAlignment="1">
      <alignment vertical="center"/>
    </xf>
    <xf numFmtId="0" fontId="5" fillId="4" borderId="0" xfId="5" applyFont="1" applyFill="1" applyAlignment="1">
      <alignment vertical="center" wrapText="1"/>
    </xf>
    <xf numFmtId="0" fontId="5" fillId="4" borderId="0" xfId="5" applyFont="1" applyFill="1" applyAlignment="1">
      <alignment horizontal="center" vertical="center"/>
    </xf>
    <xf numFmtId="0" fontId="5" fillId="6" borderId="0" xfId="5" applyFont="1" applyFill="1" applyAlignment="1">
      <alignment horizontal="left" vertical="center" wrapText="1"/>
    </xf>
    <xf numFmtId="0" fontId="1" fillId="6" borderId="0" xfId="5" applyFont="1" applyFill="1" applyAlignment="1">
      <alignment vertical="center"/>
    </xf>
    <xf numFmtId="0" fontId="13" fillId="6" borderId="0" xfId="5" applyFont="1" applyFill="1" applyAlignment="1">
      <alignment vertical="center"/>
    </xf>
    <xf numFmtId="0" fontId="3" fillId="6" borderId="0" xfId="5" applyFont="1" applyFill="1" applyAlignment="1">
      <alignment horizontal="center" vertical="center"/>
    </xf>
    <xf numFmtId="0" fontId="1" fillId="0" borderId="0" xfId="5" applyFont="1" applyAlignment="1">
      <alignment vertical="center"/>
    </xf>
    <xf numFmtId="0" fontId="1" fillId="0" borderId="18" xfId="5" applyFont="1" applyBorder="1" applyAlignment="1">
      <alignment horizontal="center" vertical="center" wrapText="1" readingOrder="1"/>
    </xf>
    <xf numFmtId="167" fontId="1" fillId="27" borderId="16" xfId="5" applyNumberFormat="1" applyFont="1" applyFill="1" applyBorder="1" applyAlignment="1">
      <alignment horizontal="center" vertical="center" wrapText="1"/>
    </xf>
    <xf numFmtId="44" fontId="1" fillId="27" borderId="16" xfId="2" applyFont="1" applyFill="1" applyBorder="1" applyAlignment="1">
      <alignment horizontal="center" vertical="center" wrapText="1"/>
    </xf>
    <xf numFmtId="0" fontId="1" fillId="10" borderId="16" xfId="5" applyFont="1" applyFill="1" applyBorder="1" applyAlignment="1">
      <alignment vertical="center" wrapText="1"/>
    </xf>
    <xf numFmtId="44" fontId="1" fillId="16" borderId="16" xfId="5" applyNumberFormat="1" applyFont="1" applyFill="1" applyBorder="1" applyAlignment="1">
      <alignment horizontal="center" vertical="center" wrapText="1"/>
    </xf>
    <xf numFmtId="167" fontId="1" fillId="16" borderId="16" xfId="0" applyNumberFormat="1" applyFont="1" applyFill="1" applyBorder="1" applyAlignment="1">
      <alignment horizontal="center" vertical="center"/>
    </xf>
    <xf numFmtId="44" fontId="1" fillId="18" borderId="16" xfId="0" applyNumberFormat="1" applyFont="1" applyFill="1" applyBorder="1" applyAlignment="1">
      <alignment horizontal="center" vertical="center"/>
    </xf>
    <xf numFmtId="44" fontId="1" fillId="27" borderId="16" xfId="0" applyNumberFormat="1" applyFont="1" applyFill="1" applyBorder="1" applyAlignment="1">
      <alignment horizontal="center" vertical="center"/>
    </xf>
    <xf numFmtId="44" fontId="1" fillId="18" borderId="16" xfId="2" applyFont="1" applyFill="1" applyBorder="1" applyAlignment="1">
      <alignment horizontal="center" vertical="center" wrapText="1"/>
    </xf>
    <xf numFmtId="0" fontId="3" fillId="6" borderId="13" xfId="5" applyFont="1" applyFill="1" applyBorder="1" applyAlignment="1">
      <alignment vertical="center"/>
    </xf>
    <xf numFmtId="0" fontId="3" fillId="6" borderId="26" xfId="5" applyFont="1" applyFill="1" applyBorder="1" applyAlignment="1">
      <alignment vertical="center"/>
    </xf>
    <xf numFmtId="8" fontId="1" fillId="16" borderId="16" xfId="0" applyNumberFormat="1" applyFont="1" applyFill="1" applyBorder="1" applyAlignment="1">
      <alignment horizontal="center" vertical="center" wrapText="1"/>
    </xf>
    <xf numFmtId="44" fontId="1" fillId="19" borderId="16" xfId="5" applyNumberFormat="1" applyFont="1" applyFill="1" applyBorder="1" applyAlignment="1">
      <alignment horizontal="center" vertical="center"/>
    </xf>
    <xf numFmtId="8" fontId="3" fillId="16" borderId="16" xfId="5" applyNumberFormat="1" applyFont="1" applyFill="1" applyBorder="1" applyAlignment="1">
      <alignment horizontal="center" vertical="center"/>
    </xf>
    <xf numFmtId="0" fontId="3" fillId="16" borderId="16" xfId="5" applyFont="1" applyFill="1" applyBorder="1" applyAlignment="1">
      <alignment horizontal="center" vertical="center"/>
    </xf>
    <xf numFmtId="4" fontId="3" fillId="19" borderId="16" xfId="5" applyNumberFormat="1" applyFont="1" applyFill="1" applyBorder="1" applyAlignment="1">
      <alignment horizontal="center" vertical="center"/>
    </xf>
    <xf numFmtId="4" fontId="3" fillId="16" borderId="16" xfId="5" applyNumberFormat="1" applyFont="1" applyFill="1" applyBorder="1" applyAlignment="1">
      <alignment horizontal="center" vertical="center"/>
    </xf>
    <xf numFmtId="167" fontId="1" fillId="16" borderId="16" xfId="4" applyNumberFormat="1" applyFont="1" applyFill="1" applyBorder="1" applyAlignment="1">
      <alignment horizontal="center" vertical="center"/>
    </xf>
    <xf numFmtId="44" fontId="1" fillId="18" borderId="16" xfId="4" applyNumberFormat="1" applyFont="1" applyFill="1" applyBorder="1" applyAlignment="1">
      <alignment horizontal="center" vertical="center"/>
    </xf>
    <xf numFmtId="0" fontId="3" fillId="6" borderId="18" xfId="6" applyFont="1" applyFill="1" applyBorder="1" applyAlignment="1">
      <alignment vertical="center"/>
    </xf>
    <xf numFmtId="0" fontId="3" fillId="6" borderId="16" xfId="6" applyFont="1" applyFill="1" applyBorder="1" applyAlignment="1">
      <alignment vertical="center"/>
    </xf>
    <xf numFmtId="44" fontId="1" fillId="16" borderId="16" xfId="5" applyNumberFormat="1" applyFont="1" applyFill="1" applyBorder="1" applyAlignment="1">
      <alignment horizontal="center" vertical="center" readingOrder="1"/>
    </xf>
    <xf numFmtId="44" fontId="1" fillId="27" borderId="16" xfId="2" applyFont="1" applyFill="1" applyBorder="1" applyAlignment="1">
      <alignment horizontal="center" vertical="center" readingOrder="1"/>
    </xf>
    <xf numFmtId="44" fontId="1" fillId="16" borderId="16" xfId="5" applyNumberFormat="1" applyFont="1" applyFill="1" applyBorder="1" applyAlignment="1">
      <alignment horizontal="center" vertical="center" wrapText="1" readingOrder="1"/>
    </xf>
    <xf numFmtId="167" fontId="1" fillId="16" borderId="16" xfId="0" applyNumberFormat="1" applyFont="1" applyFill="1" applyBorder="1" applyAlignment="1">
      <alignment horizontal="center" vertical="center" wrapText="1"/>
    </xf>
    <xf numFmtId="44" fontId="1" fillId="19" borderId="16" xfId="2" applyFont="1" applyFill="1" applyBorder="1" applyAlignment="1">
      <alignment horizontal="center" vertical="center"/>
    </xf>
    <xf numFmtId="8" fontId="1" fillId="19" borderId="16" xfId="0" applyNumberFormat="1" applyFont="1" applyFill="1" applyBorder="1" applyAlignment="1">
      <alignment horizontal="center" vertical="center" wrapText="1"/>
    </xf>
    <xf numFmtId="0" fontId="1" fillId="16" borderId="16" xfId="0" applyFont="1" applyFill="1" applyBorder="1" applyAlignment="1">
      <alignment horizontal="center" vertical="center" wrapText="1"/>
    </xf>
    <xf numFmtId="0" fontId="3" fillId="0" borderId="0" xfId="5" applyFont="1" applyAlignment="1">
      <alignment vertical="center" wrapText="1"/>
    </xf>
    <xf numFmtId="44" fontId="1" fillId="22" borderId="0" xfId="0" applyNumberFormat="1" applyFont="1" applyFill="1" applyBorder="1" applyAlignment="1">
      <alignment horizontal="left" vertical="center"/>
    </xf>
    <xf numFmtId="0" fontId="1" fillId="0" borderId="0" xfId="5" applyFont="1" applyAlignment="1">
      <alignment vertical="center" wrapText="1"/>
    </xf>
    <xf numFmtId="0" fontId="3" fillId="0" borderId="16" xfId="5" applyFont="1" applyBorder="1" applyAlignment="1">
      <alignment vertical="center"/>
    </xf>
    <xf numFmtId="0" fontId="3" fillId="0" borderId="0" xfId="5" applyFont="1" applyAlignment="1">
      <alignment vertical="center"/>
    </xf>
    <xf numFmtId="0" fontId="3" fillId="0" borderId="16" xfId="5" applyFont="1" applyBorder="1" applyAlignment="1">
      <alignment vertical="center" wrapText="1"/>
    </xf>
    <xf numFmtId="0" fontId="20" fillId="0" borderId="16" xfId="5" applyFont="1" applyBorder="1" applyAlignment="1">
      <alignment horizontal="center" vertical="center" wrapText="1"/>
    </xf>
    <xf numFmtId="0" fontId="1" fillId="0" borderId="16" xfId="5" applyFont="1" applyBorder="1" applyAlignment="1">
      <alignment vertical="center" wrapText="1"/>
    </xf>
    <xf numFmtId="167" fontId="1" fillId="12" borderId="16" xfId="5" applyNumberFormat="1" applyFont="1" applyFill="1" applyBorder="1" applyAlignment="1">
      <alignment vertical="center" wrapText="1"/>
    </xf>
    <xf numFmtId="167" fontId="1" fillId="13" borderId="16" xfId="5" applyNumberFormat="1" applyFont="1" applyFill="1" applyBorder="1" applyAlignment="1">
      <alignment vertical="center" wrapText="1"/>
    </xf>
    <xf numFmtId="0" fontId="1" fillId="6" borderId="43" xfId="0" applyFont="1" applyFill="1" applyBorder="1" applyAlignment="1">
      <alignment horizontal="left" vertical="center" wrapText="1" readingOrder="1"/>
    </xf>
    <xf numFmtId="0" fontId="1" fillId="6" borderId="43" xfId="0" applyFont="1" applyFill="1" applyBorder="1" applyAlignment="1">
      <alignment vertical="center"/>
    </xf>
    <xf numFmtId="0" fontId="1" fillId="15" borderId="43" xfId="0" applyFont="1" applyFill="1" applyBorder="1" applyAlignment="1">
      <alignment horizontal="center" vertical="center" wrapText="1"/>
    </xf>
    <xf numFmtId="0" fontId="1" fillId="6" borderId="43" xfId="0" applyFont="1" applyFill="1" applyBorder="1" applyAlignment="1">
      <alignment horizontal="center" vertical="center"/>
    </xf>
    <xf numFmtId="44" fontId="1" fillId="6" borderId="0" xfId="6" applyNumberFormat="1" applyFont="1" applyFill="1" applyAlignment="1">
      <alignment vertical="center" wrapText="1" readingOrder="1"/>
    </xf>
    <xf numFmtId="167" fontId="1" fillId="22" borderId="0" xfId="6" applyNumberFormat="1" applyFont="1" applyFill="1" applyAlignment="1">
      <alignment horizontal="right" vertical="center"/>
    </xf>
    <xf numFmtId="0" fontId="3" fillId="29" borderId="0" xfId="5" applyFont="1" applyFill="1" applyAlignment="1">
      <alignment vertical="center"/>
    </xf>
    <xf numFmtId="0" fontId="3" fillId="6" borderId="0" xfId="0" applyFont="1" applyFill="1" applyBorder="1" applyAlignment="1">
      <alignment vertical="center"/>
    </xf>
    <xf numFmtId="0" fontId="1" fillId="6" borderId="0" xfId="5" applyFont="1" applyFill="1" applyAlignment="1">
      <alignment horizontal="left" vertical="center" wrapText="1"/>
    </xf>
    <xf numFmtId="44" fontId="1" fillId="12" borderId="16" xfId="0" applyNumberFormat="1" applyFont="1" applyFill="1" applyBorder="1" applyAlignment="1">
      <alignment horizontal="right" vertical="center" readingOrder="1"/>
    </xf>
    <xf numFmtId="44" fontId="1" fillId="13" borderId="16" xfId="0" applyNumberFormat="1" applyFont="1" applyFill="1" applyBorder="1" applyAlignment="1">
      <alignment horizontal="right" vertical="center"/>
    </xf>
    <xf numFmtId="0" fontId="1" fillId="6" borderId="16" xfId="5" applyFont="1" applyFill="1" applyBorder="1" applyAlignment="1">
      <alignment vertical="center" wrapText="1"/>
    </xf>
    <xf numFmtId="0" fontId="1" fillId="6" borderId="16" xfId="12" applyFont="1" applyFill="1" applyBorder="1" applyAlignment="1">
      <alignment horizontal="center" vertical="center" wrapText="1"/>
    </xf>
    <xf numFmtId="0" fontId="3" fillId="6" borderId="0" xfId="6" applyFont="1" applyFill="1" applyAlignment="1">
      <alignment vertical="center"/>
    </xf>
    <xf numFmtId="0" fontId="3" fillId="0" borderId="0" xfId="5" applyFont="1" applyBorder="1" applyAlignment="1">
      <alignment vertical="center"/>
    </xf>
    <xf numFmtId="44" fontId="1" fillId="13" borderId="16" xfId="0" applyNumberFormat="1" applyFont="1" applyFill="1" applyBorder="1" applyAlignment="1">
      <alignment horizontal="center" vertical="center"/>
    </xf>
    <xf numFmtId="0" fontId="1" fillId="0" borderId="26" xfId="0" applyFont="1" applyBorder="1" applyAlignment="1">
      <alignment vertical="center" wrapText="1"/>
    </xf>
    <xf numFmtId="0" fontId="1" fillId="6" borderId="16" xfId="4" applyFont="1" applyFill="1" applyBorder="1" applyAlignment="1">
      <alignment vertical="center" wrapText="1"/>
    </xf>
    <xf numFmtId="0" fontId="1" fillId="0" borderId="18" xfId="5" applyFont="1" applyBorder="1" applyAlignment="1">
      <alignment vertical="center" wrapText="1"/>
    </xf>
    <xf numFmtId="0" fontId="1" fillId="6" borderId="20" xfId="0" applyFont="1" applyFill="1" applyBorder="1" applyAlignment="1">
      <alignment vertical="center" wrapText="1"/>
    </xf>
    <xf numFmtId="0" fontId="1" fillId="0" borderId="5" xfId="0" applyFont="1" applyBorder="1" applyAlignment="1">
      <alignment vertical="center" wrapText="1"/>
    </xf>
    <xf numFmtId="0" fontId="1" fillId="0" borderId="16" xfId="10" applyFont="1" applyBorder="1" applyAlignment="1">
      <alignment vertical="center" wrapText="1"/>
    </xf>
    <xf numFmtId="0" fontId="3" fillId="0" borderId="17" xfId="5" applyFont="1" applyBorder="1" applyAlignment="1">
      <alignment vertical="center" wrapText="1"/>
    </xf>
    <xf numFmtId="44" fontId="3" fillId="0" borderId="0" xfId="5" applyNumberFormat="1" applyFont="1" applyAlignment="1">
      <alignment vertical="center"/>
    </xf>
    <xf numFmtId="0" fontId="16" fillId="2" borderId="0" xfId="0" applyFont="1" applyFill="1" applyBorder="1" applyAlignment="1">
      <alignment vertical="center"/>
    </xf>
    <xf numFmtId="0" fontId="7" fillId="10" borderId="0" xfId="0" applyFont="1" applyFill="1" applyBorder="1" applyAlignment="1">
      <alignment vertical="center" wrapText="1"/>
    </xf>
    <xf numFmtId="0" fontId="13" fillId="4" borderId="0" xfId="0" applyFont="1" applyFill="1" applyBorder="1" applyAlignment="1">
      <alignment vertical="center"/>
    </xf>
    <xf numFmtId="0" fontId="3" fillId="10" borderId="0" xfId="0" applyFont="1" applyFill="1"/>
    <xf numFmtId="0" fontId="8" fillId="10" borderId="0" xfId="0" applyFont="1" applyFill="1" applyAlignment="1">
      <alignment horizontal="left" vertical="center"/>
    </xf>
    <xf numFmtId="0" fontId="7" fillId="10" borderId="0" xfId="0" applyFont="1" applyFill="1" applyAlignment="1">
      <alignment vertical="center" wrapText="1"/>
    </xf>
    <xf numFmtId="0" fontId="14" fillId="10" borderId="1" xfId="0" applyFont="1" applyFill="1" applyBorder="1" applyAlignment="1">
      <alignment vertical="center"/>
    </xf>
    <xf numFmtId="0" fontId="8" fillId="10" borderId="2" xfId="0" applyFont="1" applyFill="1" applyBorder="1" applyAlignment="1">
      <alignment vertical="center"/>
    </xf>
    <xf numFmtId="0" fontId="8" fillId="10" borderId="7" xfId="0" applyFont="1" applyFill="1" applyBorder="1" applyAlignment="1">
      <alignment horizontal="left" vertical="center"/>
    </xf>
    <xf numFmtId="0" fontId="1" fillId="0" borderId="0" xfId="0" applyFont="1"/>
    <xf numFmtId="0" fontId="4" fillId="0" borderId="0" xfId="0" applyFont="1"/>
    <xf numFmtId="0" fontId="3" fillId="0" borderId="0" xfId="0" applyFont="1" applyAlignment="1">
      <alignment wrapText="1"/>
    </xf>
    <xf numFmtId="3" fontId="1" fillId="10" borderId="16" xfId="0" applyNumberFormat="1" applyFont="1" applyFill="1" applyBorder="1" applyAlignment="1">
      <alignment horizontal="center" vertical="center" wrapText="1"/>
    </xf>
    <xf numFmtId="0" fontId="7" fillId="10" borderId="38" xfId="0" applyFont="1" applyFill="1" applyBorder="1" applyAlignment="1">
      <alignment vertical="center" wrapText="1"/>
    </xf>
    <xf numFmtId="0" fontId="10" fillId="10" borderId="0" xfId="0" applyFont="1" applyFill="1" applyBorder="1" applyAlignment="1">
      <alignment horizontal="left" vertical="center" wrapText="1"/>
    </xf>
    <xf numFmtId="0" fontId="1" fillId="10" borderId="0" xfId="0" applyFont="1" applyFill="1" applyBorder="1" applyAlignment="1">
      <alignment horizontal="center" vertical="top" wrapText="1"/>
    </xf>
    <xf numFmtId="3" fontId="1" fillId="10" borderId="0" xfId="0" applyNumberFormat="1" applyFont="1" applyFill="1" applyBorder="1" applyAlignment="1">
      <alignment horizontal="center" vertical="top" wrapText="1"/>
    </xf>
    <xf numFmtId="164" fontId="3" fillId="10" borderId="0" xfId="3" applyNumberFormat="1" applyFont="1" applyFill="1" applyBorder="1" applyAlignment="1">
      <alignment horizontal="center"/>
    </xf>
    <xf numFmtId="0" fontId="1" fillId="10" borderId="0" xfId="0" applyFont="1" applyFill="1" applyBorder="1" applyAlignment="1">
      <alignment horizontal="center"/>
    </xf>
    <xf numFmtId="0" fontId="1" fillId="0" borderId="28" xfId="0" applyFont="1" applyBorder="1" applyAlignment="1">
      <alignment horizontal="center" vertical="center" wrapText="1"/>
    </xf>
    <xf numFmtId="0" fontId="1" fillId="0" borderId="28" xfId="0" applyFont="1" applyBorder="1" applyAlignment="1">
      <alignment vertical="center" wrapText="1"/>
    </xf>
    <xf numFmtId="0" fontId="1" fillId="14" borderId="28" xfId="0" applyFont="1" applyFill="1" applyBorder="1" applyAlignment="1">
      <alignment vertical="center" wrapText="1"/>
    </xf>
    <xf numFmtId="0" fontId="1" fillId="0" borderId="17" xfId="0" applyFont="1" applyBorder="1" applyAlignment="1">
      <alignment horizontal="center" vertical="center"/>
    </xf>
    <xf numFmtId="44" fontId="1" fillId="12" borderId="16" xfId="7" applyFont="1" applyFill="1" applyBorder="1" applyAlignment="1">
      <alignment horizontal="right" vertical="center"/>
    </xf>
    <xf numFmtId="44" fontId="1" fillId="13" borderId="16" xfId="7" applyFont="1" applyFill="1" applyBorder="1" applyAlignment="1">
      <alignment vertical="center"/>
    </xf>
    <xf numFmtId="0" fontId="1" fillId="0" borderId="16" xfId="4" applyFont="1" applyBorder="1" applyAlignment="1">
      <alignment horizontal="center" vertical="center"/>
    </xf>
    <xf numFmtId="0" fontId="10" fillId="6" borderId="0" xfId="4" applyFont="1" applyFill="1" applyAlignment="1">
      <alignment horizontal="left" vertical="top" wrapText="1"/>
    </xf>
    <xf numFmtId="0" fontId="10" fillId="6" borderId="0" xfId="4" applyFont="1" applyFill="1"/>
    <xf numFmtId="0" fontId="9" fillId="6" borderId="0" xfId="4" applyFont="1" applyFill="1" applyAlignment="1">
      <alignment horizontal="center" vertical="top" wrapText="1"/>
    </xf>
    <xf numFmtId="0" fontId="9" fillId="6" borderId="0" xfId="4" applyFont="1" applyFill="1"/>
    <xf numFmtId="0" fontId="9" fillId="10" borderId="0" xfId="4" applyFont="1" applyFill="1"/>
    <xf numFmtId="0" fontId="9" fillId="10" borderId="0" xfId="4" applyFont="1" applyFill="1" applyAlignment="1">
      <alignment horizontal="center"/>
    </xf>
    <xf numFmtId="44" fontId="1" fillId="0" borderId="16" xfId="2" applyFont="1" applyFill="1" applyBorder="1" applyAlignment="1">
      <alignment horizontal="center" vertical="center"/>
    </xf>
    <xf numFmtId="44" fontId="1" fillId="0" borderId="16" xfId="2" applyFont="1" applyFill="1" applyBorder="1" applyAlignment="1">
      <alignment horizontal="right" vertical="center"/>
    </xf>
    <xf numFmtId="0" fontId="3" fillId="14" borderId="16" xfId="0" applyFont="1" applyFill="1" applyBorder="1" applyAlignment="1">
      <alignment horizontal="center" vertical="top" wrapText="1"/>
    </xf>
    <xf numFmtId="44" fontId="3" fillId="12" borderId="16" xfId="2" applyFont="1" applyFill="1" applyBorder="1" applyAlignment="1">
      <alignment horizontal="right" vertical="center"/>
    </xf>
    <xf numFmtId="44" fontId="3" fillId="12" borderId="16" xfId="2" applyFont="1" applyFill="1" applyBorder="1" applyAlignment="1">
      <alignment vertical="center"/>
    </xf>
    <xf numFmtId="44" fontId="4" fillId="12" borderId="16" xfId="2" applyFont="1" applyFill="1" applyBorder="1" applyAlignment="1">
      <alignment horizontal="right" vertical="center"/>
    </xf>
    <xf numFmtId="44" fontId="1" fillId="12" borderId="16" xfId="2" applyFont="1" applyFill="1" applyBorder="1" applyAlignment="1">
      <alignment vertical="center"/>
    </xf>
    <xf numFmtId="0" fontId="1" fillId="14" borderId="16" xfId="4" applyFont="1" applyFill="1" applyBorder="1" applyAlignment="1">
      <alignment horizontal="center" vertical="center" wrapText="1"/>
    </xf>
    <xf numFmtId="0" fontId="1" fillId="14" borderId="16" xfId="4" applyFont="1" applyFill="1" applyBorder="1" applyAlignment="1">
      <alignment vertical="center" wrapText="1"/>
    </xf>
    <xf numFmtId="0" fontId="3" fillId="10" borderId="0" xfId="4" applyFont="1" applyFill="1" applyAlignment="1">
      <alignment vertical="center" wrapText="1" readingOrder="1"/>
    </xf>
    <xf numFmtId="0" fontId="3" fillId="10" borderId="0" xfId="4" applyFont="1" applyFill="1" applyAlignment="1">
      <alignment vertical="center"/>
    </xf>
    <xf numFmtId="0" fontId="1" fillId="10" borderId="0" xfId="4" applyFont="1" applyFill="1" applyAlignment="1">
      <alignment horizontal="center" vertical="center" wrapText="1"/>
    </xf>
    <xf numFmtId="0" fontId="1" fillId="10" borderId="0" xfId="4" applyFont="1" applyFill="1" applyAlignment="1">
      <alignment horizontal="center" vertical="center"/>
    </xf>
    <xf numFmtId="44" fontId="1" fillId="31" borderId="0" xfId="7" applyFont="1" applyFill="1" applyBorder="1" applyAlignment="1">
      <alignment vertical="center"/>
    </xf>
    <xf numFmtId="0" fontId="1" fillId="10" borderId="0" xfId="0" applyFont="1" applyFill="1" applyBorder="1" applyAlignment="1">
      <alignment horizontal="left" vertical="center" wrapText="1" readingOrder="1"/>
    </xf>
    <xf numFmtId="0" fontId="1" fillId="10" borderId="47" xfId="0" applyFont="1" applyFill="1" applyBorder="1" applyAlignment="1">
      <alignment horizontal="center" vertical="center"/>
    </xf>
    <xf numFmtId="0" fontId="1" fillId="10" borderId="0" xfId="0" applyFont="1" applyFill="1" applyBorder="1" applyAlignment="1">
      <alignment horizontal="center" vertical="center"/>
    </xf>
    <xf numFmtId="0" fontId="1" fillId="10" borderId="0" xfId="0" applyFont="1" applyFill="1" applyBorder="1" applyAlignment="1">
      <alignment horizontal="left"/>
    </xf>
    <xf numFmtId="0" fontId="1" fillId="10" borderId="47" xfId="0" applyFont="1" applyFill="1" applyBorder="1" applyAlignment="1">
      <alignment horizontal="left"/>
    </xf>
    <xf numFmtId="44" fontId="1" fillId="27" borderId="16" xfId="2" applyFont="1" applyFill="1" applyBorder="1" applyAlignment="1">
      <alignment horizontal="right" vertical="center"/>
    </xf>
    <xf numFmtId="44" fontId="1" fillId="16" borderId="16" xfId="2" applyFont="1" applyFill="1" applyBorder="1" applyAlignment="1">
      <alignment horizontal="right" vertical="center" readingOrder="1"/>
    </xf>
    <xf numFmtId="44" fontId="1" fillId="16" borderId="16" xfId="2" applyFont="1" applyFill="1" applyBorder="1" applyAlignment="1">
      <alignment vertical="center"/>
    </xf>
    <xf numFmtId="44" fontId="1" fillId="27" borderId="16" xfId="2" applyFont="1" applyFill="1" applyBorder="1" applyAlignment="1">
      <alignment vertical="center" wrapText="1"/>
    </xf>
    <xf numFmtId="44" fontId="1" fillId="27" borderId="13" xfId="7" applyFont="1" applyFill="1" applyBorder="1" applyAlignment="1">
      <alignment horizontal="right" vertical="center" wrapText="1"/>
    </xf>
    <xf numFmtId="44" fontId="1" fillId="27" borderId="16" xfId="7" applyFont="1" applyFill="1" applyBorder="1" applyAlignment="1">
      <alignment horizontal="center" vertical="center"/>
    </xf>
    <xf numFmtId="44" fontId="1" fillId="17" borderId="16" xfId="7" applyFont="1" applyFill="1" applyBorder="1" applyAlignment="1">
      <alignment vertical="center"/>
    </xf>
    <xf numFmtId="44" fontId="1" fillId="27" borderId="16" xfId="7" applyFont="1" applyFill="1" applyBorder="1" applyAlignment="1">
      <alignment horizontal="right" vertical="center"/>
    </xf>
    <xf numFmtId="44" fontId="3" fillId="16" borderId="0" xfId="2" applyFont="1" applyFill="1" applyAlignment="1">
      <alignment vertical="center"/>
    </xf>
    <xf numFmtId="44" fontId="1" fillId="27" borderId="26" xfId="7" applyFont="1" applyFill="1" applyBorder="1" applyAlignment="1">
      <alignment horizontal="right" vertical="center" wrapText="1"/>
    </xf>
    <xf numFmtId="44" fontId="3" fillId="27" borderId="16" xfId="2" applyFont="1" applyFill="1" applyBorder="1" applyAlignment="1">
      <alignment vertical="center" wrapText="1"/>
    </xf>
    <xf numFmtId="44" fontId="1" fillId="16" borderId="16" xfId="0" applyNumberFormat="1" applyFont="1" applyFill="1" applyBorder="1"/>
    <xf numFmtId="0" fontId="5" fillId="0" borderId="16" xfId="0" applyFont="1" applyBorder="1"/>
    <xf numFmtId="44" fontId="1" fillId="0" borderId="0" xfId="0" applyNumberFormat="1" applyFont="1"/>
    <xf numFmtId="0" fontId="4" fillId="10" borderId="0" xfId="0" applyFont="1" applyFill="1"/>
    <xf numFmtId="0" fontId="0" fillId="0" borderId="16" xfId="0" applyBorder="1"/>
    <xf numFmtId="0" fontId="33" fillId="0" borderId="16" xfId="0" applyFont="1" applyBorder="1"/>
    <xf numFmtId="0" fontId="20" fillId="32" borderId="16" xfId="0" applyFont="1" applyFill="1" applyBorder="1" applyAlignment="1">
      <alignment horizontal="left" vertical="top"/>
    </xf>
    <xf numFmtId="0" fontId="20" fillId="26" borderId="16" xfId="5" applyFont="1" applyFill="1" applyBorder="1" applyAlignment="1">
      <alignment vertical="center" wrapText="1"/>
    </xf>
    <xf numFmtId="0" fontId="20" fillId="0" borderId="16" xfId="0" applyFont="1" applyBorder="1" applyAlignment="1">
      <alignment vertical="center" wrapText="1"/>
    </xf>
    <xf numFmtId="0" fontId="20" fillId="0" borderId="16" xfId="5" applyFont="1" applyBorder="1" applyAlignment="1">
      <alignment vertical="center" wrapText="1"/>
    </xf>
    <xf numFmtId="0" fontId="33" fillId="33" borderId="16" xfId="0" applyFont="1" applyFill="1" applyBorder="1"/>
    <xf numFmtId="166" fontId="33" fillId="33" borderId="16" xfId="2" applyNumberFormat="1" applyFont="1" applyFill="1" applyBorder="1"/>
    <xf numFmtId="0" fontId="33" fillId="34" borderId="16" xfId="0" applyFont="1" applyFill="1" applyBorder="1"/>
    <xf numFmtId="166" fontId="33" fillId="34" borderId="16" xfId="2" applyNumberFormat="1" applyFont="1" applyFill="1" applyBorder="1"/>
    <xf numFmtId="0" fontId="33" fillId="35" borderId="16" xfId="0" applyFont="1" applyFill="1" applyBorder="1"/>
    <xf numFmtId="166" fontId="33" fillId="35" borderId="16" xfId="2" applyNumberFormat="1" applyFont="1" applyFill="1" applyBorder="1"/>
    <xf numFmtId="0" fontId="33" fillId="36" borderId="16" xfId="0" applyFont="1" applyFill="1" applyBorder="1"/>
    <xf numFmtId="166" fontId="33" fillId="36" borderId="16" xfId="2" applyNumberFormat="1" applyFont="1" applyFill="1" applyBorder="1"/>
    <xf numFmtId="0" fontId="33" fillId="37" borderId="16" xfId="0" applyFont="1" applyFill="1" applyBorder="1"/>
    <xf numFmtId="166" fontId="33" fillId="37" borderId="16" xfId="2" applyNumberFormat="1" applyFont="1" applyFill="1" applyBorder="1"/>
    <xf numFmtId="0" fontId="33" fillId="38" borderId="16" xfId="0" applyFont="1" applyFill="1" applyBorder="1"/>
    <xf numFmtId="0" fontId="33" fillId="39" borderId="16" xfId="0" applyFont="1" applyFill="1" applyBorder="1"/>
    <xf numFmtId="166" fontId="33" fillId="39" borderId="16" xfId="2" applyNumberFormat="1" applyFont="1" applyFill="1" applyBorder="1"/>
    <xf numFmtId="0" fontId="33" fillId="40" borderId="16" xfId="0" applyFont="1" applyFill="1" applyBorder="1"/>
    <xf numFmtId="166" fontId="33" fillId="40" borderId="16" xfId="2" applyNumberFormat="1" applyFont="1" applyFill="1" applyBorder="1"/>
    <xf numFmtId="0" fontId="33" fillId="41" borderId="16" xfId="0" applyFont="1" applyFill="1" applyBorder="1"/>
    <xf numFmtId="166" fontId="33" fillId="41" borderId="16" xfId="2" applyNumberFormat="1" applyFont="1" applyFill="1" applyBorder="1"/>
    <xf numFmtId="0" fontId="33" fillId="42" borderId="16" xfId="0" applyFont="1" applyFill="1" applyBorder="1"/>
    <xf numFmtId="0" fontId="35" fillId="43" borderId="16" xfId="0" applyFont="1" applyFill="1" applyBorder="1"/>
    <xf numFmtId="166" fontId="35" fillId="43" borderId="16" xfId="0" applyNumberFormat="1" applyFont="1" applyFill="1" applyBorder="1"/>
    <xf numFmtId="0" fontId="33" fillId="44" borderId="16" xfId="0" applyFont="1" applyFill="1" applyBorder="1"/>
    <xf numFmtId="166" fontId="33" fillId="44" borderId="16" xfId="0" applyNumberFormat="1" applyFont="1" applyFill="1" applyBorder="1"/>
    <xf numFmtId="0" fontId="36" fillId="45" borderId="16" xfId="0" applyFont="1" applyFill="1" applyBorder="1"/>
    <xf numFmtId="166" fontId="36" fillId="45" borderId="16" xfId="0" applyNumberFormat="1" applyFont="1" applyFill="1" applyBorder="1"/>
    <xf numFmtId="166" fontId="33" fillId="46" borderId="16" xfId="0" applyNumberFormat="1" applyFont="1" applyFill="1" applyBorder="1"/>
    <xf numFmtId="166" fontId="31" fillId="46" borderId="16" xfId="0" applyNumberFormat="1" applyFont="1" applyFill="1" applyBorder="1"/>
    <xf numFmtId="166" fontId="33" fillId="43" borderId="16" xfId="0" applyNumberFormat="1" applyFont="1" applyFill="1" applyBorder="1"/>
    <xf numFmtId="166" fontId="31" fillId="43" borderId="16" xfId="0" applyNumberFormat="1" applyFont="1" applyFill="1" applyBorder="1"/>
    <xf numFmtId="166" fontId="33" fillId="47" borderId="16" xfId="0" applyNumberFormat="1" applyFont="1" applyFill="1" applyBorder="1"/>
    <xf numFmtId="166" fontId="31" fillId="47" borderId="16" xfId="0" applyNumberFormat="1" applyFont="1" applyFill="1" applyBorder="1"/>
    <xf numFmtId="0" fontId="35" fillId="46" borderId="16" xfId="0" applyFont="1" applyFill="1" applyBorder="1"/>
    <xf numFmtId="0" fontId="35" fillId="47" borderId="16" xfId="0" applyFont="1" applyFill="1" applyBorder="1"/>
    <xf numFmtId="0" fontId="35" fillId="48" borderId="16" xfId="0" applyFont="1" applyFill="1" applyBorder="1"/>
    <xf numFmtId="0" fontId="31" fillId="48" borderId="16" xfId="0" applyFont="1" applyFill="1" applyBorder="1"/>
    <xf numFmtId="0" fontId="1" fillId="10" borderId="16" xfId="5" applyFont="1" applyFill="1" applyBorder="1" applyAlignment="1">
      <alignment horizontal="center" vertical="center" wrapText="1"/>
    </xf>
    <xf numFmtId="0" fontId="3" fillId="0" borderId="0" xfId="5" applyFont="1" applyAlignment="1">
      <alignment horizontal="center"/>
    </xf>
    <xf numFmtId="0" fontId="1" fillId="0" borderId="0" xfId="5" applyFont="1" applyAlignment="1">
      <alignment horizontal="center"/>
    </xf>
    <xf numFmtId="0" fontId="1" fillId="0" borderId="18" xfId="0" applyFont="1" applyBorder="1" applyAlignment="1">
      <alignment horizontal="center" vertical="center" wrapText="1"/>
    </xf>
    <xf numFmtId="0" fontId="1" fillId="10" borderId="16"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 fillId="0" borderId="16" xfId="0" applyFont="1" applyBorder="1" applyAlignment="1">
      <alignment horizontal="center" vertical="center"/>
    </xf>
    <xf numFmtId="0" fontId="1" fillId="0" borderId="0" xfId="0" applyFont="1" applyBorder="1" applyAlignment="1">
      <alignment horizontal="center" vertical="center"/>
    </xf>
    <xf numFmtId="0" fontId="3" fillId="6" borderId="16" xfId="0" applyFont="1" applyFill="1" applyBorder="1" applyAlignment="1">
      <alignment horizontal="center" vertical="center" wrapText="1"/>
    </xf>
    <xf numFmtId="14" fontId="1" fillId="10" borderId="16" xfId="0" applyNumberFormat="1" applyFont="1" applyFill="1" applyBorder="1" applyAlignment="1">
      <alignment horizontal="center" vertical="center" wrapText="1"/>
    </xf>
    <xf numFmtId="0" fontId="8" fillId="9"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8" fillId="9" borderId="28" xfId="0" applyFont="1" applyFill="1" applyBorder="1" applyAlignment="1">
      <alignment horizontal="center" vertical="center" wrapText="1"/>
    </xf>
    <xf numFmtId="0" fontId="1" fillId="6" borderId="16" xfId="0" applyFont="1" applyFill="1" applyBorder="1" applyAlignment="1">
      <alignment horizontal="center" vertical="center" wrapText="1"/>
    </xf>
    <xf numFmtId="14" fontId="1" fillId="0" borderId="16" xfId="0" applyNumberFormat="1" applyFont="1" applyBorder="1" applyAlignment="1">
      <alignment horizontal="center" vertical="center" wrapText="1"/>
    </xf>
    <xf numFmtId="14" fontId="1" fillId="0" borderId="16" xfId="0" applyNumberFormat="1" applyFont="1" applyFill="1" applyBorder="1" applyAlignment="1">
      <alignment horizontal="center" vertical="center" wrapText="1"/>
    </xf>
    <xf numFmtId="0" fontId="1" fillId="10" borderId="16" xfId="0" applyFont="1" applyFill="1" applyBorder="1" applyAlignment="1">
      <alignment horizontal="left" vertical="center" wrapText="1"/>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8" fillId="9" borderId="16" xfId="0" applyFont="1" applyFill="1" applyBorder="1" applyAlignment="1">
      <alignment horizontal="left" vertical="center" wrapText="1"/>
    </xf>
    <xf numFmtId="0" fontId="1" fillId="0" borderId="16" xfId="0" applyFont="1" applyFill="1" applyBorder="1" applyAlignment="1">
      <alignment horizontal="center" vertical="center"/>
    </xf>
    <xf numFmtId="0" fontId="1" fillId="0" borderId="16"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0" borderId="16" xfId="0" applyFont="1" applyFill="1" applyBorder="1" applyAlignment="1">
      <alignment vertical="center" wrapText="1"/>
    </xf>
    <xf numFmtId="0" fontId="1" fillId="0" borderId="16" xfId="0" applyFont="1" applyBorder="1" applyAlignment="1">
      <alignment horizontal="center" vertical="center" wrapText="1" readingOrder="1"/>
    </xf>
    <xf numFmtId="0" fontId="1" fillId="6" borderId="16" xfId="0" applyFont="1" applyFill="1" applyBorder="1" applyAlignment="1">
      <alignment horizontal="center" vertical="center"/>
    </xf>
    <xf numFmtId="0" fontId="1" fillId="15" borderId="16" xfId="0" applyFont="1" applyFill="1" applyBorder="1" applyAlignment="1">
      <alignment horizontal="left" vertical="center" wrapText="1"/>
    </xf>
    <xf numFmtId="0" fontId="1" fillId="0" borderId="16" xfId="0" applyFont="1" applyFill="1" applyBorder="1" applyAlignment="1">
      <alignment horizontal="center" vertical="center" wrapText="1" readingOrder="1"/>
    </xf>
    <xf numFmtId="0" fontId="1" fillId="0" borderId="16" xfId="0" applyFont="1" applyFill="1" applyBorder="1" applyAlignment="1">
      <alignment vertical="center"/>
    </xf>
    <xf numFmtId="0" fontId="1" fillId="0" borderId="18" xfId="5" applyFont="1" applyBorder="1" applyAlignment="1">
      <alignment horizontal="center" vertical="center" wrapText="1"/>
    </xf>
    <xf numFmtId="0" fontId="1" fillId="0" borderId="16" xfId="5" applyFont="1" applyBorder="1" applyAlignment="1">
      <alignment horizontal="center" vertical="center"/>
    </xf>
    <xf numFmtId="44" fontId="1" fillId="13" borderId="16" xfId="2" applyFont="1" applyFill="1" applyBorder="1" applyAlignment="1">
      <alignment horizontal="right" vertical="center"/>
    </xf>
    <xf numFmtId="44" fontId="1" fillId="13" borderId="34" xfId="2" applyFont="1" applyFill="1" applyBorder="1" applyAlignment="1">
      <alignment horizontal="center" vertical="center"/>
    </xf>
    <xf numFmtId="44" fontId="1" fillId="13" borderId="16" xfId="2" applyFont="1" applyFill="1" applyBorder="1" applyAlignment="1">
      <alignment horizontal="center" vertical="center" wrapText="1"/>
    </xf>
    <xf numFmtId="44" fontId="1" fillId="13" borderId="16" xfId="2" applyFont="1" applyFill="1" applyBorder="1" applyAlignment="1">
      <alignment horizontal="center" vertical="center"/>
    </xf>
    <xf numFmtId="44" fontId="1" fillId="6" borderId="34" xfId="7" applyFont="1" applyFill="1" applyBorder="1" applyAlignment="1">
      <alignment horizontal="center" vertical="center" wrapText="1"/>
    </xf>
    <xf numFmtId="44" fontId="1" fillId="0" borderId="17" xfId="2" applyFont="1" applyBorder="1" applyAlignment="1">
      <alignment horizontal="center" vertical="center" wrapText="1"/>
    </xf>
    <xf numFmtId="44" fontId="1" fillId="0" borderId="18" xfId="2" applyFont="1" applyBorder="1" applyAlignment="1">
      <alignment horizontal="center" vertical="center" wrapText="1"/>
    </xf>
    <xf numFmtId="0" fontId="1" fillId="0" borderId="16" xfId="5" applyFont="1" applyBorder="1" applyAlignment="1">
      <alignment horizontal="center" vertical="center" wrapText="1"/>
    </xf>
    <xf numFmtId="44" fontId="6" fillId="0" borderId="17" xfId="7" applyFont="1" applyBorder="1" applyAlignment="1">
      <alignment horizontal="center" vertical="center" wrapText="1"/>
    </xf>
    <xf numFmtId="44" fontId="6" fillId="0" borderId="18" xfId="7" applyFont="1" applyBorder="1" applyAlignment="1">
      <alignment horizontal="center" vertical="center" wrapText="1"/>
    </xf>
    <xf numFmtId="0" fontId="1" fillId="6" borderId="17" xfId="5" applyFont="1" applyFill="1" applyBorder="1" applyAlignment="1">
      <alignment vertical="center" wrapText="1"/>
    </xf>
    <xf numFmtId="44" fontId="1" fillId="13" borderId="17" xfId="2" applyFont="1" applyFill="1" applyBorder="1" applyAlignment="1">
      <alignment horizontal="center" vertical="center"/>
    </xf>
    <xf numFmtId="44" fontId="1" fillId="13" borderId="17" xfId="2" applyFont="1" applyFill="1" applyBorder="1" applyAlignment="1">
      <alignment horizontal="center" vertical="center" wrapText="1"/>
    </xf>
    <xf numFmtId="0" fontId="8" fillId="9" borderId="16" xfId="5" applyFont="1" applyFill="1" applyBorder="1" applyAlignment="1">
      <alignment horizontal="center" vertical="center" wrapText="1"/>
    </xf>
    <xf numFmtId="44" fontId="1" fillId="14" borderId="17" xfId="2" applyFont="1" applyFill="1" applyBorder="1" applyAlignment="1">
      <alignment horizontal="center" vertical="center" wrapText="1"/>
    </xf>
    <xf numFmtId="14" fontId="1" fillId="6" borderId="16" xfId="7" applyNumberFormat="1"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0" borderId="5" xfId="5" applyFont="1" applyBorder="1" applyAlignment="1">
      <alignment horizontal="center" vertical="center" wrapText="1"/>
    </xf>
    <xf numFmtId="0" fontId="1" fillId="0" borderId="7" xfId="5" applyFont="1" applyBorder="1" applyAlignment="1">
      <alignment horizontal="center" vertical="center" wrapText="1"/>
    </xf>
    <xf numFmtId="0" fontId="1" fillId="14" borderId="6" xfId="5" applyFont="1" applyFill="1" applyBorder="1" applyAlignment="1">
      <alignment horizontal="center" vertical="center" wrapText="1"/>
    </xf>
    <xf numFmtId="14" fontId="1" fillId="0" borderId="16" xfId="2" applyNumberFormat="1" applyFont="1" applyBorder="1" applyAlignment="1">
      <alignment horizontal="center" vertical="center" wrapText="1"/>
    </xf>
    <xf numFmtId="44" fontId="1" fillId="14" borderId="16" xfId="2" applyFont="1" applyFill="1" applyBorder="1" applyAlignment="1">
      <alignment horizontal="center" vertical="center" wrapText="1"/>
    </xf>
    <xf numFmtId="14" fontId="1" fillId="0" borderId="13" xfId="5" applyNumberFormat="1" applyFont="1" applyBorder="1" applyAlignment="1">
      <alignment horizontal="center" vertical="center" wrapText="1"/>
    </xf>
    <xf numFmtId="0" fontId="1" fillId="0" borderId="35" xfId="5" applyFont="1" applyBorder="1" applyAlignment="1">
      <alignment horizontal="center" vertical="center" wrapText="1"/>
    </xf>
    <xf numFmtId="44" fontId="1" fillId="6" borderId="16" xfId="7" quotePrefix="1" applyFont="1" applyFill="1" applyBorder="1" applyAlignment="1">
      <alignment horizontal="center" vertical="center" wrapText="1"/>
    </xf>
    <xf numFmtId="0" fontId="1" fillId="6" borderId="16" xfId="5" applyFont="1" applyFill="1" applyBorder="1" applyAlignment="1">
      <alignment horizontal="center" vertical="center" wrapText="1"/>
    </xf>
    <xf numFmtId="0" fontId="1" fillId="14" borderId="13" xfId="5" applyFont="1" applyFill="1" applyBorder="1" applyAlignment="1">
      <alignment horizontal="center" vertical="center" wrapText="1"/>
    </xf>
    <xf numFmtId="0" fontId="1" fillId="14" borderId="16" xfId="5" applyFont="1" applyFill="1" applyBorder="1" applyAlignment="1">
      <alignment horizontal="center" vertical="top" wrapText="1"/>
    </xf>
    <xf numFmtId="44" fontId="1" fillId="13" borderId="28" xfId="2" applyFont="1" applyFill="1" applyBorder="1" applyAlignment="1">
      <alignment horizontal="right" vertical="center"/>
    </xf>
    <xf numFmtId="14" fontId="1" fillId="0" borderId="16" xfId="5" applyNumberFormat="1" applyFont="1" applyBorder="1" applyAlignment="1">
      <alignment horizontal="center" vertical="center" wrapText="1"/>
    </xf>
    <xf numFmtId="0" fontId="1" fillId="0" borderId="1" xfId="5" applyFont="1" applyBorder="1" applyAlignment="1">
      <alignment horizontal="center" vertical="center" wrapText="1"/>
    </xf>
    <xf numFmtId="0" fontId="1" fillId="0" borderId="13" xfId="5" applyFont="1" applyBorder="1" applyAlignment="1">
      <alignment horizontal="center" vertical="center" wrapText="1"/>
    </xf>
    <xf numFmtId="0" fontId="1" fillId="0" borderId="16" xfId="5" applyFont="1" applyBorder="1" applyAlignment="1">
      <alignment horizontal="center" vertical="center" wrapText="1" readingOrder="1"/>
    </xf>
    <xf numFmtId="44" fontId="1" fillId="0" borderId="17" xfId="2" applyFont="1" applyBorder="1" applyAlignment="1">
      <alignment horizontal="center" vertical="center" wrapText="1" readingOrder="1"/>
    </xf>
    <xf numFmtId="44" fontId="1" fillId="0" borderId="18" xfId="2" applyFont="1" applyBorder="1" applyAlignment="1">
      <alignment horizontal="center" vertical="center" wrapText="1" readingOrder="1"/>
    </xf>
    <xf numFmtId="44" fontId="1" fillId="0" borderId="16" xfId="2" applyFont="1" applyBorder="1" applyAlignment="1">
      <alignment horizontal="center" vertical="center" wrapText="1"/>
    </xf>
    <xf numFmtId="0" fontId="1" fillId="0" borderId="16" xfId="6" applyFont="1" applyBorder="1" applyAlignment="1">
      <alignment horizontal="center" vertical="center" wrapText="1"/>
    </xf>
    <xf numFmtId="44" fontId="8" fillId="9" borderId="16" xfId="2" applyFont="1" applyFill="1" applyBorder="1" applyAlignment="1">
      <alignment horizontal="center" vertical="center" wrapText="1"/>
    </xf>
    <xf numFmtId="0" fontId="1" fillId="0" borderId="16" xfId="0" applyFont="1" applyBorder="1" applyAlignment="1">
      <alignment vertical="center" wrapText="1"/>
    </xf>
    <xf numFmtId="0" fontId="3" fillId="0" borderId="16" xfId="5" applyFont="1" applyBorder="1" applyAlignment="1">
      <alignment horizontal="center" vertical="center" wrapText="1"/>
    </xf>
    <xf numFmtId="0" fontId="3" fillId="0" borderId="16" xfId="5" applyFont="1" applyBorder="1" applyAlignment="1">
      <alignment horizontal="center" vertical="center"/>
    </xf>
    <xf numFmtId="0" fontId="1" fillId="0" borderId="34" xfId="5" applyFont="1" applyBorder="1" applyAlignment="1">
      <alignment horizontal="center" vertical="center" wrapText="1"/>
    </xf>
    <xf numFmtId="0" fontId="1" fillId="0" borderId="43" xfId="5" applyFont="1" applyBorder="1" applyAlignment="1">
      <alignment horizontal="center" vertical="center" wrapText="1"/>
    </xf>
    <xf numFmtId="14" fontId="1" fillId="14" borderId="16" xfId="5" applyNumberFormat="1" applyFont="1" applyFill="1" applyBorder="1" applyAlignment="1">
      <alignment horizontal="center" vertical="center" wrapText="1"/>
    </xf>
    <xf numFmtId="44" fontId="1" fillId="0" borderId="16" xfId="2" quotePrefix="1" applyFont="1" applyBorder="1" applyAlignment="1">
      <alignment horizontal="center" vertical="center" wrapText="1"/>
    </xf>
    <xf numFmtId="44" fontId="3" fillId="0" borderId="0" xfId="5" applyNumberFormat="1" applyFont="1" applyAlignment="1">
      <alignment horizontal="center"/>
    </xf>
    <xf numFmtId="0" fontId="1" fillId="0" borderId="17" xfId="5" applyFont="1" applyBorder="1" applyAlignment="1">
      <alignment horizontal="center" vertical="center" wrapText="1"/>
    </xf>
    <xf numFmtId="0" fontId="1" fillId="14" borderId="16" xfId="5" applyFont="1" applyFill="1" applyBorder="1" applyAlignment="1">
      <alignment horizontal="center" vertical="center" wrapText="1"/>
    </xf>
    <xf numFmtId="0" fontId="1" fillId="6" borderId="16" xfId="4" applyFont="1" applyFill="1" applyBorder="1" applyAlignment="1">
      <alignment horizontal="center" vertical="center" wrapText="1"/>
    </xf>
    <xf numFmtId="167" fontId="1" fillId="27" borderId="16" xfId="5" applyNumberFormat="1" applyFont="1" applyFill="1" applyBorder="1" applyAlignment="1">
      <alignment horizontal="center" vertical="center"/>
    </xf>
    <xf numFmtId="167" fontId="1" fillId="18" borderId="16" xfId="5" applyNumberFormat="1" applyFont="1" applyFill="1" applyBorder="1" applyAlignment="1">
      <alignment horizontal="center" vertical="center"/>
    </xf>
    <xf numFmtId="44" fontId="1" fillId="16" borderId="16" xfId="2" applyFont="1" applyFill="1" applyBorder="1" applyAlignment="1">
      <alignment horizontal="center" vertical="center"/>
    </xf>
    <xf numFmtId="44" fontId="1" fillId="16" borderId="16" xfId="5" applyNumberFormat="1" applyFont="1" applyFill="1" applyBorder="1" applyAlignment="1">
      <alignment horizontal="center" vertical="center"/>
    </xf>
    <xf numFmtId="0" fontId="8" fillId="30" borderId="16" xfId="5" applyFont="1" applyFill="1" applyBorder="1" applyAlignment="1">
      <alignment horizontal="center" vertical="center" wrapText="1"/>
    </xf>
    <xf numFmtId="0" fontId="1" fillId="10" borderId="7" xfId="5" applyFont="1" applyFill="1" applyBorder="1" applyAlignment="1">
      <alignment horizontal="center" vertical="center" wrapText="1"/>
    </xf>
    <xf numFmtId="0" fontId="3" fillId="0" borderId="29" xfId="5" applyFont="1" applyBorder="1" applyAlignment="1">
      <alignment horizontal="center" vertical="center"/>
    </xf>
    <xf numFmtId="0" fontId="3" fillId="10" borderId="16" xfId="0" applyFont="1" applyFill="1" applyBorder="1" applyAlignment="1">
      <alignment horizontal="center" vertical="center" wrapText="1"/>
    </xf>
    <xf numFmtId="44" fontId="6" fillId="0" borderId="16" xfId="7" applyFont="1" applyBorder="1" applyAlignment="1">
      <alignment horizontal="center" vertical="center" wrapText="1"/>
    </xf>
    <xf numFmtId="0" fontId="1" fillId="6" borderId="16" xfId="4" applyFont="1" applyFill="1" applyBorder="1" applyAlignment="1">
      <alignment horizontal="center" vertical="center"/>
    </xf>
    <xf numFmtId="0" fontId="1" fillId="15" borderId="16" xfId="5" applyFont="1" applyFill="1" applyBorder="1" applyAlignment="1">
      <alignment horizontal="center" vertical="center" wrapText="1"/>
    </xf>
    <xf numFmtId="166" fontId="1" fillId="49" borderId="16" xfId="2" applyNumberFormat="1" applyFont="1" applyFill="1" applyBorder="1" applyAlignment="1">
      <alignment horizontal="left" vertical="center" wrapText="1"/>
    </xf>
    <xf numFmtId="0" fontId="3" fillId="48" borderId="0" xfId="0" applyFont="1" applyFill="1" applyAlignment="1">
      <alignment horizontal="left" vertical="center"/>
    </xf>
    <xf numFmtId="0" fontId="1" fillId="26" borderId="0" xfId="0" applyFont="1" applyFill="1" applyAlignment="1">
      <alignment horizontal="left" vertical="center"/>
    </xf>
    <xf numFmtId="0" fontId="3" fillId="26" borderId="0" xfId="0" applyFont="1" applyFill="1" applyAlignment="1">
      <alignment horizontal="left" vertical="center"/>
    </xf>
    <xf numFmtId="0" fontId="1" fillId="26" borderId="16" xfId="0" applyFont="1" applyFill="1" applyBorder="1" applyAlignment="1">
      <alignment horizontal="center" vertical="center" wrapText="1"/>
    </xf>
    <xf numFmtId="0" fontId="8" fillId="26" borderId="0" xfId="0" applyFont="1" applyFill="1" applyAlignment="1">
      <alignment horizontal="left" vertical="center"/>
    </xf>
    <xf numFmtId="0" fontId="1" fillId="26" borderId="0" xfId="0" applyFont="1" applyFill="1" applyAlignment="1">
      <alignment vertical="center"/>
    </xf>
    <xf numFmtId="0" fontId="1" fillId="26" borderId="28" xfId="0" applyFont="1" applyFill="1" applyBorder="1" applyAlignment="1">
      <alignment horizontal="center" vertical="center" wrapText="1"/>
    </xf>
    <xf numFmtId="9" fontId="3" fillId="0" borderId="16" xfId="0" applyNumberFormat="1" applyFont="1" applyFill="1" applyBorder="1" applyAlignment="1">
      <alignment horizontal="center" vertical="center"/>
    </xf>
    <xf numFmtId="0" fontId="3" fillId="0" borderId="16" xfId="0" applyFont="1" applyFill="1" applyBorder="1" applyAlignment="1">
      <alignment horizontal="center" vertical="center"/>
    </xf>
    <xf numFmtId="9" fontId="3" fillId="0" borderId="16" xfId="0" applyNumberFormat="1" applyFont="1" applyBorder="1" applyAlignment="1">
      <alignment horizontal="center" vertical="center"/>
    </xf>
    <xf numFmtId="0" fontId="27" fillId="2" borderId="0" xfId="0" applyFont="1" applyFill="1" applyBorder="1" applyAlignment="1">
      <alignment horizontal="center" vertical="center"/>
    </xf>
    <xf numFmtId="0" fontId="8" fillId="4" borderId="0" xfId="0" applyFont="1" applyFill="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1" fillId="15" borderId="16" xfId="0" applyFont="1" applyFill="1" applyBorder="1" applyAlignment="1">
      <alignment horizontal="center" vertical="center" wrapText="1"/>
    </xf>
    <xf numFmtId="0" fontId="2" fillId="0" borderId="0" xfId="0" applyFont="1" applyAlignment="1">
      <alignment horizontal="center" vertical="center"/>
    </xf>
    <xf numFmtId="164" fontId="1" fillId="12" borderId="16" xfId="0" applyNumberFormat="1" applyFont="1" applyFill="1" applyBorder="1" applyAlignment="1">
      <alignment horizontal="center" vertical="center" wrapText="1"/>
    </xf>
    <xf numFmtId="44" fontId="1" fillId="12" borderId="16" xfId="0" applyNumberFormat="1" applyFont="1" applyFill="1" applyBorder="1" applyAlignment="1">
      <alignment horizontal="center" vertical="center" wrapText="1"/>
    </xf>
    <xf numFmtId="44" fontId="1" fillId="12" borderId="16" xfId="0" applyNumberFormat="1" applyFont="1" applyFill="1" applyBorder="1" applyAlignment="1">
      <alignment horizontal="center" vertical="center"/>
    </xf>
    <xf numFmtId="0" fontId="1" fillId="16" borderId="16" xfId="0" applyFont="1" applyFill="1" applyBorder="1" applyAlignment="1">
      <alignment horizontal="center" vertical="center"/>
    </xf>
    <xf numFmtId="0" fontId="8" fillId="16" borderId="16" xfId="0" applyFont="1" applyFill="1" applyBorder="1" applyAlignment="1">
      <alignment horizontal="center" vertical="center"/>
    </xf>
    <xf numFmtId="0" fontId="1" fillId="26" borderId="0" xfId="0" applyFont="1" applyFill="1" applyBorder="1" applyAlignment="1">
      <alignment horizontal="center" vertical="center" wrapText="1"/>
    </xf>
    <xf numFmtId="166" fontId="1" fillId="36" borderId="16" xfId="2" applyNumberFormat="1" applyFont="1" applyFill="1" applyBorder="1" applyAlignment="1">
      <alignment horizontal="left" vertical="center" wrapText="1"/>
    </xf>
    <xf numFmtId="166" fontId="8" fillId="36" borderId="16" xfId="2" applyNumberFormat="1" applyFont="1" applyFill="1" applyBorder="1" applyAlignment="1">
      <alignment horizontal="left" vertical="center" wrapText="1"/>
    </xf>
    <xf numFmtId="0" fontId="3" fillId="26" borderId="0" xfId="0" applyFont="1" applyFill="1" applyAlignment="1">
      <alignment vertical="center"/>
    </xf>
    <xf numFmtId="0" fontId="3" fillId="26" borderId="0" xfId="0" applyFont="1" applyFill="1" applyAlignment="1">
      <alignment horizontal="center" vertical="center"/>
    </xf>
    <xf numFmtId="0" fontId="1" fillId="26" borderId="0" xfId="0" applyFont="1" applyFill="1" applyBorder="1" applyAlignment="1">
      <alignment vertical="center" wrapText="1"/>
    </xf>
    <xf numFmtId="0" fontId="1" fillId="26" borderId="0" xfId="0" applyFont="1" applyFill="1" applyAlignment="1">
      <alignment vertical="center" wrapText="1"/>
    </xf>
    <xf numFmtId="0" fontId="1" fillId="26" borderId="0" xfId="0" applyFont="1" applyFill="1" applyAlignment="1">
      <alignment horizontal="center" vertical="center" wrapText="1"/>
    </xf>
    <xf numFmtId="0" fontId="3" fillId="26" borderId="0" xfId="0" applyFont="1" applyFill="1" applyAlignment="1">
      <alignment vertical="center" wrapText="1"/>
    </xf>
    <xf numFmtId="0" fontId="3" fillId="26" borderId="0" xfId="0" applyFont="1" applyFill="1" applyAlignment="1">
      <alignment horizontal="center" vertical="center" wrapText="1"/>
    </xf>
    <xf numFmtId="0" fontId="3" fillId="0" borderId="0" xfId="5" applyFont="1" applyFill="1"/>
    <xf numFmtId="44" fontId="1" fillId="0" borderId="23" xfId="2" applyFont="1" applyFill="1" applyBorder="1" applyAlignment="1">
      <alignment horizontal="center" vertical="center" wrapText="1" readingOrder="1"/>
    </xf>
    <xf numFmtId="44" fontId="1" fillId="0" borderId="0" xfId="2" applyFont="1" applyFill="1" applyBorder="1" applyAlignment="1">
      <alignment horizontal="center" vertical="center" wrapText="1"/>
    </xf>
    <xf numFmtId="44" fontId="1" fillId="0" borderId="13" xfId="2" applyFont="1" applyFill="1" applyBorder="1" applyAlignment="1">
      <alignment horizontal="center" vertical="center" wrapText="1"/>
    </xf>
    <xf numFmtId="44" fontId="1" fillId="0" borderId="18" xfId="2" applyFont="1" applyFill="1" applyBorder="1" applyAlignment="1">
      <alignment horizontal="center" vertical="center" wrapText="1"/>
    </xf>
    <xf numFmtId="44" fontId="1" fillId="14" borderId="34" xfId="2" applyFont="1" applyFill="1" applyBorder="1" applyAlignment="1">
      <alignment horizontal="center" vertical="center" wrapText="1"/>
    </xf>
    <xf numFmtId="44" fontId="1" fillId="15" borderId="17" xfId="7" applyFont="1" applyFill="1" applyBorder="1" applyAlignment="1">
      <alignment horizontal="center" vertical="center" wrapText="1"/>
    </xf>
    <xf numFmtId="44" fontId="6" fillId="0" borderId="34" xfId="7" applyFont="1" applyBorder="1" applyAlignment="1">
      <alignment horizontal="center" vertical="center" wrapText="1"/>
    </xf>
    <xf numFmtId="0" fontId="1" fillId="0" borderId="1" xfId="10" applyFont="1" applyBorder="1" applyAlignment="1">
      <alignment horizontal="center" vertical="center" wrapText="1"/>
    </xf>
    <xf numFmtId="0" fontId="1" fillId="0" borderId="17" xfId="5" applyFont="1" applyBorder="1" applyAlignment="1">
      <alignment horizontal="center" vertical="center" wrapText="1" readingOrder="1"/>
    </xf>
    <xf numFmtId="44" fontId="1" fillId="14" borderId="1" xfId="2" applyFont="1" applyFill="1" applyBorder="1" applyAlignment="1">
      <alignment horizontal="center" vertical="center" wrapText="1"/>
    </xf>
    <xf numFmtId="0" fontId="1" fillId="0" borderId="33" xfId="5" applyFont="1" applyBorder="1" applyAlignment="1">
      <alignment horizontal="center" vertical="center" wrapText="1"/>
    </xf>
    <xf numFmtId="44" fontId="1" fillId="0" borderId="18" xfId="2" applyFont="1" applyFill="1" applyBorder="1" applyAlignment="1">
      <alignment horizontal="center" vertical="center" wrapText="1" readingOrder="1"/>
    </xf>
    <xf numFmtId="44" fontId="1" fillId="15" borderId="18" xfId="7" applyFont="1" applyFill="1" applyBorder="1" applyAlignment="1">
      <alignment horizontal="center" vertical="center" wrapText="1"/>
    </xf>
    <xf numFmtId="49" fontId="1" fillId="6" borderId="18" xfId="8" applyNumberFormat="1" applyFont="1" applyFill="1" applyBorder="1" applyAlignment="1">
      <alignment horizontal="center" vertical="center" wrapText="1" readingOrder="1"/>
    </xf>
    <xf numFmtId="0" fontId="1" fillId="0" borderId="13" xfId="0" applyFont="1" applyBorder="1" applyAlignment="1">
      <alignment horizontal="center" vertical="center" wrapText="1" readingOrder="1"/>
    </xf>
    <xf numFmtId="44" fontId="1" fillId="0" borderId="33" xfId="2" applyFont="1" applyFill="1" applyBorder="1" applyAlignment="1">
      <alignment horizontal="center" vertical="center" wrapText="1"/>
    </xf>
    <xf numFmtId="0" fontId="1" fillId="14" borderId="2" xfId="5" applyFont="1" applyFill="1" applyBorder="1" applyAlignment="1">
      <alignment horizontal="center" vertical="center" wrapText="1"/>
    </xf>
    <xf numFmtId="0" fontId="1" fillId="0" borderId="13" xfId="5" applyFont="1" applyBorder="1" applyAlignment="1">
      <alignment horizontal="center" vertical="center" wrapText="1" readingOrder="1"/>
    </xf>
    <xf numFmtId="0" fontId="1" fillId="0" borderId="13" xfId="5" applyFont="1" applyBorder="1" applyAlignment="1">
      <alignment horizontal="center" vertical="top" wrapText="1"/>
    </xf>
    <xf numFmtId="0" fontId="1" fillId="14" borderId="18" xfId="5" applyFont="1" applyFill="1" applyBorder="1" applyAlignment="1">
      <alignment horizontal="center" vertical="top" wrapText="1"/>
    </xf>
    <xf numFmtId="0" fontId="1" fillId="0" borderId="33" xfId="0" applyFont="1" applyBorder="1" applyAlignment="1">
      <alignment horizontal="center" vertical="top" wrapText="1"/>
    </xf>
    <xf numFmtId="14" fontId="1" fillId="6" borderId="16" xfId="5" applyNumberFormat="1" applyFont="1" applyFill="1" applyBorder="1" applyAlignment="1">
      <alignment horizontal="center" vertical="center" wrapText="1"/>
    </xf>
    <xf numFmtId="0" fontId="3" fillId="0" borderId="16" xfId="5" applyFont="1" applyBorder="1"/>
    <xf numFmtId="0" fontId="1" fillId="0" borderId="16" xfId="5" applyFont="1" applyBorder="1"/>
    <xf numFmtId="14" fontId="1" fillId="0" borderId="16" xfId="2" applyNumberFormat="1" applyFont="1" applyFill="1" applyBorder="1" applyAlignment="1">
      <alignment horizontal="center" vertical="center" wrapText="1" readingOrder="1"/>
    </xf>
    <xf numFmtId="14" fontId="1" fillId="6" borderId="16" xfId="7" applyNumberFormat="1" applyFont="1" applyFill="1" applyBorder="1" applyAlignment="1">
      <alignment horizontal="center" vertical="center" wrapText="1" readingOrder="1"/>
    </xf>
    <xf numFmtId="16" fontId="1" fillId="14" borderId="16" xfId="2" applyNumberFormat="1" applyFont="1" applyFill="1" applyBorder="1" applyAlignment="1">
      <alignment horizontal="center" vertical="center" wrapText="1"/>
    </xf>
    <xf numFmtId="14" fontId="1" fillId="14" borderId="16" xfId="0" applyNumberFormat="1" applyFont="1" applyFill="1" applyBorder="1" applyAlignment="1">
      <alignment horizontal="center" vertical="center" wrapText="1"/>
    </xf>
    <xf numFmtId="14" fontId="1" fillId="0" borderId="16" xfId="2" applyNumberFormat="1" applyFont="1" applyFill="1" applyBorder="1" applyAlignment="1">
      <alignment horizontal="center" vertical="center" wrapText="1"/>
    </xf>
    <xf numFmtId="44" fontId="1" fillId="6" borderId="16" xfId="7" applyFont="1" applyFill="1" applyBorder="1" applyAlignment="1">
      <alignment horizontal="center" vertical="center" wrapText="1"/>
    </xf>
    <xf numFmtId="17" fontId="1" fillId="14" borderId="16" xfId="2" applyNumberFormat="1" applyFont="1" applyFill="1" applyBorder="1" applyAlignment="1">
      <alignment horizontal="center" vertical="center" wrapText="1"/>
    </xf>
    <xf numFmtId="14" fontId="1" fillId="15" borderId="16" xfId="0" applyNumberFormat="1" applyFont="1" applyFill="1" applyBorder="1" applyAlignment="1">
      <alignment horizontal="center" vertical="center" wrapText="1"/>
    </xf>
    <xf numFmtId="0" fontId="1" fillId="6" borderId="0" xfId="6" applyFont="1" applyFill="1" applyBorder="1" applyAlignment="1">
      <alignment horizontal="left" vertical="center" wrapText="1"/>
    </xf>
    <xf numFmtId="0" fontId="1" fillId="0" borderId="0" xfId="5" applyFont="1" applyBorder="1" applyAlignment="1">
      <alignment horizontal="center" vertical="center" wrapText="1"/>
    </xf>
    <xf numFmtId="0" fontId="1" fillId="6" borderId="0" xfId="5" applyFont="1" applyFill="1" applyBorder="1" applyAlignment="1">
      <alignment horizontal="center" vertical="center" wrapText="1"/>
    </xf>
    <xf numFmtId="0" fontId="1" fillId="6" borderId="0" xfId="5" applyFont="1" applyFill="1" applyBorder="1" applyAlignment="1">
      <alignment horizontal="center" vertical="top" wrapText="1"/>
    </xf>
    <xf numFmtId="0" fontId="3" fillId="0" borderId="0" xfId="5" applyFont="1" applyBorder="1" applyAlignment="1">
      <alignment horizontal="center" vertical="center" wrapText="1"/>
    </xf>
    <xf numFmtId="14" fontId="1" fillId="6" borderId="0" xfId="5" applyNumberFormat="1" applyFont="1" applyFill="1" applyBorder="1" applyAlignment="1">
      <alignment horizontal="center" vertical="center" wrapText="1"/>
    </xf>
    <xf numFmtId="0" fontId="1" fillId="6" borderId="0" xfId="5" applyFont="1" applyFill="1" applyBorder="1" applyAlignment="1">
      <alignment horizontal="center" vertical="center"/>
    </xf>
    <xf numFmtId="14" fontId="1" fillId="0" borderId="28" xfId="5" applyNumberFormat="1" applyFont="1" applyBorder="1" applyAlignment="1">
      <alignment horizontal="center" vertical="center" wrapText="1"/>
    </xf>
    <xf numFmtId="14" fontId="1" fillId="0" borderId="34" xfId="5" applyNumberFormat="1" applyFont="1" applyBorder="1" applyAlignment="1">
      <alignment horizontal="center" vertical="center" wrapText="1"/>
    </xf>
    <xf numFmtId="44" fontId="1" fillId="13" borderId="17" xfId="2" applyFont="1" applyFill="1" applyBorder="1" applyAlignment="1">
      <alignment horizontal="right" vertical="center"/>
    </xf>
    <xf numFmtId="166" fontId="1" fillId="36" borderId="16" xfId="7" applyNumberFormat="1" applyFont="1" applyFill="1" applyBorder="1" applyAlignment="1">
      <alignment horizontal="left" vertical="top" wrapText="1"/>
    </xf>
    <xf numFmtId="0" fontId="3" fillId="26" borderId="0" xfId="5" applyFont="1" applyFill="1"/>
    <xf numFmtId="0" fontId="3" fillId="26" borderId="0" xfId="0" applyFont="1" applyFill="1"/>
    <xf numFmtId="0" fontId="3" fillId="0" borderId="29" xfId="5" applyFont="1" applyBorder="1"/>
    <xf numFmtId="0" fontId="3" fillId="26" borderId="0" xfId="5" applyFont="1" applyFill="1" applyBorder="1"/>
    <xf numFmtId="0" fontId="3" fillId="26" borderId="0" xfId="5" applyFont="1" applyFill="1" applyBorder="1" applyAlignment="1">
      <alignment horizontal="center" vertical="center"/>
    </xf>
    <xf numFmtId="0" fontId="3" fillId="26" borderId="0" xfId="0" applyFont="1" applyFill="1" applyBorder="1"/>
    <xf numFmtId="0" fontId="5" fillId="4" borderId="0" xfId="5" applyFont="1" applyFill="1" applyBorder="1" applyAlignment="1">
      <alignment horizontal="center" vertical="center"/>
    </xf>
    <xf numFmtId="0" fontId="5" fillId="4" borderId="0" xfId="5" applyFont="1" applyFill="1" applyBorder="1" applyAlignment="1">
      <alignment vertical="center"/>
    </xf>
    <xf numFmtId="0" fontId="5" fillId="6" borderId="0" xfId="5" applyFont="1" applyFill="1" applyBorder="1" applyAlignment="1">
      <alignment horizontal="left" vertical="center"/>
    </xf>
    <xf numFmtId="0" fontId="5" fillId="6" borderId="0" xfId="5" applyFont="1" applyFill="1" applyBorder="1" applyAlignment="1">
      <alignment horizontal="center" vertical="center"/>
    </xf>
    <xf numFmtId="0" fontId="8" fillId="6" borderId="19" xfId="5" applyFont="1" applyFill="1" applyBorder="1" applyAlignment="1">
      <alignment vertical="top"/>
    </xf>
    <xf numFmtId="0" fontId="8" fillId="6" borderId="19" xfId="5" applyFont="1" applyFill="1" applyBorder="1" applyAlignment="1">
      <alignment horizontal="center" vertical="center"/>
    </xf>
    <xf numFmtId="0" fontId="1" fillId="26" borderId="16" xfId="5" applyFont="1" applyFill="1" applyBorder="1" applyAlignment="1">
      <alignment horizontal="center" vertical="center" wrapText="1"/>
    </xf>
    <xf numFmtId="14" fontId="1" fillId="26" borderId="16" xfId="5" applyNumberFormat="1" applyFont="1" applyFill="1" applyBorder="1" applyAlignment="1">
      <alignment horizontal="center" vertical="center" wrapText="1"/>
    </xf>
    <xf numFmtId="0" fontId="3" fillId="26" borderId="0" xfId="5" applyFont="1" applyFill="1" applyAlignment="1">
      <alignment vertical="center" wrapText="1"/>
    </xf>
    <xf numFmtId="0" fontId="3" fillId="26" borderId="0" xfId="5" applyFont="1" applyFill="1" applyAlignment="1">
      <alignment vertical="center"/>
    </xf>
    <xf numFmtId="0" fontId="3" fillId="26" borderId="0" xfId="5" applyFont="1" applyFill="1" applyAlignment="1">
      <alignment horizontal="center" vertical="center" wrapText="1"/>
    </xf>
    <xf numFmtId="0" fontId="3" fillId="26" borderId="16" xfId="5" applyFont="1" applyFill="1" applyBorder="1" applyAlignment="1">
      <alignment horizontal="center" vertical="center" wrapText="1"/>
    </xf>
    <xf numFmtId="0" fontId="3" fillId="26" borderId="16" xfId="5" applyFont="1" applyFill="1" applyBorder="1" applyAlignment="1">
      <alignment vertical="center" wrapText="1"/>
    </xf>
    <xf numFmtId="9" fontId="3" fillId="0" borderId="0" xfId="0" applyNumberFormat="1" applyFont="1" applyBorder="1" applyAlignment="1">
      <alignment horizontal="center" vertical="center"/>
    </xf>
    <xf numFmtId="0" fontId="3" fillId="26" borderId="0" xfId="5" applyFont="1" applyFill="1" applyBorder="1" applyAlignment="1">
      <alignment vertical="center" wrapText="1"/>
    </xf>
    <xf numFmtId="0" fontId="3" fillId="26" borderId="47" xfId="5" applyFont="1" applyFill="1" applyBorder="1" applyAlignment="1">
      <alignment vertical="center" wrapText="1"/>
    </xf>
    <xf numFmtId="0" fontId="3" fillId="26" borderId="0" xfId="0" applyFont="1" applyFill="1" applyAlignment="1">
      <alignment horizontal="left" vertical="center" wrapText="1"/>
    </xf>
    <xf numFmtId="0" fontId="1" fillId="26" borderId="0" xfId="0" applyFont="1" applyFill="1" applyBorder="1" applyAlignment="1">
      <alignment horizontal="left" vertical="center" wrapText="1"/>
    </xf>
    <xf numFmtId="0" fontId="1" fillId="26" borderId="0" xfId="0" applyFont="1" applyFill="1" applyBorder="1" applyAlignment="1">
      <alignment horizontal="center" vertical="center"/>
    </xf>
    <xf numFmtId="0" fontId="1" fillId="26" borderId="0" xfId="0" applyFont="1" applyFill="1" applyBorder="1" applyAlignment="1">
      <alignment horizontal="left" vertical="center"/>
    </xf>
    <xf numFmtId="44" fontId="1" fillId="32" borderId="39" xfId="2" applyFont="1" applyFill="1" applyBorder="1" applyAlignment="1">
      <alignment wrapText="1"/>
    </xf>
    <xf numFmtId="0" fontId="1" fillId="14" borderId="32" xfId="5" applyFont="1" applyFill="1" applyBorder="1" applyAlignment="1">
      <alignment horizontal="center" vertical="center" wrapText="1"/>
    </xf>
    <xf numFmtId="0" fontId="1" fillId="26" borderId="16" xfId="5" applyFont="1" applyFill="1" applyBorder="1" applyAlignment="1">
      <alignment horizontal="center" vertical="center"/>
    </xf>
    <xf numFmtId="0" fontId="20" fillId="26" borderId="16" xfId="5" applyFont="1" applyFill="1" applyBorder="1" applyAlignment="1">
      <alignment horizontal="center" vertical="center" wrapText="1"/>
    </xf>
    <xf numFmtId="0" fontId="8" fillId="6" borderId="0" xfId="5" applyFont="1" applyFill="1" applyAlignment="1">
      <alignment horizontal="center" vertical="top"/>
    </xf>
    <xf numFmtId="0" fontId="1" fillId="6" borderId="27" xfId="6" applyFont="1" applyFill="1" applyBorder="1" applyAlignment="1">
      <alignment horizontal="center" vertical="center" wrapText="1"/>
    </xf>
    <xf numFmtId="44" fontId="1" fillId="14" borderId="61" xfId="2" applyFont="1" applyFill="1" applyBorder="1" applyAlignment="1">
      <alignment horizontal="center" vertical="center" wrapText="1"/>
    </xf>
    <xf numFmtId="0" fontId="1" fillId="6" borderId="18" xfId="0" applyFont="1" applyFill="1" applyBorder="1" applyAlignment="1">
      <alignment horizontal="center" wrapText="1"/>
    </xf>
    <xf numFmtId="0" fontId="3" fillId="26" borderId="0" xfId="0" applyFont="1" applyFill="1" applyBorder="1" applyAlignment="1">
      <alignment horizontal="center"/>
    </xf>
    <xf numFmtId="0" fontId="3" fillId="26" borderId="0" xfId="5" applyFont="1" applyFill="1" applyBorder="1" applyAlignment="1">
      <alignment horizontal="center"/>
    </xf>
    <xf numFmtId="44" fontId="1" fillId="12" borderId="16" xfId="0" applyNumberFormat="1" applyFont="1" applyFill="1" applyBorder="1" applyAlignment="1">
      <alignment horizontal="center" vertical="center" readingOrder="1"/>
    </xf>
    <xf numFmtId="14" fontId="1" fillId="6" borderId="16" xfId="4" applyNumberFormat="1" applyFont="1" applyFill="1" applyBorder="1" applyAlignment="1">
      <alignment horizontal="center" vertical="center" wrapText="1"/>
    </xf>
    <xf numFmtId="166" fontId="1" fillId="50" borderId="16" xfId="7" applyNumberFormat="1" applyFont="1" applyFill="1" applyBorder="1" applyAlignment="1">
      <alignment horizontal="left" vertical="top" wrapText="1"/>
    </xf>
    <xf numFmtId="0" fontId="8" fillId="9" borderId="5" xfId="5" applyFont="1" applyFill="1" applyBorder="1" applyAlignment="1">
      <alignment horizontal="center" vertical="center" wrapText="1"/>
    </xf>
    <xf numFmtId="14" fontId="1" fillId="15" borderId="28" xfId="0" applyNumberFormat="1" applyFont="1" applyFill="1" applyBorder="1" applyAlignment="1">
      <alignment horizontal="center" vertical="center" wrapText="1"/>
    </xf>
    <xf numFmtId="14" fontId="1" fillId="15" borderId="43" xfId="0" applyNumberFormat="1" applyFont="1" applyFill="1" applyBorder="1" applyAlignment="1">
      <alignment horizontal="center" vertical="center" wrapText="1"/>
    </xf>
    <xf numFmtId="0" fontId="1" fillId="26" borderId="0" xfId="5" applyFont="1" applyFill="1" applyBorder="1" applyAlignment="1">
      <alignment vertical="center" wrapText="1"/>
    </xf>
    <xf numFmtId="0" fontId="1" fillId="26" borderId="0" xfId="5" applyFont="1" applyFill="1" applyAlignment="1">
      <alignment horizontal="center" vertical="center" wrapText="1"/>
    </xf>
    <xf numFmtId="9" fontId="3" fillId="26" borderId="0" xfId="0" applyNumberFormat="1" applyFont="1" applyFill="1" applyBorder="1" applyAlignment="1">
      <alignment horizontal="center" vertical="center"/>
    </xf>
    <xf numFmtId="9" fontId="3" fillId="26" borderId="0" xfId="0" applyNumberFormat="1" applyFont="1" applyFill="1" applyBorder="1" applyAlignment="1">
      <alignment horizontal="center" vertical="center" wrapText="1"/>
    </xf>
    <xf numFmtId="167" fontId="1" fillId="26" borderId="0" xfId="0" applyNumberFormat="1" applyFont="1" applyFill="1" applyBorder="1" applyAlignment="1">
      <alignment horizontal="left" vertical="center"/>
    </xf>
    <xf numFmtId="44" fontId="1" fillId="26" borderId="0" xfId="0" applyNumberFormat="1" applyFont="1" applyFill="1" applyBorder="1" applyAlignment="1">
      <alignment horizontal="left" vertical="center"/>
    </xf>
    <xf numFmtId="14" fontId="1" fillId="26" borderId="0" xfId="0" applyNumberFormat="1" applyFont="1" applyFill="1" applyBorder="1" applyAlignment="1">
      <alignment horizontal="center" vertical="center" wrapText="1"/>
    </xf>
    <xf numFmtId="0" fontId="1" fillId="26" borderId="0" xfId="0" applyFont="1" applyFill="1" applyAlignment="1">
      <alignment horizontal="left" vertical="center" wrapText="1"/>
    </xf>
    <xf numFmtId="0" fontId="1" fillId="14" borderId="0" xfId="5" applyFont="1" applyFill="1" applyBorder="1" applyAlignment="1">
      <alignment horizontal="center" vertical="center" wrapText="1"/>
    </xf>
    <xf numFmtId="167" fontId="1" fillId="20" borderId="16" xfId="5" applyNumberFormat="1" applyFont="1" applyFill="1" applyBorder="1" applyAlignment="1">
      <alignment horizontal="center" vertical="center"/>
    </xf>
    <xf numFmtId="0" fontId="0" fillId="26" borderId="0" xfId="0" applyFill="1"/>
    <xf numFmtId="0" fontId="7" fillId="26" borderId="0" xfId="0" applyFont="1" applyFill="1" applyAlignment="1">
      <alignment vertical="center" wrapText="1"/>
    </xf>
    <xf numFmtId="0" fontId="1" fillId="26" borderId="0" xfId="0" applyFont="1" applyFill="1"/>
    <xf numFmtId="0" fontId="4" fillId="26" borderId="0" xfId="0" applyFont="1" applyFill="1"/>
    <xf numFmtId="0" fontId="15" fillId="26" borderId="0" xfId="0" applyFont="1" applyFill="1"/>
    <xf numFmtId="0" fontId="5" fillId="26" borderId="0" xfId="0" applyFont="1" applyFill="1"/>
    <xf numFmtId="0" fontId="13" fillId="26" borderId="0" xfId="0" applyFont="1" applyFill="1"/>
    <xf numFmtId="0" fontId="12" fillId="26" borderId="0" xfId="0" applyFont="1" applyFill="1"/>
    <xf numFmtId="0" fontId="1" fillId="26" borderId="0" xfId="0" applyFont="1" applyFill="1" applyAlignment="1">
      <alignment wrapText="1"/>
    </xf>
    <xf numFmtId="0" fontId="3" fillId="26" borderId="0" xfId="0" applyFont="1" applyFill="1" applyAlignment="1">
      <alignment wrapText="1"/>
    </xf>
    <xf numFmtId="0" fontId="1" fillId="26" borderId="0" xfId="0" applyFont="1" applyFill="1" applyAlignment="1">
      <alignment horizontal="center"/>
    </xf>
    <xf numFmtId="0" fontId="1" fillId="26" borderId="0" xfId="0" applyFont="1" applyFill="1" applyBorder="1"/>
    <xf numFmtId="0" fontId="1" fillId="26" borderId="38" xfId="0" applyFont="1" applyFill="1" applyBorder="1"/>
    <xf numFmtId="165" fontId="1" fillId="26" borderId="0" xfId="0" applyNumberFormat="1" applyFont="1" applyFill="1" applyBorder="1" applyAlignment="1">
      <alignment vertical="center" wrapText="1"/>
    </xf>
    <xf numFmtId="44" fontId="1" fillId="26" borderId="0" xfId="0" applyNumberFormat="1" applyFont="1" applyFill="1" applyBorder="1" applyAlignment="1">
      <alignment vertical="center"/>
    </xf>
    <xf numFmtId="0" fontId="8" fillId="26" borderId="0" xfId="0" applyFont="1" applyFill="1" applyBorder="1" applyAlignment="1">
      <alignment vertical="center" wrapText="1"/>
    </xf>
    <xf numFmtId="164" fontId="1" fillId="26" borderId="0" xfId="0" applyNumberFormat="1" applyFont="1" applyFill="1"/>
    <xf numFmtId="165" fontId="1" fillId="26" borderId="0" xfId="0" applyNumberFormat="1" applyFont="1" applyFill="1" applyAlignment="1">
      <alignment vertical="center" wrapText="1"/>
    </xf>
    <xf numFmtId="44" fontId="1" fillId="26" borderId="0" xfId="0" applyNumberFormat="1" applyFont="1" applyFill="1" applyAlignment="1">
      <alignment vertical="center"/>
    </xf>
    <xf numFmtId="0" fontId="2" fillId="26" borderId="0" xfId="0" applyFont="1" applyFill="1" applyAlignment="1">
      <alignment vertical="center"/>
    </xf>
    <xf numFmtId="0" fontId="2" fillId="26" borderId="0" xfId="0" applyFont="1" applyFill="1" applyAlignment="1">
      <alignment horizontal="left" vertical="center"/>
    </xf>
    <xf numFmtId="0" fontId="2" fillId="26" borderId="0" xfId="0" applyFont="1" applyFill="1" applyAlignment="1">
      <alignment horizontal="center" vertical="center"/>
    </xf>
    <xf numFmtId="0" fontId="1" fillId="26" borderId="0" xfId="0" applyFont="1" applyFill="1" applyAlignment="1">
      <alignment horizontal="center" vertical="center"/>
    </xf>
    <xf numFmtId="0" fontId="27" fillId="26" borderId="0" xfId="0" applyFont="1" applyFill="1" applyAlignment="1">
      <alignment horizontal="left" vertical="center"/>
    </xf>
    <xf numFmtId="44" fontId="1" fillId="26" borderId="0" xfId="2" applyFont="1" applyFill="1" applyBorder="1" applyAlignment="1">
      <alignment horizontal="left" vertical="center"/>
    </xf>
    <xf numFmtId="165" fontId="1" fillId="26" borderId="0" xfId="0" applyNumberFormat="1" applyFont="1" applyFill="1" applyBorder="1" applyAlignment="1">
      <alignment horizontal="left" vertical="center" wrapText="1"/>
    </xf>
    <xf numFmtId="164" fontId="1" fillId="26" borderId="0" xfId="0" applyNumberFormat="1" applyFont="1" applyFill="1" applyAlignment="1">
      <alignment horizontal="left" vertical="center"/>
    </xf>
    <xf numFmtId="0" fontId="1" fillId="16" borderId="16" xfId="0" applyFont="1" applyFill="1" applyBorder="1" applyAlignment="1">
      <alignment horizontal="left" vertical="center" wrapText="1"/>
    </xf>
    <xf numFmtId="14" fontId="1" fillId="26" borderId="16" xfId="0" applyNumberFormat="1" applyFont="1" applyFill="1" applyBorder="1" applyAlignment="1">
      <alignment horizontal="center" vertical="center" wrapText="1"/>
    </xf>
    <xf numFmtId="0" fontId="1" fillId="26" borderId="34" xfId="5" applyFont="1" applyFill="1" applyBorder="1" applyAlignment="1">
      <alignment horizontal="center" vertical="center" wrapText="1"/>
    </xf>
    <xf numFmtId="0" fontId="1" fillId="26" borderId="33" xfId="5" applyFont="1" applyFill="1" applyBorder="1" applyAlignment="1">
      <alignment horizontal="center" vertical="center" wrapText="1"/>
    </xf>
    <xf numFmtId="0" fontId="1" fillId="26" borderId="28" xfId="5" applyFont="1" applyFill="1" applyBorder="1" applyAlignment="1">
      <alignment horizontal="center" vertical="top" wrapText="1"/>
    </xf>
    <xf numFmtId="0" fontId="1" fillId="26" borderId="17" xfId="5" applyFont="1" applyFill="1" applyBorder="1" applyAlignment="1">
      <alignment horizontal="center" vertical="center" wrapText="1"/>
    </xf>
    <xf numFmtId="14" fontId="1" fillId="26" borderId="34" xfId="5" applyNumberFormat="1" applyFont="1" applyFill="1" applyBorder="1" applyAlignment="1">
      <alignment horizontal="center" vertical="center" wrapText="1"/>
    </xf>
    <xf numFmtId="0" fontId="1" fillId="26" borderId="16" xfId="5" applyFont="1" applyFill="1" applyBorder="1" applyAlignment="1">
      <alignment horizontal="center" vertical="top" wrapText="1"/>
    </xf>
    <xf numFmtId="0" fontId="3" fillId="6" borderId="33" xfId="6" applyFont="1" applyFill="1" applyBorder="1"/>
    <xf numFmtId="0" fontId="3" fillId="6" borderId="0" xfId="6" applyFont="1" applyFill="1" applyBorder="1"/>
    <xf numFmtId="165" fontId="1" fillId="26" borderId="0" xfId="5" applyNumberFormat="1" applyFont="1" applyFill="1" applyAlignment="1">
      <alignment vertical="center" wrapText="1"/>
    </xf>
    <xf numFmtId="44" fontId="1" fillId="26" borderId="0" xfId="5" applyNumberFormat="1" applyFont="1" applyFill="1" applyAlignment="1">
      <alignment vertical="center"/>
    </xf>
    <xf numFmtId="0" fontId="1" fillId="26" borderId="0" xfId="5" applyFont="1" applyFill="1"/>
    <xf numFmtId="0" fontId="25" fillId="26" borderId="0" xfId="5" applyFont="1" applyFill="1"/>
    <xf numFmtId="0" fontId="25" fillId="26" borderId="0" xfId="5" applyFont="1" applyFill="1" applyAlignment="1">
      <alignment horizontal="center" vertical="center" wrapText="1"/>
    </xf>
    <xf numFmtId="0" fontId="2" fillId="26" borderId="0" xfId="0" applyFont="1" applyFill="1" applyBorder="1" applyAlignment="1">
      <alignment horizontal="center" vertical="center"/>
    </xf>
    <xf numFmtId="9" fontId="1" fillId="0" borderId="0" xfId="0" applyNumberFormat="1" applyFont="1" applyBorder="1" applyAlignment="1">
      <alignment horizontal="center" vertical="center" wrapText="1"/>
    </xf>
    <xf numFmtId="0" fontId="1" fillId="6" borderId="47" xfId="0" applyFont="1" applyFill="1" applyBorder="1" applyAlignment="1">
      <alignment horizontal="left" vertical="center" wrapText="1"/>
    </xf>
    <xf numFmtId="9" fontId="1" fillId="0" borderId="43" xfId="0" applyNumberFormat="1" applyFont="1" applyBorder="1" applyAlignment="1">
      <alignment horizontal="center" vertical="center" wrapText="1"/>
    </xf>
    <xf numFmtId="0" fontId="1" fillId="0" borderId="43" xfId="0" applyFont="1" applyFill="1" applyBorder="1" applyAlignment="1">
      <alignment horizontal="left" vertical="center" wrapText="1"/>
    </xf>
    <xf numFmtId="14" fontId="1" fillId="31" borderId="16" xfId="0" applyNumberFormat="1" applyFont="1" applyFill="1" applyBorder="1" applyAlignment="1">
      <alignment horizontal="center" vertical="center" wrapText="1"/>
    </xf>
    <xf numFmtId="0" fontId="1" fillId="14" borderId="16" xfId="0" applyFont="1" applyFill="1" applyBorder="1" applyAlignment="1">
      <alignment horizontal="center" vertical="center" wrapText="1"/>
    </xf>
    <xf numFmtId="44" fontId="1" fillId="26" borderId="16" xfId="0" quotePrefix="1" applyNumberFormat="1" applyFont="1" applyFill="1" applyBorder="1" applyAlignment="1">
      <alignment horizontal="center" vertical="center" wrapText="1"/>
    </xf>
    <xf numFmtId="0" fontId="3" fillId="26" borderId="16" xfId="0" applyFont="1" applyFill="1" applyBorder="1" applyAlignment="1">
      <alignment horizontal="left" vertical="center"/>
    </xf>
    <xf numFmtId="0" fontId="3" fillId="26" borderId="16" xfId="0" applyFont="1" applyFill="1" applyBorder="1" applyAlignment="1">
      <alignment horizontal="center" vertical="center"/>
    </xf>
    <xf numFmtId="0" fontId="1" fillId="26" borderId="16" xfId="0" applyFont="1" applyFill="1" applyBorder="1" applyAlignment="1">
      <alignment horizontal="center" vertical="center"/>
    </xf>
    <xf numFmtId="0" fontId="1" fillId="6" borderId="16" xfId="0" applyFont="1" applyFill="1" applyBorder="1" applyAlignment="1">
      <alignment horizontal="left" vertical="center" wrapText="1"/>
    </xf>
    <xf numFmtId="0" fontId="29" fillId="0" borderId="16" xfId="0" applyFont="1" applyBorder="1" applyAlignment="1">
      <alignment horizontal="center" vertical="center" wrapText="1"/>
    </xf>
    <xf numFmtId="0" fontId="6" fillId="16" borderId="0" xfId="0" applyFont="1" applyFill="1" applyBorder="1" applyAlignment="1">
      <alignment horizontal="left" vertical="top" wrapText="1"/>
    </xf>
    <xf numFmtId="0" fontId="18" fillId="36" borderId="16" xfId="5" applyFont="1" applyFill="1" applyBorder="1"/>
    <xf numFmtId="166" fontId="18" fillId="36" borderId="16" xfId="5" applyNumberFormat="1" applyFont="1" applyFill="1" applyBorder="1"/>
    <xf numFmtId="0" fontId="18" fillId="6" borderId="0" xfId="0" applyFont="1" applyFill="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16" xfId="0" applyFont="1" applyFill="1" applyBorder="1" applyAlignment="1">
      <alignment vertical="center" wrapText="1"/>
    </xf>
    <xf numFmtId="0" fontId="18" fillId="26" borderId="0" xfId="0" applyFont="1" applyFill="1" applyAlignment="1">
      <alignment horizontal="left" vertical="center" wrapText="1"/>
    </xf>
    <xf numFmtId="0" fontId="1" fillId="0" borderId="16" xfId="5" applyFont="1" applyFill="1" applyBorder="1" applyAlignment="1">
      <alignment horizontal="center" vertical="center" wrapText="1"/>
    </xf>
    <xf numFmtId="0" fontId="1" fillId="0" borderId="16" xfId="5" applyFont="1" applyFill="1" applyBorder="1" applyAlignment="1">
      <alignment horizontal="center" vertical="center" wrapText="1" readingOrder="1"/>
    </xf>
    <xf numFmtId="0" fontId="3" fillId="0" borderId="16" xfId="0" applyFont="1" applyFill="1" applyBorder="1" applyAlignment="1">
      <alignment horizontal="center" vertical="center" wrapText="1"/>
    </xf>
    <xf numFmtId="0" fontId="18" fillId="50" borderId="16" xfId="5" applyFont="1" applyFill="1" applyBorder="1" applyAlignment="1">
      <alignment vertical="center"/>
    </xf>
    <xf numFmtId="166" fontId="18" fillId="50" borderId="16" xfId="5" applyNumberFormat="1" applyFont="1" applyFill="1" applyBorder="1" applyAlignment="1">
      <alignment vertical="center"/>
    </xf>
    <xf numFmtId="0" fontId="1" fillId="15" borderId="16" xfId="12" applyFont="1" applyFill="1" applyBorder="1" applyAlignment="1">
      <alignment horizontal="center" vertical="center" wrapText="1"/>
    </xf>
    <xf numFmtId="14" fontId="1" fillId="6" borderId="16" xfId="12" applyNumberFormat="1" applyFont="1" applyFill="1" applyBorder="1" applyAlignment="1">
      <alignment horizontal="center" vertical="center" wrapText="1"/>
    </xf>
    <xf numFmtId="0" fontId="18" fillId="26" borderId="16" xfId="5" applyFont="1" applyFill="1" applyBorder="1" applyAlignment="1">
      <alignment vertical="center" wrapText="1"/>
    </xf>
    <xf numFmtId="0" fontId="1" fillId="0" borderId="16" xfId="10" applyFont="1" applyBorder="1" applyAlignment="1">
      <alignment horizontal="center" vertical="center" wrapText="1"/>
    </xf>
    <xf numFmtId="167" fontId="1" fillId="13" borderId="16" xfId="5" applyNumberFormat="1" applyFont="1" applyFill="1" applyBorder="1" applyAlignment="1">
      <alignment horizontal="center" vertical="center" wrapText="1"/>
    </xf>
    <xf numFmtId="15" fontId="1" fillId="0" borderId="16" xfId="0" applyNumberFormat="1" applyFont="1" applyBorder="1" applyAlignment="1">
      <alignment horizontal="center" vertical="center" wrapText="1"/>
    </xf>
    <xf numFmtId="0" fontId="1" fillId="10" borderId="16" xfId="5" applyFont="1" applyFill="1" applyBorder="1" applyAlignment="1">
      <alignment horizontal="center" vertical="center" wrapText="1" readingOrder="1"/>
    </xf>
    <xf numFmtId="44" fontId="1" fillId="27" borderId="16" xfId="2" applyFont="1" applyFill="1" applyBorder="1" applyAlignment="1">
      <alignment horizontal="center" vertical="center"/>
    </xf>
    <xf numFmtId="14" fontId="1" fillId="0" borderId="16" xfId="5" applyNumberFormat="1" applyFont="1" applyBorder="1" applyAlignment="1">
      <alignment horizontal="center" vertical="center" wrapText="1" readingOrder="1"/>
    </xf>
    <xf numFmtId="8" fontId="1" fillId="16" borderId="16" xfId="5" applyNumberFormat="1" applyFont="1" applyFill="1" applyBorder="1" applyAlignment="1">
      <alignment horizontal="center" vertical="center"/>
    </xf>
    <xf numFmtId="14" fontId="1" fillId="10" borderId="16" xfId="5" applyNumberFormat="1" applyFont="1" applyFill="1" applyBorder="1" applyAlignment="1">
      <alignment horizontal="center" vertical="center" wrapText="1"/>
    </xf>
    <xf numFmtId="15" fontId="1" fillId="0" borderId="16" xfId="0" applyNumberFormat="1" applyFont="1" applyFill="1" applyBorder="1" applyAlignment="1">
      <alignment horizontal="center" vertical="center" wrapText="1"/>
    </xf>
    <xf numFmtId="44" fontId="1" fillId="16" borderId="16" xfId="2" applyFont="1" applyFill="1" applyBorder="1" applyAlignment="1">
      <alignment horizontal="center" vertical="center" wrapText="1"/>
    </xf>
    <xf numFmtId="14" fontId="1" fillId="0" borderId="16" xfId="5" applyNumberFormat="1" applyFont="1" applyFill="1" applyBorder="1" applyAlignment="1">
      <alignment horizontal="center" vertical="center" wrapText="1"/>
    </xf>
    <xf numFmtId="0" fontId="8" fillId="6" borderId="47" xfId="5" applyFont="1" applyFill="1" applyBorder="1" applyAlignment="1">
      <alignment vertical="center"/>
    </xf>
    <xf numFmtId="0" fontId="8" fillId="6" borderId="0" xfId="5" applyFont="1" applyFill="1" applyBorder="1" applyAlignment="1">
      <alignment vertical="center"/>
    </xf>
    <xf numFmtId="0" fontId="8" fillId="6" borderId="0" xfId="5" applyFont="1" applyFill="1" applyBorder="1" applyAlignment="1">
      <alignment horizontal="center" vertical="center"/>
    </xf>
    <xf numFmtId="0" fontId="8" fillId="6" borderId="0" xfId="5" applyFont="1" applyFill="1" applyBorder="1" applyAlignment="1">
      <alignment vertical="center" wrapText="1"/>
    </xf>
    <xf numFmtId="0" fontId="3" fillId="0" borderId="0" xfId="5" applyFont="1" applyFill="1" applyAlignment="1">
      <alignment vertical="center" wrapText="1"/>
    </xf>
    <xf numFmtId="0" fontId="1" fillId="0" borderId="0" xfId="5" applyFont="1" applyFill="1" applyBorder="1" applyAlignment="1">
      <alignment horizontal="left" vertical="center" wrapText="1"/>
    </xf>
    <xf numFmtId="0" fontId="8" fillId="0" borderId="0" xfId="5" applyFont="1" applyFill="1" applyBorder="1" applyAlignment="1">
      <alignment horizontal="left" vertical="center"/>
    </xf>
    <xf numFmtId="0" fontId="1" fillId="0" borderId="0" xfId="5" applyFont="1" applyFill="1" applyAlignment="1">
      <alignment vertical="center"/>
    </xf>
    <xf numFmtId="0" fontId="3" fillId="0" borderId="0" xfId="5" applyFont="1" applyFill="1" applyAlignment="1">
      <alignment vertical="center"/>
    </xf>
    <xf numFmtId="0" fontId="1" fillId="0" borderId="43" xfId="5" applyFont="1" applyFill="1" applyBorder="1" applyAlignment="1">
      <alignment horizontal="left" vertical="center" wrapText="1"/>
    </xf>
    <xf numFmtId="0" fontId="8" fillId="0" borderId="43" xfId="5" applyFont="1" applyFill="1" applyBorder="1" applyAlignment="1">
      <alignment horizontal="left" vertical="center"/>
    </xf>
    <xf numFmtId="0" fontId="1" fillId="28" borderId="0" xfId="5" applyFont="1" applyFill="1" applyBorder="1" applyAlignment="1">
      <alignment horizontal="left" vertical="center" wrapText="1"/>
    </xf>
    <xf numFmtId="0" fontId="1" fillId="28" borderId="43" xfId="5" applyFont="1" applyFill="1" applyBorder="1" applyAlignment="1">
      <alignment horizontal="left" vertical="center" wrapText="1"/>
    </xf>
    <xf numFmtId="49" fontId="1" fillId="28" borderId="0" xfId="5" applyNumberFormat="1" applyFont="1" applyFill="1" applyBorder="1" applyAlignment="1">
      <alignment horizontal="center" vertical="center" wrapText="1"/>
    </xf>
    <xf numFmtId="0" fontId="1" fillId="14" borderId="43" xfId="5" applyFont="1" applyFill="1" applyBorder="1" applyAlignment="1">
      <alignment horizontal="center" vertical="center" wrapText="1"/>
    </xf>
    <xf numFmtId="166" fontId="8" fillId="50" borderId="16" xfId="2" applyNumberFormat="1" applyFont="1" applyFill="1" applyBorder="1" applyAlignment="1">
      <alignment horizontal="left" vertical="top"/>
    </xf>
    <xf numFmtId="44" fontId="1" fillId="50" borderId="16" xfId="0" applyNumberFormat="1" applyFont="1" applyFill="1" applyBorder="1"/>
    <xf numFmtId="166" fontId="1" fillId="50" borderId="17" xfId="7" applyNumberFormat="1" applyFont="1" applyFill="1" applyBorder="1" applyAlignment="1">
      <alignment vertical="top" wrapText="1"/>
    </xf>
    <xf numFmtId="166" fontId="1" fillId="50" borderId="17" xfId="7" applyNumberFormat="1" applyFont="1" applyFill="1" applyBorder="1" applyAlignment="1">
      <alignment horizontal="center" vertical="top" wrapText="1"/>
    </xf>
    <xf numFmtId="166" fontId="1" fillId="50" borderId="16" xfId="2" applyNumberFormat="1" applyFont="1" applyFill="1" applyBorder="1" applyAlignment="1">
      <alignment horizontal="left" vertical="top" wrapText="1"/>
    </xf>
    <xf numFmtId="166" fontId="8" fillId="50" borderId="16" xfId="2" applyNumberFormat="1" applyFont="1" applyFill="1" applyBorder="1" applyAlignment="1">
      <alignment horizontal="left" vertical="top" wrapText="1"/>
    </xf>
    <xf numFmtId="0" fontId="18" fillId="26" borderId="16" xfId="5" applyFont="1" applyFill="1" applyBorder="1" applyAlignment="1">
      <alignment horizontal="center" vertical="center" wrapText="1"/>
    </xf>
    <xf numFmtId="0" fontId="8" fillId="10" borderId="0" xfId="0" applyFont="1" applyFill="1" applyBorder="1" applyAlignment="1">
      <alignment vertical="top"/>
    </xf>
    <xf numFmtId="0" fontId="8" fillId="26" borderId="0" xfId="0" applyFont="1" applyFill="1" applyBorder="1" applyAlignment="1">
      <alignment vertical="top"/>
    </xf>
    <xf numFmtId="0" fontId="1" fillId="7" borderId="16" xfId="0" applyFont="1" applyFill="1" applyBorder="1" applyAlignment="1">
      <alignment horizontal="left" vertical="top"/>
    </xf>
    <xf numFmtId="6" fontId="1" fillId="27" borderId="16" xfId="7" applyNumberFormat="1" applyFont="1" applyFill="1" applyBorder="1" applyAlignment="1">
      <alignment horizontal="right" vertical="center" wrapText="1"/>
    </xf>
    <xf numFmtId="0" fontId="8" fillId="10" borderId="47" xfId="0" applyFont="1" applyFill="1" applyBorder="1" applyAlignment="1">
      <alignment vertical="top"/>
    </xf>
    <xf numFmtId="0" fontId="1" fillId="0" borderId="35" xfId="5" applyFont="1" applyBorder="1" applyAlignment="1">
      <alignment horizontal="left" vertical="center" wrapText="1"/>
    </xf>
    <xf numFmtId="0" fontId="1" fillId="0" borderId="47" xfId="5" applyFont="1" applyBorder="1" applyAlignment="1">
      <alignment horizontal="left" vertical="center" wrapText="1"/>
    </xf>
    <xf numFmtId="0" fontId="1" fillId="6" borderId="47" xfId="5" applyFont="1" applyFill="1" applyBorder="1" applyAlignment="1">
      <alignment horizontal="center" vertical="center" wrapText="1"/>
    </xf>
    <xf numFmtId="0" fontId="3" fillId="6" borderId="47" xfId="5" applyFont="1" applyFill="1" applyBorder="1" applyAlignment="1">
      <alignment horizontal="center" vertical="center" wrapText="1"/>
    </xf>
    <xf numFmtId="166" fontId="1" fillId="16" borderId="16" xfId="0" applyNumberFormat="1" applyFont="1" applyFill="1" applyBorder="1"/>
    <xf numFmtId="166" fontId="1" fillId="36" borderId="16" xfId="0" applyNumberFormat="1" applyFont="1" applyFill="1" applyBorder="1"/>
    <xf numFmtId="166" fontId="5" fillId="16" borderId="16" xfId="0" applyNumberFormat="1" applyFont="1" applyFill="1" applyBorder="1"/>
    <xf numFmtId="166" fontId="5" fillId="17" borderId="16" xfId="0" applyNumberFormat="1" applyFont="1" applyFill="1" applyBorder="1"/>
    <xf numFmtId="0" fontId="2" fillId="0" borderId="0" xfId="4" applyAlignment="1">
      <alignment horizontal="center"/>
    </xf>
    <xf numFmtId="0" fontId="3" fillId="0" borderId="0" xfId="4" applyFont="1" applyAlignment="1">
      <alignment horizontal="left" vertical="center" wrapText="1"/>
    </xf>
    <xf numFmtId="0" fontId="19" fillId="0" borderId="0" xfId="4" applyFont="1" applyAlignment="1">
      <alignment horizontal="center" vertical="center"/>
    </xf>
    <xf numFmtId="0" fontId="3" fillId="0" borderId="0" xfId="4" applyFont="1" applyAlignment="1">
      <alignment horizontal="left" vertical="top" wrapText="1"/>
    </xf>
    <xf numFmtId="0" fontId="1" fillId="14" borderId="16"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 fillId="0" borderId="16" xfId="0" applyFont="1" applyFill="1" applyBorder="1" applyAlignment="1">
      <alignment horizontal="left" vertical="center" wrapText="1" readingOrder="1"/>
    </xf>
    <xf numFmtId="0" fontId="1" fillId="0" borderId="16" xfId="0" applyFont="1" applyBorder="1" applyAlignment="1">
      <alignment horizontal="center" vertical="center" wrapText="1"/>
    </xf>
    <xf numFmtId="0" fontId="1" fillId="0" borderId="16" xfId="0" applyFont="1" applyFill="1" applyBorder="1" applyAlignment="1">
      <alignment horizontal="left" vertical="center"/>
    </xf>
    <xf numFmtId="0" fontId="1" fillId="10" borderId="16"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 fillId="0" borderId="16" xfId="0" applyFont="1" applyBorder="1" applyAlignment="1">
      <alignment horizontal="center" vertical="center"/>
    </xf>
    <xf numFmtId="0" fontId="1" fillId="0" borderId="43" xfId="0" applyFont="1" applyBorder="1" applyAlignment="1">
      <alignment horizontal="center" vertical="center"/>
    </xf>
    <xf numFmtId="0" fontId="1" fillId="0" borderId="0" xfId="0" applyFont="1" applyBorder="1" applyAlignment="1">
      <alignment horizontal="center" vertical="center"/>
    </xf>
    <xf numFmtId="0" fontId="8" fillId="11" borderId="16" xfId="0" applyFont="1" applyFill="1" applyBorder="1" applyAlignment="1">
      <alignment horizontal="center" vertical="center"/>
    </xf>
    <xf numFmtId="0" fontId="3" fillId="6" borderId="16"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9" fontId="1" fillId="0" borderId="16" xfId="0" applyNumberFormat="1" applyFont="1" applyBorder="1" applyAlignment="1">
      <alignment horizontal="center" vertical="center" wrapText="1"/>
    </xf>
    <xf numFmtId="0" fontId="1" fillId="0" borderId="28" xfId="0" applyFont="1" applyBorder="1" applyAlignment="1">
      <alignment horizontal="center" vertical="center"/>
    </xf>
    <xf numFmtId="0" fontId="1" fillId="15" borderId="16" xfId="0" applyFont="1" applyFill="1" applyBorder="1" applyAlignment="1">
      <alignment horizontal="center" vertical="center" wrapText="1"/>
    </xf>
    <xf numFmtId="0" fontId="8" fillId="9" borderId="28"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25" fillId="0" borderId="16"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8" fillId="9" borderId="16" xfId="0" applyFont="1" applyFill="1" applyBorder="1" applyAlignment="1">
      <alignment horizontal="left" vertical="center"/>
    </xf>
    <xf numFmtId="0" fontId="1" fillId="0" borderId="16" xfId="0" applyFont="1" applyBorder="1" applyAlignment="1">
      <alignment horizontal="left" vertical="center"/>
    </xf>
    <xf numFmtId="0" fontId="8" fillId="9" borderId="16" xfId="0" applyFont="1" applyFill="1" applyBorder="1" applyAlignment="1">
      <alignment horizontal="left" vertical="center" wrapText="1"/>
    </xf>
    <xf numFmtId="0" fontId="1" fillId="0" borderId="16" xfId="0" applyFont="1" applyFill="1" applyBorder="1" applyAlignment="1">
      <alignment horizontal="center" vertical="center"/>
    </xf>
    <xf numFmtId="9" fontId="1" fillId="0" borderId="16" xfId="0" applyNumberFormat="1" applyFont="1" applyFill="1" applyBorder="1" applyAlignment="1">
      <alignment horizontal="center" vertical="center" wrapText="1"/>
    </xf>
    <xf numFmtId="0" fontId="1" fillId="0" borderId="16" xfId="0" applyFont="1" applyFill="1" applyBorder="1" applyAlignment="1">
      <alignment horizontal="center" vertical="center" wrapText="1"/>
    </xf>
    <xf numFmtId="0" fontId="28" fillId="0" borderId="16" xfId="0" applyFont="1" applyBorder="1" applyAlignment="1">
      <alignment horizontal="center" vertical="center" wrapText="1"/>
    </xf>
    <xf numFmtId="0" fontId="1" fillId="26" borderId="16" xfId="0" applyFont="1" applyFill="1" applyBorder="1" applyAlignment="1">
      <alignment horizontal="left" vertical="center" wrapText="1" readingOrder="1"/>
    </xf>
    <xf numFmtId="0" fontId="1" fillId="0" borderId="16" xfId="0" applyFont="1" applyBorder="1" applyAlignment="1">
      <alignment horizontal="left" vertical="center" wrapText="1" readingOrder="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8" fillId="0" borderId="6" xfId="0" applyFont="1" applyBorder="1" applyAlignment="1">
      <alignment horizontal="left" vertical="center"/>
    </xf>
    <xf numFmtId="0" fontId="1" fillId="0" borderId="6" xfId="0" applyFont="1" applyBorder="1" applyAlignment="1">
      <alignment horizontal="left" vertical="center"/>
    </xf>
    <xf numFmtId="0" fontId="1" fillId="5" borderId="8" xfId="0" applyFont="1" applyFill="1" applyBorder="1" applyAlignment="1">
      <alignment horizontal="left" vertical="center"/>
    </xf>
    <xf numFmtId="0" fontId="1" fillId="0" borderId="9" xfId="0" applyFont="1" applyBorder="1" applyAlignment="1">
      <alignment horizontal="left" vertical="center"/>
    </xf>
    <xf numFmtId="0" fontId="1" fillId="7" borderId="12" xfId="0" applyFont="1" applyFill="1" applyBorder="1" applyAlignment="1">
      <alignment horizontal="left" vertical="center" wrapText="1"/>
    </xf>
    <xf numFmtId="0" fontId="1" fillId="7" borderId="13" xfId="0" applyFont="1" applyFill="1" applyBorder="1" applyAlignment="1">
      <alignment horizontal="left" vertical="center" wrapText="1"/>
    </xf>
    <xf numFmtId="0" fontId="8" fillId="7" borderId="1" xfId="0" applyFont="1" applyFill="1" applyBorder="1" applyAlignment="1">
      <alignment horizontal="left" vertical="center" wrapText="1"/>
    </xf>
    <xf numFmtId="0" fontId="8" fillId="7" borderId="13" xfId="0" applyFont="1" applyFill="1" applyBorder="1" applyAlignment="1">
      <alignment horizontal="left" vertical="center" wrapText="1"/>
    </xf>
    <xf numFmtId="0" fontId="8" fillId="7" borderId="2" xfId="0" applyFont="1" applyFill="1" applyBorder="1" applyAlignment="1">
      <alignment horizontal="left" vertical="center" wrapText="1"/>
    </xf>
    <xf numFmtId="9" fontId="1" fillId="0" borderId="1"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8" fillId="51" borderId="2" xfId="0" applyFont="1" applyFill="1" applyBorder="1" applyAlignment="1">
      <alignment horizontal="left" vertical="center" wrapText="1"/>
    </xf>
    <xf numFmtId="0" fontId="27" fillId="2" borderId="0" xfId="0" applyFont="1" applyFill="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1" fillId="0" borderId="4" xfId="0" applyFont="1" applyBorder="1" applyAlignment="1">
      <alignment horizontal="left" vertical="center"/>
    </xf>
    <xf numFmtId="0" fontId="8" fillId="0" borderId="5" xfId="0" applyFont="1" applyBorder="1" applyAlignment="1">
      <alignment horizontal="left" vertical="center"/>
    </xf>
    <xf numFmtId="0" fontId="8" fillId="9" borderId="1" xfId="0" applyFont="1" applyFill="1" applyBorder="1" applyAlignment="1">
      <alignment horizontal="left" vertical="center"/>
    </xf>
    <xf numFmtId="0" fontId="1" fillId="0" borderId="2" xfId="0" applyFont="1" applyBorder="1" applyAlignment="1">
      <alignment horizontal="left" vertical="center"/>
    </xf>
    <xf numFmtId="0" fontId="8" fillId="9" borderId="5" xfId="0" applyFont="1" applyFill="1" applyBorder="1" applyAlignment="1">
      <alignment horizontal="left" vertical="center" wrapText="1"/>
    </xf>
    <xf numFmtId="0" fontId="8" fillId="9" borderId="7"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1" fillId="0" borderId="24"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12" borderId="16" xfId="0" applyFont="1" applyFill="1" applyBorder="1" applyAlignment="1">
      <alignment horizontal="center" vertical="center" wrapText="1"/>
    </xf>
    <xf numFmtId="0" fontId="1" fillId="0" borderId="17" xfId="0" applyFont="1" applyBorder="1" applyAlignment="1">
      <alignment horizontal="center" vertical="center"/>
    </xf>
    <xf numFmtId="0" fontId="1" fillId="10" borderId="16" xfId="0" applyFont="1" applyFill="1" applyBorder="1" applyAlignment="1">
      <alignment horizontal="center" vertical="center" wrapText="1" readingOrder="1"/>
    </xf>
    <xf numFmtId="0" fontId="1" fillId="6" borderId="16" xfId="0" applyFont="1" applyFill="1" applyBorder="1" applyAlignment="1">
      <alignment horizontal="center" vertical="center"/>
    </xf>
    <xf numFmtId="0" fontId="8" fillId="12" borderId="21" xfId="0" applyFont="1" applyFill="1" applyBorder="1" applyAlignment="1">
      <alignment horizontal="left" vertical="center" wrapText="1"/>
    </xf>
    <xf numFmtId="0" fontId="1" fillId="0" borderId="25" xfId="0" applyFont="1" applyBorder="1" applyAlignment="1">
      <alignment horizontal="left" vertical="center"/>
    </xf>
    <xf numFmtId="0" fontId="8" fillId="13" borderId="16" xfId="0" applyFont="1" applyFill="1" applyBorder="1" applyAlignment="1">
      <alignment horizontal="left" vertical="center" wrapText="1"/>
    </xf>
    <xf numFmtId="0" fontId="8" fillId="12" borderId="16"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 fillId="10" borderId="2" xfId="0" applyFont="1" applyFill="1" applyBorder="1" applyAlignment="1">
      <alignment horizontal="center" vertical="center" wrapText="1"/>
    </xf>
    <xf numFmtId="0" fontId="1" fillId="10" borderId="16" xfId="0" applyFont="1" applyFill="1" applyBorder="1" applyAlignment="1">
      <alignment horizontal="center" vertical="center"/>
    </xf>
    <xf numFmtId="0" fontId="8" fillId="13" borderId="22" xfId="0" applyFont="1" applyFill="1" applyBorder="1" applyAlignment="1">
      <alignment horizontal="center" vertical="center" wrapText="1"/>
    </xf>
    <xf numFmtId="0" fontId="8" fillId="13" borderId="24" xfId="0" applyFont="1" applyFill="1" applyBorder="1" applyAlignment="1">
      <alignment horizontal="center" vertical="center" wrapText="1"/>
    </xf>
    <xf numFmtId="0" fontId="1" fillId="0" borderId="16" xfId="0" applyFont="1" applyBorder="1" applyAlignment="1">
      <alignment horizontal="center" vertical="center" wrapText="1" readingOrder="1"/>
    </xf>
    <xf numFmtId="0" fontId="1" fillId="6" borderId="0"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16" xfId="0" applyFont="1" applyFill="1" applyBorder="1" applyAlignment="1">
      <alignment horizontal="center" vertical="center"/>
    </xf>
    <xf numFmtId="0" fontId="8" fillId="13" borderId="16" xfId="0"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0" fontId="1" fillId="6" borderId="0" xfId="0" applyFont="1" applyFill="1" applyBorder="1" applyAlignment="1">
      <alignment horizontal="center" vertical="center" wrapText="1"/>
    </xf>
    <xf numFmtId="0" fontId="8" fillId="12" borderId="18" xfId="0" applyFont="1" applyFill="1" applyBorder="1" applyAlignment="1">
      <alignment horizontal="center" vertical="center" wrapText="1"/>
    </xf>
    <xf numFmtId="0" fontId="1" fillId="0" borderId="18" xfId="0" applyFont="1" applyBorder="1" applyAlignment="1">
      <alignment horizontal="center" vertical="center"/>
    </xf>
    <xf numFmtId="0" fontId="39" fillId="9" borderId="16" xfId="0" applyFont="1" applyFill="1" applyBorder="1" applyAlignment="1">
      <alignment horizontal="center" vertical="center"/>
    </xf>
    <xf numFmtId="0" fontId="38" fillId="0" borderId="16" xfId="0" applyFont="1" applyBorder="1" applyAlignment="1">
      <alignment horizontal="center" vertical="center"/>
    </xf>
    <xf numFmtId="0" fontId="3" fillId="0" borderId="17" xfId="0" applyFont="1" applyBorder="1" applyAlignment="1">
      <alignment horizontal="center" vertical="center"/>
    </xf>
    <xf numFmtId="0" fontId="1" fillId="26" borderId="16" xfId="0" applyFont="1" applyFill="1" applyBorder="1" applyAlignment="1">
      <alignment horizontal="left" vertical="center" wrapText="1"/>
    </xf>
    <xf numFmtId="0" fontId="1" fillId="26" borderId="16" xfId="0" applyFont="1" applyFill="1" applyBorder="1" applyAlignment="1">
      <alignment horizontal="center" vertical="center" wrapText="1"/>
    </xf>
    <xf numFmtId="0" fontId="18" fillId="6" borderId="17" xfId="0" applyFont="1" applyFill="1" applyBorder="1" applyAlignment="1">
      <alignment horizontal="center" vertical="top" wrapText="1"/>
    </xf>
    <xf numFmtId="0" fontId="18" fillId="6" borderId="17" xfId="0" applyFont="1" applyFill="1" applyBorder="1" applyAlignment="1">
      <alignment horizontal="center" vertical="center" wrapText="1"/>
    </xf>
    <xf numFmtId="0" fontId="8" fillId="9" borderId="16" xfId="0" applyFont="1" applyFill="1" applyBorder="1" applyAlignment="1">
      <alignment horizontal="center" vertical="center"/>
    </xf>
    <xf numFmtId="0" fontId="8" fillId="18" borderId="16" xfId="0" applyFont="1" applyFill="1" applyBorder="1" applyAlignment="1">
      <alignment horizontal="left" vertical="center" wrapText="1"/>
    </xf>
    <xf numFmtId="0" fontId="1" fillId="19" borderId="16" xfId="0" applyFont="1" applyFill="1" applyBorder="1" applyAlignment="1">
      <alignment horizontal="left" vertical="center"/>
    </xf>
    <xf numFmtId="0" fontId="1" fillId="0" borderId="16" xfId="0" applyFont="1" applyFill="1" applyBorder="1" applyAlignment="1">
      <alignment vertical="center" wrapText="1"/>
    </xf>
    <xf numFmtId="0" fontId="1" fillId="0" borderId="16" xfId="0" applyFont="1" applyFill="1" applyBorder="1" applyAlignment="1">
      <alignment vertical="center" wrapText="1" readingOrder="1"/>
    </xf>
    <xf numFmtId="14" fontId="1" fillId="0" borderId="16" xfId="0" applyNumberFormat="1" applyFont="1" applyBorder="1" applyAlignment="1">
      <alignment horizontal="center" vertical="center" wrapText="1"/>
    </xf>
    <xf numFmtId="0" fontId="8" fillId="6" borderId="32" xfId="0" applyFont="1" applyFill="1" applyBorder="1" applyAlignment="1">
      <alignment horizontal="center" vertical="center"/>
    </xf>
    <xf numFmtId="0" fontId="8" fillId="6" borderId="29" xfId="0" applyFont="1" applyFill="1" applyBorder="1" applyAlignment="1">
      <alignment horizontal="center" vertical="center"/>
    </xf>
    <xf numFmtId="0" fontId="8" fillId="6" borderId="35" xfId="0" applyFont="1" applyFill="1" applyBorder="1" applyAlignment="1">
      <alignment horizontal="center" vertical="center"/>
    </xf>
    <xf numFmtId="0" fontId="8" fillId="36" borderId="16" xfId="0" applyFont="1" applyFill="1" applyBorder="1" applyAlignment="1">
      <alignment horizontal="left" vertical="center" wrapText="1"/>
    </xf>
    <xf numFmtId="0" fontId="1" fillId="36" borderId="16" xfId="0" applyFont="1" applyFill="1" applyBorder="1" applyAlignment="1">
      <alignment horizontal="left" vertical="center"/>
    </xf>
    <xf numFmtId="0" fontId="8" fillId="6" borderId="38" xfId="0" applyFont="1" applyFill="1" applyBorder="1" applyAlignment="1">
      <alignment horizontal="center" vertical="center"/>
    </xf>
    <xf numFmtId="0" fontId="8" fillId="6" borderId="0" xfId="0" applyFont="1" applyFill="1" applyBorder="1" applyAlignment="1">
      <alignment horizontal="center" vertical="center"/>
    </xf>
    <xf numFmtId="0" fontId="1" fillId="6" borderId="19" xfId="0" applyFont="1" applyFill="1" applyBorder="1" applyAlignment="1">
      <alignment horizontal="left" vertical="center" wrapText="1" readingOrder="1"/>
    </xf>
    <xf numFmtId="0" fontId="1" fillId="6" borderId="18" xfId="0" applyFont="1" applyFill="1" applyBorder="1" applyAlignment="1">
      <alignment horizontal="left" vertical="center" wrapText="1" readingOrder="1"/>
    </xf>
    <xf numFmtId="0" fontId="8" fillId="4" borderId="16" xfId="0" applyFont="1" applyFill="1" applyBorder="1" applyAlignment="1">
      <alignment horizontal="left" vertical="center"/>
    </xf>
    <xf numFmtId="0" fontId="1" fillId="0" borderId="16" xfId="0" applyFont="1" applyBorder="1" applyAlignment="1">
      <alignment vertical="center"/>
    </xf>
    <xf numFmtId="0" fontId="1" fillId="0" borderId="18" xfId="0" applyFont="1" applyBorder="1" applyAlignment="1">
      <alignment horizontal="left" vertical="center" wrapText="1" readingOrder="1"/>
    </xf>
    <xf numFmtId="1" fontId="1" fillId="0" borderId="16" xfId="0" applyNumberFormat="1" applyFont="1" applyBorder="1" applyAlignment="1">
      <alignment horizontal="center" vertical="center" wrapText="1"/>
    </xf>
    <xf numFmtId="0" fontId="1" fillId="0" borderId="28" xfId="0" applyFont="1" applyBorder="1" applyAlignment="1">
      <alignment vertical="center"/>
    </xf>
    <xf numFmtId="14" fontId="1" fillId="0" borderId="37"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49" xfId="0" applyNumberFormat="1" applyFont="1" applyFill="1" applyBorder="1" applyAlignment="1">
      <alignment horizontal="center" vertical="center" wrapText="1"/>
    </xf>
    <xf numFmtId="0" fontId="1" fillId="10" borderId="13"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28" xfId="0" applyFont="1" applyFill="1" applyBorder="1" applyAlignment="1">
      <alignment horizontal="center" vertical="center" wrapText="1" readingOrder="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13" xfId="0" applyNumberFormat="1" applyFont="1" applyBorder="1" applyAlignment="1">
      <alignment horizontal="center" vertical="center" wrapText="1"/>
    </xf>
    <xf numFmtId="0" fontId="1" fillId="6" borderId="47" xfId="0" applyFont="1" applyFill="1" applyBorder="1" applyAlignment="1">
      <alignment vertical="center" wrapText="1" readingOrder="1"/>
    </xf>
    <xf numFmtId="0" fontId="1" fillId="6" borderId="48" xfId="0" applyFont="1" applyFill="1" applyBorder="1" applyAlignment="1">
      <alignment vertical="center" wrapText="1" readingOrder="1"/>
    </xf>
    <xf numFmtId="0" fontId="1" fillId="10" borderId="23"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7" xfId="0" applyFont="1" applyFill="1" applyBorder="1" applyAlignment="1">
      <alignment horizontal="center" vertical="center" wrapText="1"/>
    </xf>
    <xf numFmtId="0" fontId="1" fillId="10" borderId="29" xfId="0" applyFont="1" applyFill="1" applyBorder="1" applyAlignment="1">
      <alignment horizontal="center" vertical="center" wrapText="1"/>
    </xf>
    <xf numFmtId="0" fontId="1" fillId="0" borderId="23" xfId="0" applyFont="1" applyBorder="1" applyAlignment="1">
      <alignment horizontal="center" vertical="center" readingOrder="1"/>
    </xf>
    <xf numFmtId="0" fontId="1" fillId="0" borderId="23" xfId="0" applyFont="1" applyBorder="1" applyAlignment="1">
      <alignment vertical="center"/>
    </xf>
    <xf numFmtId="14" fontId="1" fillId="10" borderId="16" xfId="0" applyNumberFormat="1" applyFont="1" applyFill="1" applyBorder="1" applyAlignment="1">
      <alignment horizontal="center" vertical="center" wrapText="1"/>
    </xf>
    <xf numFmtId="0" fontId="1" fillId="0" borderId="19" xfId="0" applyFont="1" applyBorder="1" applyAlignment="1">
      <alignment horizontal="left" vertical="center" wrapText="1" readingOrder="1"/>
    </xf>
    <xf numFmtId="1" fontId="1" fillId="0" borderId="16" xfId="0" applyNumberFormat="1" applyFont="1" applyFill="1" applyBorder="1" applyAlignment="1">
      <alignment horizontal="center" vertical="center" wrapText="1"/>
    </xf>
    <xf numFmtId="0" fontId="1" fillId="0" borderId="19" xfId="0" applyFont="1" applyFill="1" applyBorder="1" applyAlignment="1">
      <alignment horizontal="left" vertical="center" wrapText="1" readingOrder="1"/>
    </xf>
    <xf numFmtId="0" fontId="1" fillId="0" borderId="18" xfId="0" applyFont="1" applyFill="1" applyBorder="1" applyAlignment="1">
      <alignment horizontal="left" vertical="center" wrapText="1" readingOrder="1"/>
    </xf>
    <xf numFmtId="0" fontId="1" fillId="0" borderId="1"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43" xfId="0" applyFont="1" applyBorder="1" applyAlignment="1">
      <alignment horizontal="left" vertical="center" wrapText="1" readingOrder="1"/>
    </xf>
    <xf numFmtId="0" fontId="1" fillId="0" borderId="33" xfId="0" applyFont="1" applyBorder="1" applyAlignment="1">
      <alignment horizontal="left" vertical="center" wrapText="1" readingOrder="1"/>
    </xf>
    <xf numFmtId="0" fontId="1" fillId="10" borderId="24" xfId="0" applyFont="1" applyFill="1" applyBorder="1" applyAlignment="1">
      <alignment vertical="center" wrapText="1"/>
    </xf>
    <xf numFmtId="0" fontId="1" fillId="10" borderId="27" xfId="0" applyFont="1" applyFill="1" applyBorder="1" applyAlignment="1">
      <alignment vertical="center" wrapText="1"/>
    </xf>
    <xf numFmtId="0" fontId="1" fillId="10" borderId="28" xfId="0" applyFont="1" applyFill="1" applyBorder="1" applyAlignment="1">
      <alignment horizontal="center" vertical="center" wrapText="1"/>
    </xf>
    <xf numFmtId="0" fontId="1" fillId="0" borderId="16" xfId="0" applyFont="1" applyBorder="1" applyAlignment="1">
      <alignment horizontal="center" vertical="center" readingOrder="1"/>
    </xf>
    <xf numFmtId="0" fontId="1" fillId="26" borderId="18" xfId="0" applyFont="1" applyFill="1" applyBorder="1" applyAlignment="1">
      <alignment vertical="center" wrapText="1" readingOrder="1"/>
    </xf>
    <xf numFmtId="0" fontId="1" fillId="26" borderId="16" xfId="0" applyFont="1" applyFill="1" applyBorder="1" applyAlignment="1">
      <alignment vertical="center" wrapText="1" readingOrder="1"/>
    </xf>
    <xf numFmtId="0" fontId="1" fillId="0" borderId="43" xfId="0" applyFont="1" applyBorder="1" applyAlignment="1">
      <alignment horizontal="center" vertical="center" readingOrder="1"/>
    </xf>
    <xf numFmtId="0" fontId="1" fillId="0" borderId="33" xfId="0" applyFont="1" applyBorder="1" applyAlignment="1">
      <alignment vertical="center"/>
    </xf>
    <xf numFmtId="14" fontId="1" fillId="0" borderId="16" xfId="0" applyNumberFormat="1" applyFont="1" applyFill="1" applyBorder="1" applyAlignment="1">
      <alignment horizontal="center" vertical="center" wrapText="1"/>
    </xf>
    <xf numFmtId="14" fontId="1" fillId="0" borderId="2" xfId="0" applyNumberFormat="1" applyFont="1" applyBorder="1" applyAlignment="1">
      <alignment horizontal="center" vertical="center"/>
    </xf>
    <xf numFmtId="14" fontId="1" fillId="0" borderId="13" xfId="0" applyNumberFormat="1" applyFont="1" applyBorder="1" applyAlignment="1">
      <alignment horizontal="center" vertical="center"/>
    </xf>
    <xf numFmtId="0" fontId="1" fillId="0" borderId="2" xfId="0" applyFont="1" applyBorder="1" applyAlignment="1">
      <alignment vertical="center"/>
    </xf>
    <xf numFmtId="0" fontId="1" fillId="0" borderId="2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lignment horizontal="center" vertical="center" readingOrder="1"/>
    </xf>
    <xf numFmtId="0" fontId="1" fillId="0" borderId="6" xfId="0" applyFont="1" applyBorder="1" applyAlignment="1">
      <alignment vertical="center"/>
    </xf>
    <xf numFmtId="0" fontId="8" fillId="7" borderId="44" xfId="0" applyFont="1" applyFill="1" applyBorder="1" applyAlignment="1">
      <alignment horizontal="left" vertical="center"/>
    </xf>
    <xf numFmtId="0" fontId="8" fillId="7" borderId="11" xfId="0" applyFont="1" applyFill="1" applyBorder="1" applyAlignment="1">
      <alignment horizontal="left" vertical="center"/>
    </xf>
    <xf numFmtId="0" fontId="8" fillId="7" borderId="45" xfId="0" applyFont="1" applyFill="1" applyBorder="1" applyAlignment="1">
      <alignment horizontal="left" vertical="center"/>
    </xf>
    <xf numFmtId="0" fontId="1" fillId="0" borderId="6" xfId="0" applyFont="1" applyFill="1" applyBorder="1" applyAlignment="1">
      <alignment horizontal="left" vertical="center" wrapText="1" readingOrder="1"/>
    </xf>
    <xf numFmtId="0" fontId="1" fillId="0" borderId="23" xfId="0" applyFont="1" applyFill="1" applyBorder="1" applyAlignment="1">
      <alignment horizontal="left" vertical="center" wrapText="1" readingOrder="1"/>
    </xf>
    <xf numFmtId="0" fontId="1" fillId="0" borderId="23" xfId="0" applyFont="1" applyFill="1" applyBorder="1" applyAlignment="1">
      <alignment vertical="center"/>
    </xf>
    <xf numFmtId="0" fontId="8" fillId="6" borderId="1" xfId="0" applyFont="1" applyFill="1" applyBorder="1" applyAlignment="1">
      <alignment horizontal="left" vertical="center"/>
    </xf>
    <xf numFmtId="0" fontId="8" fillId="6" borderId="2" xfId="0" applyFont="1" applyFill="1" applyBorder="1" applyAlignment="1">
      <alignment horizontal="left" vertical="center"/>
    </xf>
    <xf numFmtId="0" fontId="8" fillId="7" borderId="44" xfId="0" applyFont="1" applyFill="1" applyBorder="1" applyAlignment="1">
      <alignment horizontal="left" vertical="center" wrapText="1"/>
    </xf>
    <xf numFmtId="0" fontId="1" fillId="0" borderId="4" xfId="0" applyFont="1" applyBorder="1" applyAlignment="1">
      <alignment vertical="center"/>
    </xf>
    <xf numFmtId="0" fontId="1" fillId="0" borderId="9" xfId="0" applyFont="1" applyBorder="1" applyAlignment="1">
      <alignment vertical="center"/>
    </xf>
    <xf numFmtId="0" fontId="1" fillId="0" borderId="7" xfId="0" applyFont="1" applyBorder="1" applyAlignment="1">
      <alignmen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4" fontId="1" fillId="0" borderId="41" xfId="0" applyNumberFormat="1" applyFont="1" applyBorder="1" applyAlignment="1">
      <alignment horizontal="center" vertical="center" wrapText="1"/>
    </xf>
    <xf numFmtId="14" fontId="1" fillId="0" borderId="42" xfId="0" applyNumberFormat="1" applyFont="1" applyBorder="1" applyAlignment="1">
      <alignment horizontal="center" vertical="center" wrapText="1"/>
    </xf>
    <xf numFmtId="0" fontId="1" fillId="15" borderId="16" xfId="0" applyFont="1" applyFill="1" applyBorder="1" applyAlignment="1">
      <alignment horizontal="left" vertical="center" wrapText="1"/>
    </xf>
    <xf numFmtId="0" fontId="1" fillId="0" borderId="29" xfId="0" applyFont="1" applyFill="1" applyBorder="1" applyAlignment="1">
      <alignment horizontal="center" vertical="center" wrapText="1" readingOrder="1"/>
    </xf>
    <xf numFmtId="0" fontId="1" fillId="0" borderId="29" xfId="0" applyFont="1" applyFill="1" applyBorder="1" applyAlignment="1">
      <alignment vertical="center"/>
    </xf>
    <xf numFmtId="0" fontId="1" fillId="0" borderId="16" xfId="0" applyFont="1" applyFill="1" applyBorder="1" applyAlignment="1">
      <alignment horizontal="center" vertical="center" wrapText="1" readingOrder="1"/>
    </xf>
    <xf numFmtId="0" fontId="1" fillId="0" borderId="16" xfId="0" applyFont="1" applyFill="1" applyBorder="1" applyAlignment="1">
      <alignment vertical="center"/>
    </xf>
    <xf numFmtId="0" fontId="1" fillId="0" borderId="2" xfId="0" applyFont="1" applyBorder="1" applyAlignment="1">
      <alignment horizontal="center" vertical="center" readingOrder="1"/>
    </xf>
    <xf numFmtId="0" fontId="1" fillId="14" borderId="16" xfId="5" applyFont="1" applyFill="1" applyBorder="1" applyAlignment="1">
      <alignment horizontal="center" vertical="center" wrapText="1"/>
    </xf>
    <xf numFmtId="0" fontId="14" fillId="0" borderId="35" xfId="5" applyFont="1" applyBorder="1" applyAlignment="1">
      <alignment horizontal="left" vertical="center"/>
    </xf>
    <xf numFmtId="0" fontId="14" fillId="0" borderId="47" xfId="5" applyFont="1" applyBorder="1" applyAlignment="1">
      <alignment horizontal="left" vertical="center"/>
    </xf>
    <xf numFmtId="0" fontId="8" fillId="0" borderId="17" xfId="5" applyFont="1" applyBorder="1" applyAlignment="1">
      <alignment horizontal="left" vertical="center"/>
    </xf>
    <xf numFmtId="0" fontId="8" fillId="0" borderId="19" xfId="5" applyFont="1" applyBorder="1" applyAlignment="1">
      <alignment horizontal="left" vertical="center"/>
    </xf>
    <xf numFmtId="0" fontId="8" fillId="0" borderId="18" xfId="5" applyFont="1" applyBorder="1" applyAlignment="1">
      <alignment horizontal="left" vertical="center"/>
    </xf>
    <xf numFmtId="0" fontId="1" fillId="6" borderId="16" xfId="5" applyFont="1" applyFill="1" applyBorder="1" applyAlignment="1">
      <alignment horizontal="left" vertical="top" wrapText="1"/>
    </xf>
    <xf numFmtId="0" fontId="1" fillId="6" borderId="16" xfId="5" applyFont="1" applyFill="1" applyBorder="1" applyAlignment="1"/>
    <xf numFmtId="0" fontId="1" fillId="6" borderId="17" xfId="5" applyFont="1" applyFill="1" applyBorder="1" applyAlignment="1">
      <alignment horizontal="left" vertical="center" wrapText="1"/>
    </xf>
    <xf numFmtId="0" fontId="1" fillId="6" borderId="18" xfId="5" applyFont="1" applyFill="1" applyBorder="1" applyAlignment="1">
      <alignment horizontal="left" vertical="center" wrapText="1"/>
    </xf>
    <xf numFmtId="0" fontId="1" fillId="0" borderId="18" xfId="5" applyFont="1" applyBorder="1" applyAlignment="1">
      <alignment horizontal="center" vertical="center" wrapText="1"/>
    </xf>
    <xf numFmtId="0" fontId="1" fillId="0" borderId="16" xfId="5" applyFont="1" applyBorder="1" applyAlignment="1">
      <alignment horizontal="center" vertical="center"/>
    </xf>
    <xf numFmtId="0" fontId="8" fillId="13" borderId="22" xfId="5" applyFont="1" applyFill="1" applyBorder="1" applyAlignment="1">
      <alignment horizontal="center" vertical="center" wrapText="1"/>
    </xf>
    <xf numFmtId="0" fontId="1" fillId="0" borderId="24" xfId="5" applyFont="1" applyBorder="1" applyAlignment="1"/>
    <xf numFmtId="0" fontId="8" fillId="11" borderId="19" xfId="5" applyFont="1" applyFill="1" applyBorder="1" applyAlignment="1">
      <alignment horizontal="center" vertical="center"/>
    </xf>
    <xf numFmtId="0" fontId="8" fillId="11" borderId="17" xfId="5" applyFont="1" applyFill="1" applyBorder="1" applyAlignment="1">
      <alignment horizontal="center" vertical="center"/>
    </xf>
    <xf numFmtId="44" fontId="1" fillId="6" borderId="34" xfId="7" applyFont="1" applyFill="1" applyBorder="1" applyAlignment="1">
      <alignment horizontal="center" vertical="center" wrapText="1"/>
    </xf>
    <xf numFmtId="44" fontId="1" fillId="6" borderId="33" xfId="7" applyFont="1" applyFill="1" applyBorder="1" applyAlignment="1">
      <alignment horizontal="center" vertical="center" wrapText="1"/>
    </xf>
    <xf numFmtId="0" fontId="1" fillId="6" borderId="23" xfId="0" applyFont="1" applyFill="1" applyBorder="1" applyAlignment="1">
      <alignment vertical="center" wrapText="1" readingOrder="1"/>
    </xf>
    <xf numFmtId="0" fontId="1" fillId="6" borderId="27" xfId="0" applyFont="1" applyFill="1" applyBorder="1" applyAlignment="1">
      <alignment vertical="center" wrapText="1" readingOrder="1"/>
    </xf>
    <xf numFmtId="0" fontId="6" fillId="6" borderId="16" xfId="9" applyFont="1" applyFill="1" applyBorder="1" applyAlignment="1">
      <alignment horizontal="left" vertical="center" wrapText="1"/>
    </xf>
    <xf numFmtId="44" fontId="6" fillId="0" borderId="16" xfId="7" applyFont="1" applyBorder="1" applyAlignment="1">
      <alignment horizontal="center" vertical="center"/>
    </xf>
    <xf numFmtId="44" fontId="1" fillId="0" borderId="16" xfId="2" applyFont="1" applyBorder="1" applyAlignment="1">
      <alignment horizontal="center" vertical="center"/>
    </xf>
    <xf numFmtId="0" fontId="1" fillId="6" borderId="17" xfId="5" applyFont="1" applyFill="1" applyBorder="1" applyAlignment="1">
      <alignment vertical="center" wrapText="1"/>
    </xf>
    <xf numFmtId="0" fontId="1" fillId="6" borderId="18" xfId="5" applyFont="1" applyFill="1" applyBorder="1" applyAlignment="1">
      <alignment vertical="center" wrapText="1"/>
    </xf>
    <xf numFmtId="0" fontId="6" fillId="6" borderId="17" xfId="9" applyFont="1" applyFill="1" applyBorder="1" applyAlignment="1">
      <alignment horizontal="left" vertical="center" wrapText="1"/>
    </xf>
    <xf numFmtId="0" fontId="6" fillId="6" borderId="18" xfId="9" applyFont="1" applyFill="1" applyBorder="1" applyAlignment="1">
      <alignment horizontal="left" vertical="center" wrapText="1"/>
    </xf>
    <xf numFmtId="0" fontId="1" fillId="6" borderId="16" xfId="6" applyFont="1" applyFill="1" applyBorder="1" applyAlignment="1">
      <alignment horizontal="center" vertical="center" wrapText="1"/>
    </xf>
    <xf numFmtId="0" fontId="18" fillId="6" borderId="16" xfId="5" applyFont="1" applyFill="1" applyBorder="1" applyAlignment="1">
      <alignment horizontal="center" vertical="center" wrapText="1"/>
    </xf>
    <xf numFmtId="0" fontId="6" fillId="0" borderId="17" xfId="6" applyFont="1" applyBorder="1" applyAlignment="1">
      <alignment horizontal="center" vertical="center" wrapText="1"/>
    </xf>
    <xf numFmtId="0" fontId="6" fillId="0" borderId="18" xfId="6" applyFont="1" applyBorder="1" applyAlignment="1">
      <alignment horizontal="center" vertical="center" wrapText="1"/>
    </xf>
    <xf numFmtId="0" fontId="8" fillId="9" borderId="16" xfId="5" applyFont="1" applyFill="1" applyBorder="1" applyAlignment="1">
      <alignment horizontal="center" vertical="center" wrapText="1"/>
    </xf>
    <xf numFmtId="0" fontId="1" fillId="6" borderId="17" xfId="0" applyFont="1" applyFill="1" applyBorder="1" applyAlignment="1">
      <alignment vertical="center" wrapText="1"/>
    </xf>
    <xf numFmtId="0" fontId="1" fillId="6" borderId="18" xfId="0" applyFont="1" applyFill="1" applyBorder="1" applyAlignment="1">
      <alignment vertical="center" wrapText="1"/>
    </xf>
    <xf numFmtId="0" fontId="1" fillId="6" borderId="17"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14" borderId="23" xfId="5" applyFont="1" applyFill="1" applyBorder="1" applyAlignment="1">
      <alignment horizontal="center" vertical="center" wrapText="1"/>
    </xf>
    <xf numFmtId="0" fontId="1" fillId="0" borderId="16" xfId="5" applyFont="1" applyBorder="1" applyAlignment="1">
      <alignment horizontal="center" vertical="center" wrapText="1"/>
    </xf>
    <xf numFmtId="0" fontId="1" fillId="0" borderId="2" xfId="5" applyFont="1" applyBorder="1" applyAlignment="1">
      <alignment horizontal="center" vertical="center" wrapText="1"/>
    </xf>
    <xf numFmtId="0" fontId="1" fillId="0" borderId="13" xfId="5" applyFont="1" applyBorder="1" applyAlignment="1">
      <alignment horizontal="center" vertical="center" wrapText="1"/>
    </xf>
    <xf numFmtId="0" fontId="1" fillId="0" borderId="16" xfId="5" applyFont="1" applyBorder="1" applyAlignment="1">
      <alignment horizontal="center" vertical="top"/>
    </xf>
    <xf numFmtId="0" fontId="1" fillId="0" borderId="16" xfId="5" applyFont="1" applyBorder="1" applyAlignment="1"/>
    <xf numFmtId="0" fontId="1" fillId="14" borderId="23" xfId="5" applyFont="1" applyFill="1" applyBorder="1" applyAlignment="1">
      <alignment horizontal="center" vertical="top" wrapText="1"/>
    </xf>
    <xf numFmtId="0" fontId="1" fillId="0" borderId="23" xfId="5" applyFont="1" applyBorder="1" applyAlignment="1"/>
    <xf numFmtId="0" fontId="1" fillId="0" borderId="28" xfId="5" applyFont="1" applyBorder="1" applyAlignment="1">
      <alignment horizontal="center" vertical="center" wrapText="1"/>
    </xf>
    <xf numFmtId="0" fontId="1" fillId="6" borderId="2" xfId="5" applyFont="1" applyFill="1" applyBorder="1" applyAlignment="1">
      <alignment horizontal="left" vertical="center" wrapText="1" readingOrder="1"/>
    </xf>
    <xf numFmtId="0" fontId="1" fillId="6" borderId="13" xfId="5" applyFont="1" applyFill="1" applyBorder="1" applyAlignment="1"/>
    <xf numFmtId="0" fontId="1" fillId="15" borderId="18" xfId="5" applyFont="1" applyFill="1" applyBorder="1" applyAlignment="1">
      <alignment horizontal="left" vertical="center" wrapText="1"/>
    </xf>
    <xf numFmtId="0" fontId="1" fillId="15" borderId="16" xfId="5" applyFont="1" applyFill="1" applyBorder="1" applyAlignment="1">
      <alignment horizontal="left" vertical="center" wrapText="1"/>
    </xf>
    <xf numFmtId="0" fontId="1" fillId="0" borderId="43" xfId="5" applyFont="1" applyBorder="1" applyAlignment="1">
      <alignment horizontal="left" vertical="center" wrapText="1" readingOrder="1"/>
    </xf>
    <xf numFmtId="0" fontId="1" fillId="0" borderId="33" xfId="5" applyFont="1" applyBorder="1" applyAlignment="1">
      <alignment horizontal="left" vertical="center" wrapText="1" readingOrder="1"/>
    </xf>
    <xf numFmtId="0" fontId="1" fillId="0" borderId="47" xfId="5" applyFont="1" applyBorder="1" applyAlignment="1">
      <alignment horizontal="left" vertical="center" wrapText="1" readingOrder="1"/>
    </xf>
    <xf numFmtId="0" fontId="1" fillId="0" borderId="32" xfId="5" applyFont="1" applyBorder="1" applyAlignment="1">
      <alignment horizontal="left" vertical="center" wrapText="1" readingOrder="1"/>
    </xf>
    <xf numFmtId="0" fontId="18" fillId="6" borderId="33" xfId="5" applyFont="1" applyFill="1" applyBorder="1" applyAlignment="1">
      <alignment horizontal="center" vertical="center" wrapText="1"/>
    </xf>
    <xf numFmtId="0" fontId="18" fillId="6" borderId="52" xfId="5" applyFont="1" applyFill="1" applyBorder="1" applyAlignment="1">
      <alignment horizontal="center" vertical="center" wrapText="1"/>
    </xf>
    <xf numFmtId="0" fontId="18" fillId="6" borderId="32" xfId="5" applyFont="1" applyFill="1" applyBorder="1" applyAlignment="1">
      <alignment horizontal="center" vertical="center" wrapText="1"/>
    </xf>
    <xf numFmtId="44" fontId="1" fillId="14" borderId="17" xfId="2" applyFont="1" applyFill="1" applyBorder="1" applyAlignment="1">
      <alignment horizontal="center" vertical="center" wrapText="1"/>
    </xf>
    <xf numFmtId="44" fontId="1" fillId="14" borderId="18" xfId="2" applyFont="1" applyFill="1" applyBorder="1" applyAlignment="1">
      <alignment horizontal="center" vertical="center" wrapText="1"/>
    </xf>
    <xf numFmtId="0" fontId="1" fillId="0" borderId="17" xfId="0" applyFont="1" applyFill="1" applyBorder="1" applyAlignment="1">
      <alignment vertical="center" wrapText="1"/>
    </xf>
    <xf numFmtId="0" fontId="1" fillId="0" borderId="18" xfId="0" applyFont="1" applyFill="1" applyBorder="1" applyAlignment="1">
      <alignment vertical="center" wrapText="1"/>
    </xf>
    <xf numFmtId="0" fontId="1" fillId="6" borderId="16" xfId="6" applyFont="1" applyFill="1" applyBorder="1" applyAlignment="1">
      <alignment horizontal="left" vertical="center" wrapText="1"/>
    </xf>
    <xf numFmtId="0" fontId="1" fillId="6" borderId="16" xfId="5" applyFont="1" applyFill="1" applyBorder="1" applyAlignment="1">
      <alignment horizontal="left" vertical="center" wrapText="1" readingOrder="1"/>
    </xf>
    <xf numFmtId="0" fontId="1" fillId="10" borderId="16" xfId="0" applyFont="1" applyFill="1" applyBorder="1" applyAlignment="1">
      <alignment wrapText="1"/>
    </xf>
    <xf numFmtId="0" fontId="1" fillId="14" borderId="40" xfId="5" applyFont="1" applyFill="1" applyBorder="1" applyAlignment="1">
      <alignment horizontal="center" vertical="center" wrapText="1"/>
    </xf>
    <xf numFmtId="0" fontId="1" fillId="14" borderId="57" xfId="5" applyFont="1" applyFill="1" applyBorder="1" applyAlignment="1">
      <alignment horizontal="center" vertical="center" wrapText="1"/>
    </xf>
    <xf numFmtId="0" fontId="3" fillId="6" borderId="16" xfId="5" applyFont="1" applyFill="1" applyBorder="1" applyAlignment="1">
      <alignment horizontal="center" vertical="center" wrapText="1"/>
    </xf>
    <xf numFmtId="0" fontId="1" fillId="0" borderId="16" xfId="5" applyFont="1" applyBorder="1" applyAlignment="1">
      <alignment horizontal="center"/>
    </xf>
    <xf numFmtId="0" fontId="1" fillId="14" borderId="5" xfId="5" applyFont="1" applyFill="1" applyBorder="1" applyAlignment="1">
      <alignment horizontal="center" vertical="center" wrapText="1"/>
    </xf>
    <xf numFmtId="0" fontId="1" fillId="14" borderId="6" xfId="5" applyFont="1" applyFill="1" applyBorder="1" applyAlignment="1">
      <alignment horizontal="center" vertical="center" wrapText="1"/>
    </xf>
    <xf numFmtId="0" fontId="3" fillId="6" borderId="34" xfId="6" applyFont="1" applyFill="1" applyBorder="1" applyAlignment="1">
      <alignment horizontal="left" vertical="center" wrapText="1"/>
    </xf>
    <xf numFmtId="0" fontId="3" fillId="6" borderId="33" xfId="6" applyFont="1" applyFill="1" applyBorder="1" applyAlignment="1">
      <alignment horizontal="left" vertical="center" wrapText="1"/>
    </xf>
    <xf numFmtId="44" fontId="1" fillId="14" borderId="16" xfId="2" applyFont="1" applyFill="1" applyBorder="1" applyAlignment="1">
      <alignment horizontal="center" vertical="center" wrapText="1"/>
    </xf>
    <xf numFmtId="0" fontId="3" fillId="6" borderId="17" xfId="6" applyFont="1" applyFill="1" applyBorder="1" applyAlignment="1">
      <alignment horizontal="left" vertical="center" wrapText="1"/>
    </xf>
    <xf numFmtId="0" fontId="3" fillId="6" borderId="18" xfId="6" applyFont="1" applyFill="1" applyBorder="1" applyAlignment="1">
      <alignment horizontal="left" vertical="center" wrapText="1"/>
    </xf>
    <xf numFmtId="0" fontId="1" fillId="6" borderId="16" xfId="0" applyFont="1" applyFill="1" applyBorder="1" applyAlignment="1">
      <alignment horizontal="left" vertical="center" wrapText="1" readingOrder="1"/>
    </xf>
    <xf numFmtId="0" fontId="1" fillId="6" borderId="16" xfId="0" applyFont="1" applyFill="1" applyBorder="1" applyAlignment="1"/>
    <xf numFmtId="0" fontId="1" fillId="6" borderId="43" xfId="5" applyFont="1" applyFill="1" applyBorder="1" applyAlignment="1">
      <alignment horizontal="left" vertical="center" wrapText="1"/>
    </xf>
    <xf numFmtId="0" fontId="1" fillId="6" borderId="36" xfId="5" applyFont="1" applyFill="1" applyBorder="1" applyAlignment="1">
      <alignment horizontal="left" vertical="center" wrapText="1"/>
    </xf>
    <xf numFmtId="0" fontId="1" fillId="6" borderId="23" xfId="5" applyFont="1" applyFill="1" applyBorder="1" applyAlignment="1">
      <alignment horizontal="left" vertical="center" wrapText="1"/>
    </xf>
    <xf numFmtId="0" fontId="1" fillId="6" borderId="27" xfId="5" applyFont="1" applyFill="1" applyBorder="1" applyAlignment="1">
      <alignment horizontal="left" vertical="center" wrapText="1"/>
    </xf>
    <xf numFmtId="0" fontId="1" fillId="0" borderId="1" xfId="5" applyFont="1" applyBorder="1" applyAlignment="1">
      <alignment horizontal="center" vertical="center" wrapText="1"/>
    </xf>
    <xf numFmtId="0" fontId="1" fillId="6" borderId="28" xfId="0" applyFont="1" applyFill="1" applyBorder="1" applyAlignment="1">
      <alignment horizontal="left" vertical="center" wrapText="1" readingOrder="1"/>
    </xf>
    <xf numFmtId="0" fontId="1" fillId="6" borderId="28" xfId="0" applyFont="1" applyFill="1" applyBorder="1" applyAlignment="1"/>
    <xf numFmtId="0" fontId="1" fillId="6" borderId="28" xfId="0" applyFont="1" applyFill="1" applyBorder="1" applyAlignment="1">
      <alignment vertical="center"/>
    </xf>
    <xf numFmtId="0" fontId="1" fillId="6" borderId="26" xfId="5" applyFont="1" applyFill="1" applyBorder="1" applyAlignment="1">
      <alignment horizontal="left" vertical="top" wrapText="1"/>
    </xf>
    <xf numFmtId="14" fontId="1" fillId="6" borderId="34" xfId="5" applyNumberFormat="1" applyFont="1" applyFill="1" applyBorder="1" applyAlignment="1">
      <alignment horizontal="left" vertical="center" wrapText="1" readingOrder="1"/>
    </xf>
    <xf numFmtId="14" fontId="1" fillId="6" borderId="33" xfId="5" applyNumberFormat="1" applyFont="1" applyFill="1" applyBorder="1" applyAlignment="1">
      <alignment horizontal="left" vertical="center" wrapText="1" readingOrder="1"/>
    </xf>
    <xf numFmtId="14" fontId="1" fillId="6" borderId="38" xfId="5" applyNumberFormat="1" applyFont="1" applyFill="1" applyBorder="1" applyAlignment="1">
      <alignment horizontal="left" vertical="center" wrapText="1" readingOrder="1"/>
    </xf>
    <xf numFmtId="14" fontId="1" fillId="6" borderId="52" xfId="5" applyNumberFormat="1" applyFont="1" applyFill="1" applyBorder="1" applyAlignment="1">
      <alignment horizontal="left" vertical="center" wrapText="1" readingOrder="1"/>
    </xf>
    <xf numFmtId="14" fontId="1" fillId="6" borderId="35" xfId="5" applyNumberFormat="1" applyFont="1" applyFill="1" applyBorder="1" applyAlignment="1">
      <alignment horizontal="left" vertical="center" wrapText="1" readingOrder="1"/>
    </xf>
    <xf numFmtId="14" fontId="1" fillId="6" borderId="32" xfId="5" applyNumberFormat="1" applyFont="1" applyFill="1" applyBorder="1" applyAlignment="1">
      <alignment horizontal="left" vertical="center" wrapText="1" readingOrder="1"/>
    </xf>
    <xf numFmtId="0" fontId="1" fillId="0" borderId="34" xfId="5" applyFont="1" applyBorder="1" applyAlignment="1">
      <alignment horizontal="center" vertical="center" wrapText="1"/>
    </xf>
    <xf numFmtId="0" fontId="1" fillId="0" borderId="38" xfId="5" applyFont="1" applyBorder="1" applyAlignment="1">
      <alignment horizontal="center" vertical="center" wrapText="1"/>
    </xf>
    <xf numFmtId="0" fontId="1" fillId="0" borderId="35" xfId="5" applyFont="1" applyBorder="1" applyAlignment="1">
      <alignment horizontal="center" vertical="center" wrapText="1"/>
    </xf>
    <xf numFmtId="0" fontId="1" fillId="0" borderId="17" xfId="5" applyFont="1" applyBorder="1" applyAlignment="1">
      <alignment horizontal="center" vertical="center" wrapText="1"/>
    </xf>
    <xf numFmtId="0" fontId="1" fillId="6" borderId="6" xfId="0" applyFont="1" applyFill="1" applyBorder="1" applyAlignment="1">
      <alignment horizontal="left" vertical="center" wrapText="1"/>
    </xf>
    <xf numFmtId="0" fontId="1" fillId="6" borderId="7" xfId="0" applyFont="1" applyFill="1" applyBorder="1" applyAlignment="1">
      <alignment horizontal="left" vertical="center" wrapText="1"/>
    </xf>
    <xf numFmtId="0" fontId="1" fillId="6" borderId="23" xfId="0" applyFont="1" applyFill="1" applyBorder="1" applyAlignment="1">
      <alignment horizontal="left" vertical="center" wrapText="1"/>
    </xf>
    <xf numFmtId="0" fontId="1" fillId="6" borderId="27" xfId="0" applyFont="1" applyFill="1" applyBorder="1" applyAlignment="1">
      <alignment horizontal="left" vertical="center" wrapText="1"/>
    </xf>
    <xf numFmtId="44" fontId="1" fillId="6" borderId="17" xfId="7" applyFont="1" applyFill="1" applyBorder="1" applyAlignment="1">
      <alignment horizontal="left" vertical="center" wrapText="1" readingOrder="1"/>
    </xf>
    <xf numFmtId="44" fontId="1" fillId="6" borderId="18" xfId="7" applyFont="1" applyFill="1" applyBorder="1" applyAlignment="1">
      <alignment horizontal="left" vertical="center" wrapText="1" readingOrder="1"/>
    </xf>
    <xf numFmtId="44" fontId="1" fillId="0" borderId="17" xfId="2" applyFont="1" applyBorder="1" applyAlignment="1">
      <alignment horizontal="center" vertical="center" wrapText="1"/>
    </xf>
    <xf numFmtId="44" fontId="1" fillId="0" borderId="18" xfId="2" applyFont="1" applyBorder="1" applyAlignment="1">
      <alignment horizontal="center" vertical="center" wrapText="1"/>
    </xf>
    <xf numFmtId="44" fontId="1" fillId="0" borderId="16" xfId="2" applyFont="1" applyBorder="1" applyAlignment="1">
      <alignment horizontal="center" vertical="center" readingOrder="1"/>
    </xf>
    <xf numFmtId="44" fontId="1" fillId="6" borderId="16" xfId="7" applyFont="1" applyFill="1" applyBorder="1" applyAlignment="1">
      <alignment horizontal="center" vertical="center"/>
    </xf>
    <xf numFmtId="44" fontId="1" fillId="15" borderId="16" xfId="7" applyFont="1" applyFill="1" applyBorder="1" applyAlignment="1">
      <alignment horizontal="center" vertical="center" wrapText="1"/>
    </xf>
    <xf numFmtId="0" fontId="8" fillId="12" borderId="21" xfId="5" applyFont="1" applyFill="1" applyBorder="1" applyAlignment="1">
      <alignment horizontal="center" vertical="center" wrapText="1"/>
    </xf>
    <xf numFmtId="0" fontId="1" fillId="0" borderId="25" xfId="5" applyFont="1" applyBorder="1" applyAlignment="1"/>
    <xf numFmtId="0" fontId="8" fillId="12" borderId="16" xfId="0" applyFont="1" applyFill="1" applyBorder="1" applyAlignment="1">
      <alignment horizontal="left" vertical="top" wrapText="1"/>
    </xf>
    <xf numFmtId="0" fontId="1" fillId="0" borderId="16" xfId="0" applyFont="1" applyBorder="1" applyAlignment="1">
      <alignment horizontal="left" vertical="top"/>
    </xf>
    <xf numFmtId="0" fontId="1" fillId="14" borderId="16" xfId="0" applyFont="1" applyFill="1" applyBorder="1" applyAlignment="1">
      <alignment horizontal="center" vertical="top" wrapText="1"/>
    </xf>
    <xf numFmtId="0" fontId="1" fillId="0" borderId="16" xfId="0" applyFont="1" applyBorder="1" applyAlignment="1"/>
    <xf numFmtId="0" fontId="1" fillId="0" borderId="16" xfId="6" applyFont="1" applyBorder="1" applyAlignment="1">
      <alignment horizontal="center" vertical="center" wrapText="1"/>
    </xf>
    <xf numFmtId="0" fontId="1" fillId="0" borderId="16" xfId="0" applyFont="1" applyBorder="1" applyAlignment="1">
      <alignment horizontal="center" vertical="top"/>
    </xf>
    <xf numFmtId="0" fontId="8" fillId="12" borderId="36" xfId="5" applyFont="1" applyFill="1" applyBorder="1" applyAlignment="1">
      <alignment horizontal="center" vertical="center" wrapText="1"/>
    </xf>
    <xf numFmtId="0" fontId="1" fillId="0" borderId="27" xfId="5" applyFont="1" applyBorder="1" applyAlignment="1"/>
    <xf numFmtId="0" fontId="1" fillId="6" borderId="57" xfId="0" applyFont="1" applyFill="1" applyBorder="1" applyAlignment="1">
      <alignment horizontal="center" vertical="center" wrapText="1"/>
    </xf>
    <xf numFmtId="0" fontId="1" fillId="14" borderId="1" xfId="5" applyFont="1" applyFill="1" applyBorder="1" applyAlignment="1">
      <alignment horizontal="center" vertical="center" wrapText="1"/>
    </xf>
    <xf numFmtId="0" fontId="1" fillId="14" borderId="13" xfId="5" applyFont="1" applyFill="1" applyBorder="1" applyAlignment="1">
      <alignment horizontal="center" vertical="center" wrapText="1"/>
    </xf>
    <xf numFmtId="0" fontId="1" fillId="14" borderId="16" xfId="5" applyFont="1" applyFill="1" applyBorder="1" applyAlignment="1">
      <alignment horizontal="center" vertical="top" wrapText="1"/>
    </xf>
    <xf numFmtId="0" fontId="1" fillId="0" borderId="26" xfId="5" applyFont="1" applyBorder="1" applyAlignment="1">
      <alignment horizontal="center" vertical="center" wrapText="1"/>
    </xf>
    <xf numFmtId="0" fontId="3" fillId="26" borderId="16" xfId="0" applyFont="1" applyFill="1" applyBorder="1" applyAlignment="1">
      <alignment horizontal="center" vertical="center" wrapText="1"/>
    </xf>
    <xf numFmtId="0" fontId="1" fillId="26" borderId="16" xfId="5" applyFont="1" applyFill="1" applyBorder="1" applyAlignment="1">
      <alignment horizontal="center" vertical="center"/>
    </xf>
    <xf numFmtId="0" fontId="1" fillId="6" borderId="16" xfId="5" applyFont="1" applyFill="1" applyBorder="1" applyAlignment="1">
      <alignment horizontal="center" vertical="center" wrapText="1"/>
    </xf>
    <xf numFmtId="0" fontId="1" fillId="0" borderId="2" xfId="5" applyFont="1" applyBorder="1" applyAlignment="1">
      <alignment horizontal="center" vertical="center"/>
    </xf>
    <xf numFmtId="0" fontId="8" fillId="4" borderId="8" xfId="5" applyFont="1" applyFill="1" applyBorder="1" applyAlignment="1">
      <alignment horizontal="left" vertical="center" wrapText="1"/>
    </xf>
    <xf numFmtId="0" fontId="8" fillId="4" borderId="9" xfId="5" applyFont="1" applyFill="1" applyBorder="1" applyAlignment="1">
      <alignment horizontal="left" vertical="center" wrapText="1"/>
    </xf>
    <xf numFmtId="0" fontId="8" fillId="4" borderId="62" xfId="5" applyFont="1" applyFill="1" applyBorder="1" applyAlignment="1">
      <alignment horizontal="left" vertical="center" wrapText="1"/>
    </xf>
    <xf numFmtId="0" fontId="1" fillId="6" borderId="13" xfId="5" applyFont="1" applyFill="1" applyBorder="1" applyAlignment="1">
      <alignment horizontal="left" vertical="center" wrapText="1" readingOrder="1"/>
    </xf>
    <xf numFmtId="0" fontId="1" fillId="6" borderId="26" xfId="5" applyFont="1" applyFill="1" applyBorder="1" applyAlignment="1">
      <alignment horizontal="left" vertical="center" wrapText="1" readingOrder="1"/>
    </xf>
    <xf numFmtId="0" fontId="1" fillId="0" borderId="13" xfId="5" applyFont="1" applyFill="1" applyBorder="1" applyAlignment="1">
      <alignment horizontal="left" vertical="top" wrapText="1"/>
    </xf>
    <xf numFmtId="0" fontId="1" fillId="0" borderId="26" xfId="5" applyFont="1" applyFill="1" applyBorder="1" applyAlignment="1"/>
    <xf numFmtId="0" fontId="1" fillId="14" borderId="26" xfId="5" applyFont="1" applyFill="1" applyBorder="1" applyAlignment="1">
      <alignment horizontal="center" vertical="center" wrapText="1"/>
    </xf>
    <xf numFmtId="0" fontId="1" fillId="0" borderId="16" xfId="5" applyFont="1" applyBorder="1" applyAlignment="1">
      <alignment vertical="center"/>
    </xf>
    <xf numFmtId="0" fontId="1" fillId="26" borderId="28" xfId="5" applyFont="1" applyFill="1" applyBorder="1" applyAlignment="1">
      <alignment horizontal="center" vertical="center"/>
    </xf>
    <xf numFmtId="0" fontId="1" fillId="0" borderId="39" xfId="5" applyFont="1" applyBorder="1" applyAlignment="1">
      <alignment horizontal="center" vertical="center" wrapText="1"/>
    </xf>
    <xf numFmtId="0" fontId="1" fillId="0" borderId="31" xfId="5" applyFont="1" applyBorder="1" applyAlignment="1">
      <alignment horizontal="center" vertical="center" wrapText="1"/>
    </xf>
    <xf numFmtId="0" fontId="1" fillId="0" borderId="25" xfId="5" applyFont="1" applyBorder="1" applyAlignment="1">
      <alignment horizontal="center" vertical="center" wrapText="1"/>
    </xf>
    <xf numFmtId="0" fontId="3" fillId="26" borderId="26" xfId="0" applyFont="1" applyFill="1" applyBorder="1" applyAlignment="1">
      <alignment horizontal="center" vertical="center" wrapText="1"/>
    </xf>
    <xf numFmtId="0" fontId="1" fillId="0" borderId="16" xfId="5" applyFont="1" applyBorder="1" applyAlignment="1">
      <alignment horizontal="center" vertical="top" wrapText="1"/>
    </xf>
    <xf numFmtId="0" fontId="1" fillId="14" borderId="28" xfId="0" applyFont="1" applyFill="1" applyBorder="1" applyAlignment="1">
      <alignment horizontal="center" vertical="top" wrapText="1"/>
    </xf>
    <xf numFmtId="0" fontId="1" fillId="0" borderId="28" xfId="0" applyFont="1" applyBorder="1" applyAlignment="1"/>
    <xf numFmtId="0" fontId="3" fillId="26" borderId="34" xfId="0" applyFont="1" applyFill="1" applyBorder="1" applyAlignment="1">
      <alignment horizontal="center" vertical="center" wrapText="1"/>
    </xf>
    <xf numFmtId="0" fontId="3" fillId="26" borderId="33" xfId="0" applyFont="1" applyFill="1" applyBorder="1" applyAlignment="1">
      <alignment horizontal="center" vertical="center" wrapText="1"/>
    </xf>
    <xf numFmtId="0" fontId="1" fillId="14" borderId="29" xfId="5" applyFont="1" applyFill="1" applyBorder="1" applyAlignment="1">
      <alignment horizontal="center" vertical="top" wrapText="1"/>
    </xf>
    <xf numFmtId="0" fontId="1" fillId="0" borderId="29" xfId="5" applyFont="1" applyBorder="1" applyAlignment="1"/>
    <xf numFmtId="14" fontId="1" fillId="0" borderId="16" xfId="5" applyNumberFormat="1" applyFont="1" applyBorder="1" applyAlignment="1">
      <alignment horizontal="center" vertical="center" wrapText="1"/>
    </xf>
    <xf numFmtId="0" fontId="1" fillId="0" borderId="29" xfId="5" applyFont="1" applyBorder="1" applyAlignment="1">
      <alignment horizontal="center" vertical="center"/>
    </xf>
    <xf numFmtId="0" fontId="1" fillId="0" borderId="29" xfId="5" applyFont="1" applyBorder="1" applyAlignment="1">
      <alignment vertical="center"/>
    </xf>
    <xf numFmtId="0" fontId="6" fillId="6" borderId="19" xfId="4" applyFont="1" applyFill="1" applyBorder="1" applyAlignment="1">
      <alignment horizontal="left" vertical="center" wrapText="1"/>
    </xf>
    <xf numFmtId="0" fontId="6" fillId="6" borderId="18" xfId="4" applyFont="1" applyFill="1" applyBorder="1" applyAlignment="1">
      <alignment horizontal="left" vertical="center" wrapText="1"/>
    </xf>
    <xf numFmtId="0" fontId="1" fillId="0" borderId="16" xfId="5" applyFont="1" applyBorder="1" applyAlignment="1">
      <alignment horizontal="center" vertical="center" readingOrder="1"/>
    </xf>
    <xf numFmtId="0" fontId="1" fillId="0" borderId="16" xfId="5" applyFont="1" applyBorder="1" applyAlignment="1">
      <alignment horizontal="center" vertical="center" wrapText="1" readingOrder="1"/>
    </xf>
    <xf numFmtId="0" fontId="1" fillId="0" borderId="23" xfId="5" applyFont="1" applyBorder="1" applyAlignment="1">
      <alignment horizontal="center" vertical="center" wrapText="1"/>
    </xf>
    <xf numFmtId="0" fontId="8" fillId="9" borderId="18" xfId="5" applyFont="1" applyFill="1" applyBorder="1" applyAlignment="1">
      <alignment horizontal="center" vertical="center" wrapText="1"/>
    </xf>
    <xf numFmtId="0" fontId="1" fillId="0" borderId="18" xfId="5" applyFont="1" applyBorder="1" applyAlignment="1">
      <alignment horizontal="center"/>
    </xf>
    <xf numFmtId="44" fontId="1" fillId="0" borderId="50" xfId="2" applyFont="1" applyBorder="1" applyAlignment="1">
      <alignment horizontal="center" vertical="center" wrapText="1"/>
    </xf>
    <xf numFmtId="44" fontId="1" fillId="0" borderId="56" xfId="2" applyFont="1" applyBorder="1" applyAlignment="1">
      <alignment horizontal="center" vertical="center" wrapText="1"/>
    </xf>
    <xf numFmtId="0" fontId="8" fillId="12" borderId="16" xfId="5" applyFont="1" applyFill="1" applyBorder="1" applyAlignment="1">
      <alignment horizontal="center" vertical="center" wrapText="1"/>
    </xf>
    <xf numFmtId="0" fontId="1" fillId="0" borderId="6" xfId="5" applyFont="1" applyBorder="1" applyAlignment="1">
      <alignment horizontal="center" vertical="center" wrapText="1"/>
    </xf>
    <xf numFmtId="0" fontId="1" fillId="0" borderId="7" xfId="5" applyFont="1" applyBorder="1" applyAlignment="1">
      <alignment horizontal="center" vertical="center" wrapText="1"/>
    </xf>
    <xf numFmtId="0" fontId="1" fillId="0" borderId="0" xfId="5" applyFont="1" applyAlignment="1">
      <alignment horizontal="center" vertical="center" wrapText="1"/>
    </xf>
    <xf numFmtId="0" fontId="1" fillId="0" borderId="30" xfId="5" applyFont="1" applyBorder="1" applyAlignment="1">
      <alignment horizontal="center" vertical="center" wrapText="1"/>
    </xf>
    <xf numFmtId="0" fontId="1" fillId="0" borderId="2" xfId="5" applyFont="1" applyBorder="1" applyAlignment="1">
      <alignment horizontal="center" vertical="center" wrapText="1" readingOrder="1"/>
    </xf>
    <xf numFmtId="0" fontId="1" fillId="0" borderId="23" xfId="5" applyFont="1" applyBorder="1" applyAlignment="1">
      <alignment horizontal="center" vertical="center"/>
    </xf>
    <xf numFmtId="0" fontId="6" fillId="0" borderId="16" xfId="6" applyFont="1" applyBorder="1" applyAlignment="1">
      <alignment horizontal="center" vertical="center" wrapText="1"/>
    </xf>
    <xf numFmtId="44" fontId="1" fillId="0" borderId="16" xfId="2" applyFont="1" applyBorder="1" applyAlignment="1">
      <alignment horizontal="center" vertical="center" wrapText="1"/>
    </xf>
    <xf numFmtId="44" fontId="1" fillId="0" borderId="1" xfId="2" applyFont="1" applyFill="1" applyBorder="1" applyAlignment="1">
      <alignment horizontal="center" vertical="center" wrapText="1"/>
    </xf>
    <xf numFmtId="44" fontId="1" fillId="0" borderId="13" xfId="2" applyFont="1" applyFill="1" applyBorder="1" applyAlignment="1">
      <alignment horizontal="center" vertical="center" wrapText="1"/>
    </xf>
    <xf numFmtId="0" fontId="1" fillId="15" borderId="40" xfId="0" applyFont="1" applyFill="1" applyBorder="1" applyAlignment="1">
      <alignment horizontal="center" vertical="top" wrapText="1"/>
    </xf>
    <xf numFmtId="0" fontId="1" fillId="15" borderId="18" xfId="0" applyFont="1" applyFill="1" applyBorder="1" applyAlignment="1">
      <alignment horizontal="center" vertical="top" wrapText="1"/>
    </xf>
    <xf numFmtId="0" fontId="1" fillId="15" borderId="53" xfId="0" applyFont="1" applyFill="1" applyBorder="1" applyAlignment="1">
      <alignment horizontal="center" vertical="top" wrapText="1"/>
    </xf>
    <xf numFmtId="0" fontId="1" fillId="15" borderId="48" xfId="0" applyFont="1" applyFill="1" applyBorder="1" applyAlignment="1">
      <alignment horizontal="center" vertical="top" wrapText="1"/>
    </xf>
    <xf numFmtId="44" fontId="1" fillId="6" borderId="17" xfId="7" applyFont="1" applyFill="1" applyBorder="1" applyAlignment="1">
      <alignment horizontal="center" vertical="center" wrapText="1"/>
    </xf>
    <xf numFmtId="44" fontId="1" fillId="6" borderId="18" xfId="7" applyFont="1" applyFill="1" applyBorder="1" applyAlignment="1">
      <alignment horizontal="center" vertical="center" wrapText="1"/>
    </xf>
    <xf numFmtId="0" fontId="8" fillId="11" borderId="34" xfId="5" applyFont="1" applyFill="1" applyBorder="1" applyAlignment="1">
      <alignment horizontal="center" vertical="center"/>
    </xf>
    <xf numFmtId="0" fontId="8" fillId="11" borderId="43" xfId="5" applyFont="1" applyFill="1" applyBorder="1" applyAlignment="1">
      <alignment horizontal="center" vertical="center"/>
    </xf>
    <xf numFmtId="44" fontId="8" fillId="12" borderId="28" xfId="2" applyFont="1" applyFill="1" applyBorder="1" applyAlignment="1">
      <alignment horizontal="center" vertical="center" wrapText="1"/>
    </xf>
    <xf numFmtId="44" fontId="8" fillId="12" borderId="29" xfId="2" applyFont="1" applyFill="1" applyBorder="1" applyAlignment="1">
      <alignment horizontal="center" vertical="center" wrapText="1"/>
    </xf>
    <xf numFmtId="0" fontId="1" fillId="15" borderId="16" xfId="0" applyFont="1" applyFill="1" applyBorder="1" applyAlignment="1">
      <alignment horizontal="center" vertical="top" wrapText="1"/>
    </xf>
    <xf numFmtId="44" fontId="6" fillId="6" borderId="17" xfId="7" applyFont="1" applyFill="1" applyBorder="1" applyAlignment="1">
      <alignment horizontal="left" vertical="center" wrapText="1" readingOrder="1"/>
    </xf>
    <xf numFmtId="44" fontId="6" fillId="6" borderId="18" xfId="7" applyFont="1" applyFill="1" applyBorder="1" applyAlignment="1">
      <alignment horizontal="left" vertical="center" wrapText="1" readingOrder="1"/>
    </xf>
    <xf numFmtId="44" fontId="1" fillId="0" borderId="16" xfId="2" applyFont="1" applyFill="1" applyBorder="1" applyAlignment="1">
      <alignment horizontal="center" vertical="center" readingOrder="1"/>
    </xf>
    <xf numFmtId="44" fontId="8" fillId="9" borderId="18" xfId="2" applyFont="1" applyFill="1" applyBorder="1" applyAlignment="1">
      <alignment horizontal="center" vertical="center" wrapText="1"/>
    </xf>
    <xf numFmtId="44" fontId="1" fillId="0" borderId="18" xfId="2" applyFont="1" applyBorder="1" applyAlignment="1">
      <alignment horizontal="center" vertical="center"/>
    </xf>
    <xf numFmtId="0" fontId="3" fillId="6" borderId="17" xfId="5" applyFont="1" applyFill="1" applyBorder="1" applyAlignment="1">
      <alignment horizontal="left" vertical="center" wrapText="1"/>
    </xf>
    <xf numFmtId="0" fontId="3" fillId="6" borderId="18" xfId="5" applyFont="1" applyFill="1" applyBorder="1" applyAlignment="1">
      <alignment horizontal="left" vertical="center" wrapText="1"/>
    </xf>
    <xf numFmtId="0" fontId="1" fillId="6" borderId="16" xfId="7" applyNumberFormat="1" applyFont="1" applyFill="1" applyBorder="1" applyAlignment="1">
      <alignment horizontal="left" vertical="center" wrapText="1" readingOrder="1"/>
    </xf>
    <xf numFmtId="0" fontId="1" fillId="6" borderId="16" xfId="7" applyNumberFormat="1" applyFont="1" applyFill="1" applyBorder="1" applyAlignment="1">
      <alignment horizontal="left" vertical="center"/>
    </xf>
    <xf numFmtId="44" fontId="8" fillId="9" borderId="16" xfId="2" applyFont="1" applyFill="1" applyBorder="1" applyAlignment="1">
      <alignment horizontal="center" vertical="center" wrapText="1"/>
    </xf>
    <xf numFmtId="44" fontId="8" fillId="9" borderId="17" xfId="2" applyFont="1" applyFill="1" applyBorder="1" applyAlignment="1">
      <alignment horizontal="center" vertical="center" wrapText="1"/>
    </xf>
    <xf numFmtId="44" fontId="1" fillId="0" borderId="17" xfId="2" applyFont="1" applyBorder="1" applyAlignment="1">
      <alignment horizontal="center" vertical="center"/>
    </xf>
    <xf numFmtId="44" fontId="1" fillId="0" borderId="16" xfId="2" applyFont="1" applyFill="1" applyBorder="1" applyAlignment="1">
      <alignment horizontal="center" vertical="center" wrapText="1" readingOrder="1"/>
    </xf>
    <xf numFmtId="44" fontId="8" fillId="13" borderId="34" xfId="2" applyFont="1" applyFill="1" applyBorder="1" applyAlignment="1">
      <alignment horizontal="center" vertical="center" wrapText="1"/>
    </xf>
    <xf numFmtId="44" fontId="8" fillId="13" borderId="35" xfId="2" applyFont="1" applyFill="1" applyBorder="1" applyAlignment="1">
      <alignment horizontal="center" vertical="center" wrapText="1"/>
    </xf>
    <xf numFmtId="0" fontId="26" fillId="2" borderId="0" xfId="5" applyFont="1" applyFill="1" applyAlignment="1">
      <alignment horizontal="left" vertical="center"/>
    </xf>
    <xf numFmtId="0" fontId="5" fillId="4" borderId="0" xfId="5" applyFont="1" applyFill="1" applyBorder="1" applyAlignment="1">
      <alignment horizontal="left" vertical="center"/>
    </xf>
    <xf numFmtId="0" fontId="8" fillId="0" borderId="20" xfId="5" applyFont="1" applyBorder="1" applyAlignment="1">
      <alignment horizontal="left" vertical="center"/>
    </xf>
    <xf numFmtId="0" fontId="1" fillId="0" borderId="0" xfId="5" applyFont="1" applyBorder="1" applyAlignment="1"/>
    <xf numFmtId="0" fontId="1" fillId="7" borderId="16" xfId="5" applyFont="1" applyFill="1" applyBorder="1" applyAlignment="1">
      <alignment horizontal="left" vertical="top" wrapText="1"/>
    </xf>
    <xf numFmtId="0" fontId="8" fillId="7" borderId="16" xfId="5" applyFont="1" applyFill="1" applyBorder="1" applyAlignment="1">
      <alignment horizontal="left" vertical="top" wrapText="1"/>
    </xf>
    <xf numFmtId="0" fontId="8" fillId="7" borderId="16" xfId="5" applyFont="1" applyFill="1" applyBorder="1" applyAlignment="1">
      <alignment horizontal="left" vertical="top"/>
    </xf>
    <xf numFmtId="0" fontId="1" fillId="5" borderId="16" xfId="5" applyFont="1" applyFill="1" applyBorder="1" applyAlignment="1">
      <alignment horizontal="left" vertical="center"/>
    </xf>
    <xf numFmtId="0" fontId="5" fillId="0" borderId="16" xfId="5" applyFont="1" applyBorder="1" applyAlignment="1">
      <alignment horizontal="left" vertical="center"/>
    </xf>
    <xf numFmtId="0" fontId="8" fillId="9" borderId="16" xfId="5" applyFont="1" applyFill="1" applyBorder="1" applyAlignment="1">
      <alignment horizontal="center" vertical="top" wrapText="1"/>
    </xf>
    <xf numFmtId="0" fontId="1" fillId="0" borderId="16" xfId="0" applyFont="1" applyBorder="1" applyAlignment="1">
      <alignment horizontal="left" vertical="center" wrapText="1"/>
    </xf>
    <xf numFmtId="0" fontId="8" fillId="4" borderId="16" xfId="5" applyFont="1" applyFill="1" applyBorder="1" applyAlignment="1">
      <alignment horizontal="left" vertical="center" wrapText="1"/>
    </xf>
    <xf numFmtId="0" fontId="8" fillId="9" borderId="16" xfId="5" applyFont="1" applyFill="1" applyBorder="1" applyAlignment="1">
      <alignment horizontal="left" vertical="top"/>
    </xf>
    <xf numFmtId="0" fontId="1" fillId="0" borderId="16" xfId="0" applyFont="1" applyBorder="1" applyAlignment="1">
      <alignment vertical="center" wrapText="1"/>
    </xf>
    <xf numFmtId="0" fontId="3" fillId="0" borderId="16" xfId="5" applyFont="1" applyBorder="1" applyAlignment="1">
      <alignment horizontal="center" vertical="center" wrapText="1"/>
    </xf>
    <xf numFmtId="0" fontId="3" fillId="0" borderId="16" xfId="5" applyFont="1" applyBorder="1" applyAlignment="1">
      <alignment horizontal="center" vertical="center"/>
    </xf>
    <xf numFmtId="0" fontId="1" fillId="0" borderId="16" xfId="5" applyFont="1" applyBorder="1" applyAlignment="1">
      <alignment horizontal="left" vertical="center" wrapText="1"/>
    </xf>
    <xf numFmtId="0" fontId="1" fillId="0" borderId="16" xfId="5" applyFont="1" applyBorder="1" applyAlignment="1">
      <alignment horizontal="left" vertical="center"/>
    </xf>
    <xf numFmtId="0" fontId="3" fillId="0" borderId="16" xfId="0" applyFont="1" applyBorder="1" applyAlignment="1">
      <alignment horizontal="left" vertical="center" wrapText="1"/>
    </xf>
    <xf numFmtId="44" fontId="1" fillId="6" borderId="16" xfId="7" applyFont="1" applyFill="1" applyBorder="1" applyAlignment="1">
      <alignment horizontal="left" vertical="center" wrapText="1" readingOrder="1"/>
    </xf>
    <xf numFmtId="44" fontId="1" fillId="6" borderId="16" xfId="7" applyFont="1" applyFill="1" applyBorder="1" applyAlignment="1">
      <alignment horizontal="left" vertical="center"/>
    </xf>
    <xf numFmtId="0" fontId="1" fillId="6" borderId="34" xfId="5" applyFont="1" applyFill="1" applyBorder="1" applyAlignment="1">
      <alignment horizontal="left" vertical="center" wrapText="1" readingOrder="1"/>
    </xf>
    <xf numFmtId="0" fontId="1" fillId="6" borderId="33" xfId="5" applyFont="1" applyFill="1" applyBorder="1" applyAlignment="1">
      <alignment horizontal="left" vertical="center" wrapText="1" readingOrder="1"/>
    </xf>
    <xf numFmtId="0" fontId="1" fillId="6" borderId="35" xfId="5" applyFont="1" applyFill="1" applyBorder="1" applyAlignment="1">
      <alignment horizontal="left" vertical="center" wrapText="1" readingOrder="1"/>
    </xf>
    <xf numFmtId="0" fontId="1" fillId="6" borderId="32" xfId="5" applyFont="1" applyFill="1" applyBorder="1" applyAlignment="1">
      <alignment horizontal="left" vertical="center" wrapText="1" readingOrder="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1" fillId="14" borderId="54" xfId="0" applyFont="1" applyFill="1" applyBorder="1" applyAlignment="1">
      <alignment horizontal="center" vertical="center" wrapText="1"/>
    </xf>
    <xf numFmtId="0" fontId="1" fillId="14" borderId="55" xfId="0" applyFont="1" applyFill="1" applyBorder="1" applyAlignment="1">
      <alignment horizontal="center" vertical="center" wrapText="1"/>
    </xf>
    <xf numFmtId="44" fontId="1" fillId="0" borderId="28" xfId="2" applyFont="1" applyFill="1" applyBorder="1" applyAlignment="1">
      <alignment horizontal="center" vertical="center" wrapText="1"/>
    </xf>
    <xf numFmtId="0" fontId="8" fillId="11" borderId="35" xfId="5" applyFont="1" applyFill="1" applyBorder="1" applyAlignment="1">
      <alignment horizontal="center" vertical="center"/>
    </xf>
    <xf numFmtId="0" fontId="8" fillId="11" borderId="47" xfId="5" applyFont="1" applyFill="1" applyBorder="1" applyAlignment="1">
      <alignment horizontal="center" vertical="center"/>
    </xf>
    <xf numFmtId="0" fontId="1" fillId="0" borderId="34" xfId="6" applyFont="1" applyBorder="1" applyAlignment="1">
      <alignment horizontal="center" vertical="center" wrapText="1"/>
    </xf>
    <xf numFmtId="0" fontId="1" fillId="0" borderId="43" xfId="6" applyFont="1" applyBorder="1" applyAlignment="1">
      <alignment horizontal="center" vertical="center" wrapText="1"/>
    </xf>
    <xf numFmtId="0" fontId="1" fillId="0" borderId="35" xfId="6" applyFont="1" applyBorder="1" applyAlignment="1">
      <alignment horizontal="center" vertical="center" wrapText="1"/>
    </xf>
    <xf numFmtId="0" fontId="1" fillId="0" borderId="47" xfId="6" applyFont="1" applyBorder="1" applyAlignment="1">
      <alignment horizontal="center" vertical="center" wrapText="1"/>
    </xf>
    <xf numFmtId="44" fontId="1" fillId="0" borderId="17" xfId="2" applyFont="1" applyBorder="1" applyAlignment="1">
      <alignment horizontal="center" vertical="center" wrapText="1" readingOrder="1"/>
    </xf>
    <xf numFmtId="44" fontId="1" fillId="0" borderId="18" xfId="2" applyFont="1" applyBorder="1" applyAlignment="1">
      <alignment horizontal="center" vertical="center" wrapText="1" readingOrder="1"/>
    </xf>
    <xf numFmtId="0" fontId="3" fillId="6" borderId="17" xfId="5" applyFont="1" applyFill="1" applyBorder="1" applyAlignment="1">
      <alignment horizontal="center" vertical="center" wrapText="1"/>
    </xf>
    <xf numFmtId="0" fontId="3" fillId="6" borderId="18" xfId="5" applyFont="1" applyFill="1" applyBorder="1" applyAlignment="1">
      <alignment horizontal="center" vertical="center" wrapText="1"/>
    </xf>
    <xf numFmtId="0" fontId="3" fillId="6" borderId="19" xfId="5" applyFont="1" applyFill="1" applyBorder="1" applyAlignment="1">
      <alignment horizontal="center" vertical="center" wrapText="1"/>
    </xf>
    <xf numFmtId="0" fontId="8" fillId="9" borderId="17" xfId="5" applyFont="1" applyFill="1" applyBorder="1" applyAlignment="1">
      <alignment horizontal="center" vertical="center" wrapText="1"/>
    </xf>
    <xf numFmtId="0" fontId="1" fillId="0" borderId="17" xfId="5" applyFont="1" applyBorder="1" applyAlignment="1">
      <alignment horizontal="center" vertical="center"/>
    </xf>
    <xf numFmtId="0" fontId="8" fillId="13" borderId="16" xfId="5" applyFont="1" applyFill="1" applyBorder="1" applyAlignment="1">
      <alignment horizontal="center" vertical="center" wrapText="1"/>
    </xf>
    <xf numFmtId="0" fontId="1" fillId="0" borderId="47" xfId="5" applyFont="1" applyBorder="1" applyAlignment="1">
      <alignment horizontal="center" vertical="center" wrapText="1"/>
    </xf>
    <xf numFmtId="0" fontId="1" fillId="26" borderId="34" xfId="5" applyFont="1" applyFill="1" applyBorder="1" applyAlignment="1">
      <alignment horizontal="left" vertical="center" wrapText="1" readingOrder="1"/>
    </xf>
    <xf numFmtId="0" fontId="1" fillId="26" borderId="33" xfId="5" applyFont="1" applyFill="1" applyBorder="1" applyAlignment="1">
      <alignment horizontal="left" vertical="center" wrapText="1" readingOrder="1"/>
    </xf>
    <xf numFmtId="0" fontId="1" fillId="26" borderId="35" xfId="5" applyFont="1" applyFill="1" applyBorder="1" applyAlignment="1">
      <alignment horizontal="left" vertical="center" wrapText="1" readingOrder="1"/>
    </xf>
    <xf numFmtId="0" fontId="1" fillId="26" borderId="32" xfId="5" applyFont="1" applyFill="1" applyBorder="1" applyAlignment="1">
      <alignment horizontal="left" vertical="center" wrapText="1" readingOrder="1"/>
    </xf>
    <xf numFmtId="0" fontId="1" fillId="6" borderId="26" xfId="5" applyFont="1" applyFill="1" applyBorder="1" applyAlignment="1"/>
    <xf numFmtId="0" fontId="1" fillId="0" borderId="16" xfId="0" applyFont="1" applyFill="1" applyBorder="1" applyAlignment="1"/>
    <xf numFmtId="0" fontId="1" fillId="0" borderId="16" xfId="0" applyFont="1" applyBorder="1" applyAlignment="1">
      <alignment horizontal="center" vertical="top" wrapText="1"/>
    </xf>
    <xf numFmtId="0" fontId="3" fillId="6" borderId="16" xfId="6" applyFont="1" applyFill="1" applyBorder="1" applyAlignment="1">
      <alignment horizontal="left" vertical="center" wrapText="1"/>
    </xf>
    <xf numFmtId="0" fontId="1" fillId="10" borderId="17" xfId="0" applyFont="1" applyFill="1" applyBorder="1" applyAlignment="1">
      <alignment horizontal="left" vertical="center" wrapText="1" readingOrder="1"/>
    </xf>
    <xf numFmtId="0" fontId="1" fillId="10" borderId="18" xfId="0" applyFont="1" applyFill="1" applyBorder="1" applyAlignment="1">
      <alignment horizontal="left" vertical="center" wrapText="1" readingOrder="1"/>
    </xf>
    <xf numFmtId="0" fontId="1" fillId="6" borderId="17" xfId="0" applyFont="1" applyFill="1" applyBorder="1" applyAlignment="1">
      <alignment wrapText="1"/>
    </xf>
    <xf numFmtId="0" fontId="1" fillId="6" borderId="18" xfId="0" applyFont="1" applyFill="1" applyBorder="1" applyAlignment="1">
      <alignment wrapText="1"/>
    </xf>
    <xf numFmtId="0" fontId="1" fillId="6" borderId="16" xfId="5" applyFont="1" applyFill="1" applyBorder="1" applyAlignment="1">
      <alignment horizontal="center" vertical="top" wrapText="1"/>
    </xf>
    <xf numFmtId="0" fontId="1" fillId="6" borderId="16" xfId="5" applyFont="1" applyFill="1" applyBorder="1" applyAlignment="1">
      <alignment horizontal="center" wrapText="1"/>
    </xf>
    <xf numFmtId="0" fontId="8" fillId="13" borderId="16" xfId="0" applyFont="1" applyFill="1" applyBorder="1" applyAlignment="1">
      <alignment horizontal="center" vertical="top" wrapText="1"/>
    </xf>
    <xf numFmtId="0" fontId="1" fillId="10" borderId="23" xfId="0" applyFont="1" applyFill="1" applyBorder="1" applyAlignment="1">
      <alignment vertical="center" wrapText="1" readingOrder="1"/>
    </xf>
    <xf numFmtId="0" fontId="1" fillId="10" borderId="27" xfId="0" applyFont="1" applyFill="1" applyBorder="1" applyAlignment="1">
      <alignment vertical="center" wrapText="1" readingOrder="1"/>
    </xf>
    <xf numFmtId="0" fontId="1" fillId="0" borderId="22" xfId="5" applyFont="1" applyBorder="1" applyAlignment="1">
      <alignment horizontal="center" vertical="center" wrapText="1"/>
    </xf>
    <xf numFmtId="0" fontId="1" fillId="0" borderId="24" xfId="5" applyFont="1" applyBorder="1" applyAlignment="1">
      <alignment horizontal="center" vertical="center" wrapText="1"/>
    </xf>
    <xf numFmtId="0" fontId="24" fillId="6" borderId="0" xfId="5" applyFont="1" applyFill="1" applyBorder="1" applyAlignment="1">
      <alignment horizontal="center" vertical="center"/>
    </xf>
    <xf numFmtId="0" fontId="1" fillId="6" borderId="0" xfId="5" applyFont="1" applyFill="1" applyBorder="1" applyAlignment="1">
      <alignment horizontal="center" vertical="center"/>
    </xf>
    <xf numFmtId="0" fontId="8" fillId="11" borderId="16" xfId="0" applyFont="1" applyFill="1" applyBorder="1" applyAlignment="1">
      <alignment horizontal="center" vertical="top"/>
    </xf>
    <xf numFmtId="0" fontId="18" fillId="26" borderId="16" xfId="5" applyFont="1" applyFill="1" applyBorder="1" applyAlignment="1">
      <alignment horizontal="center" vertical="center" wrapText="1"/>
    </xf>
    <xf numFmtId="0" fontId="1" fillId="0" borderId="16" xfId="5" applyFont="1" applyFill="1" applyBorder="1" applyAlignment="1">
      <alignment horizontal="left" vertical="center" wrapText="1" readingOrder="1"/>
    </xf>
    <xf numFmtId="0" fontId="1" fillId="0" borderId="16" xfId="5" applyFont="1" applyFill="1" applyBorder="1" applyAlignment="1">
      <alignment horizontal="center" vertical="center"/>
    </xf>
    <xf numFmtId="0" fontId="1" fillId="0" borderId="16" xfId="5" applyFont="1" applyFill="1" applyBorder="1" applyAlignment="1">
      <alignment horizontal="center" vertical="center" wrapText="1"/>
    </xf>
    <xf numFmtId="0" fontId="1" fillId="0" borderId="16" xfId="5" applyFont="1" applyFill="1" applyBorder="1" applyAlignment="1">
      <alignment vertical="center"/>
    </xf>
    <xf numFmtId="0" fontId="3" fillId="26" borderId="16" xfId="5" applyFont="1" applyFill="1" applyBorder="1" applyAlignment="1">
      <alignment horizontal="center" vertical="center" wrapText="1"/>
    </xf>
    <xf numFmtId="0" fontId="3" fillId="0" borderId="17" xfId="5" applyFont="1" applyBorder="1" applyAlignment="1">
      <alignment horizontal="left" vertical="center" wrapText="1" readingOrder="1"/>
    </xf>
    <xf numFmtId="0" fontId="3" fillId="0" borderId="18" xfId="5" applyFont="1" applyBorder="1" applyAlignment="1">
      <alignment horizontal="left" vertical="center" wrapText="1" readingOrder="1"/>
    </xf>
    <xf numFmtId="0" fontId="1" fillId="26" borderId="33" xfId="6" applyFont="1" applyFill="1" applyBorder="1" applyAlignment="1">
      <alignment horizontal="center" vertical="center" wrapText="1"/>
    </xf>
    <xf numFmtId="0" fontId="1" fillId="26" borderId="34" xfId="6" applyFont="1" applyFill="1" applyBorder="1" applyAlignment="1">
      <alignment horizontal="center" vertical="center" wrapText="1"/>
    </xf>
    <xf numFmtId="0" fontId="8" fillId="4" borderId="16" xfId="5" applyFont="1" applyFill="1" applyBorder="1" applyAlignment="1">
      <alignment horizontal="center" vertical="center" wrapText="1"/>
    </xf>
    <xf numFmtId="0" fontId="8" fillId="9" borderId="28" xfId="5" applyFont="1" applyFill="1" applyBorder="1" applyAlignment="1">
      <alignment horizontal="center" vertical="center" wrapText="1"/>
    </xf>
    <xf numFmtId="0" fontId="1" fillId="10" borderId="16" xfId="5" applyFont="1" applyFill="1" applyBorder="1" applyAlignment="1">
      <alignment vertical="center" wrapText="1"/>
    </xf>
    <xf numFmtId="0" fontId="1" fillId="6" borderId="16" xfId="0" applyFont="1" applyFill="1" applyBorder="1" applyAlignment="1">
      <alignment vertical="center"/>
    </xf>
    <xf numFmtId="0" fontId="8" fillId="9" borderId="20" xfId="5" applyFont="1" applyFill="1" applyBorder="1" applyAlignment="1">
      <alignment horizontal="center" vertical="center" wrapText="1"/>
    </xf>
    <xf numFmtId="0" fontId="8" fillId="9" borderId="16" xfId="5" applyFont="1" applyFill="1" applyBorder="1" applyAlignment="1">
      <alignment horizontal="left" vertical="center"/>
    </xf>
    <xf numFmtId="0" fontId="3" fillId="0" borderId="47" xfId="5" applyFont="1" applyBorder="1" applyAlignment="1">
      <alignment horizontal="center" vertical="center"/>
    </xf>
    <xf numFmtId="0" fontId="1" fillId="26" borderId="16" xfId="5" applyFont="1" applyFill="1" applyBorder="1" applyAlignment="1">
      <alignment horizontal="center" vertical="center" wrapText="1"/>
    </xf>
    <xf numFmtId="0" fontId="8" fillId="30" borderId="16" xfId="5" applyFont="1" applyFill="1" applyBorder="1" applyAlignment="1">
      <alignment horizontal="center" vertical="center" wrapText="1"/>
    </xf>
    <xf numFmtId="9" fontId="1" fillId="0" borderId="16" xfId="1" applyFont="1" applyBorder="1" applyAlignment="1">
      <alignment horizontal="center" vertical="center" wrapText="1"/>
    </xf>
    <xf numFmtId="0" fontId="1" fillId="10" borderId="16" xfId="5" applyFont="1" applyFill="1" applyBorder="1" applyAlignment="1">
      <alignment horizontal="left" vertical="center" wrapText="1" readingOrder="1"/>
    </xf>
    <xf numFmtId="0" fontId="1" fillId="10" borderId="16" xfId="5" applyFont="1" applyFill="1" applyBorder="1" applyAlignment="1">
      <alignment horizontal="center" vertical="center" wrapText="1"/>
    </xf>
    <xf numFmtId="0" fontId="1" fillId="9" borderId="16" xfId="5" applyFont="1" applyFill="1" applyBorder="1" applyAlignment="1">
      <alignment horizontal="left" vertical="center"/>
    </xf>
    <xf numFmtId="0" fontId="1" fillId="9" borderId="17" xfId="5" applyFont="1" applyFill="1" applyBorder="1" applyAlignment="1">
      <alignment horizontal="center" vertical="center" wrapText="1"/>
    </xf>
    <xf numFmtId="0" fontId="1" fillId="0" borderId="16" xfId="5" applyFont="1" applyBorder="1" applyAlignment="1">
      <alignment vertical="center" wrapText="1"/>
    </xf>
    <xf numFmtId="0" fontId="1" fillId="9" borderId="18" xfId="5" applyFont="1" applyFill="1" applyBorder="1" applyAlignment="1">
      <alignment horizontal="center" vertical="center" wrapText="1"/>
    </xf>
    <xf numFmtId="0" fontId="14" fillId="0" borderId="1" xfId="5" applyFont="1" applyBorder="1" applyAlignment="1">
      <alignment horizontal="left" vertical="center"/>
    </xf>
    <xf numFmtId="0" fontId="14" fillId="0" borderId="2" xfId="5" applyFont="1" applyBorder="1" applyAlignment="1">
      <alignment horizontal="left" vertical="center"/>
    </xf>
    <xf numFmtId="0" fontId="8" fillId="0" borderId="3" xfId="5" applyFont="1" applyBorder="1" applyAlignment="1">
      <alignment horizontal="center" vertical="center"/>
    </xf>
    <xf numFmtId="0" fontId="8" fillId="0" borderId="4" xfId="5" applyFont="1" applyBorder="1" applyAlignment="1">
      <alignment horizontal="center" vertical="center"/>
    </xf>
    <xf numFmtId="0" fontId="1" fillId="10" borderId="47" xfId="5" applyFont="1" applyFill="1" applyBorder="1" applyAlignment="1">
      <alignment horizontal="center" vertical="center" wrapText="1"/>
    </xf>
    <xf numFmtId="0" fontId="8" fillId="7" borderId="16" xfId="5" applyFont="1" applyFill="1" applyBorder="1" applyAlignment="1">
      <alignment horizontal="left" vertical="center"/>
    </xf>
    <xf numFmtId="0" fontId="8" fillId="7" borderId="16" xfId="5" applyFont="1" applyFill="1" applyBorder="1" applyAlignment="1">
      <alignment horizontal="left" vertical="center" wrapText="1"/>
    </xf>
    <xf numFmtId="0" fontId="1" fillId="10" borderId="16" xfId="0" applyFont="1" applyFill="1" applyBorder="1" applyAlignment="1">
      <alignment horizontal="left" vertical="center" wrapText="1" readingOrder="1"/>
    </xf>
    <xf numFmtId="0" fontId="18" fillId="26" borderId="16" xfId="5" applyFont="1" applyFill="1" applyBorder="1" applyAlignment="1">
      <alignment horizontal="center" vertical="top" wrapText="1"/>
    </xf>
    <xf numFmtId="0" fontId="1" fillId="6" borderId="16" xfId="6" applyFont="1" applyFill="1" applyBorder="1" applyAlignment="1">
      <alignment horizontal="left" vertical="center" wrapText="1" readingOrder="1"/>
    </xf>
    <xf numFmtId="0" fontId="1" fillId="6" borderId="16" xfId="4" applyFont="1" applyFill="1" applyBorder="1" applyAlignment="1">
      <alignment horizontal="center" vertical="center" wrapText="1"/>
    </xf>
    <xf numFmtId="0" fontId="1" fillId="0" borderId="16" xfId="5" applyFont="1" applyBorder="1" applyAlignment="1">
      <alignment horizontal="left" vertical="center" wrapText="1" readingOrder="1"/>
    </xf>
    <xf numFmtId="0" fontId="1" fillId="6" borderId="16" xfId="12" applyFont="1" applyFill="1" applyBorder="1" applyAlignment="1">
      <alignment horizontal="center" vertical="center"/>
    </xf>
    <xf numFmtId="0" fontId="1" fillId="6" borderId="16" xfId="12" applyFont="1" applyFill="1" applyBorder="1" applyAlignment="1">
      <alignment horizontal="center" vertical="center" wrapText="1"/>
    </xf>
    <xf numFmtId="0" fontId="1" fillId="15" borderId="16" xfId="12" applyFont="1" applyFill="1" applyBorder="1" applyAlignment="1">
      <alignment horizontal="center" vertical="center" wrapText="1"/>
    </xf>
    <xf numFmtId="0" fontId="8" fillId="11" borderId="16" xfId="5" applyFont="1" applyFill="1" applyBorder="1" applyAlignment="1">
      <alignment horizontal="center" vertical="center"/>
    </xf>
    <xf numFmtId="167" fontId="1" fillId="27" borderId="16" xfId="5" applyNumberFormat="1" applyFont="1" applyFill="1" applyBorder="1" applyAlignment="1">
      <alignment horizontal="center" vertical="center"/>
    </xf>
    <xf numFmtId="167" fontId="1" fillId="18" borderId="16" xfId="5" applyNumberFormat="1" applyFont="1" applyFill="1" applyBorder="1" applyAlignment="1">
      <alignment horizontal="center" vertical="center"/>
    </xf>
    <xf numFmtId="44" fontId="1" fillId="16" borderId="16" xfId="2" applyFont="1" applyFill="1" applyBorder="1" applyAlignment="1">
      <alignment horizontal="center" vertical="center"/>
    </xf>
    <xf numFmtId="44" fontId="1" fillId="16" borderId="16" xfId="5" applyNumberFormat="1" applyFont="1" applyFill="1" applyBorder="1" applyAlignment="1">
      <alignment horizontal="center" vertical="center"/>
    </xf>
    <xf numFmtId="0" fontId="1" fillId="26" borderId="16" xfId="5" applyFont="1" applyFill="1" applyBorder="1" applyAlignment="1">
      <alignment horizontal="left" vertical="center" wrapText="1" readingOrder="1"/>
    </xf>
    <xf numFmtId="0" fontId="3" fillId="10" borderId="16" xfId="0" applyFont="1" applyFill="1" applyBorder="1" applyAlignment="1">
      <alignment horizontal="center" vertical="center" wrapText="1"/>
    </xf>
    <xf numFmtId="0" fontId="1" fillId="6" borderId="16" xfId="5" applyFont="1" applyFill="1" applyBorder="1" applyAlignment="1">
      <alignment horizontal="center" vertical="center"/>
    </xf>
    <xf numFmtId="0" fontId="1" fillId="6" borderId="16" xfId="12" applyFont="1" applyFill="1" applyBorder="1" applyAlignment="1">
      <alignment horizontal="left" vertical="center" wrapText="1" readingOrder="1"/>
    </xf>
    <xf numFmtId="0" fontId="20" fillId="6" borderId="16" xfId="5" applyFont="1" applyFill="1" applyBorder="1" applyAlignment="1">
      <alignment horizontal="left" vertical="center" wrapText="1"/>
    </xf>
    <xf numFmtId="0" fontId="1" fillId="6" borderId="28" xfId="0" applyFont="1" applyFill="1" applyBorder="1" applyAlignment="1">
      <alignment horizontal="center" vertical="center"/>
    </xf>
    <xf numFmtId="0" fontId="1" fillId="6" borderId="28" xfId="0" applyFont="1" applyFill="1" applyBorder="1" applyAlignment="1">
      <alignment horizontal="center" vertical="center" wrapText="1"/>
    </xf>
    <xf numFmtId="0" fontId="3" fillId="26" borderId="33" xfId="0" applyFont="1" applyFill="1" applyBorder="1" applyAlignment="1">
      <alignment horizontal="center" vertical="center"/>
    </xf>
    <xf numFmtId="0" fontId="3" fillId="26" borderId="34" xfId="0" applyFont="1" applyFill="1" applyBorder="1" applyAlignment="1">
      <alignment horizontal="center" vertical="center"/>
    </xf>
    <xf numFmtId="0" fontId="1" fillId="7" borderId="16" xfId="5" applyFont="1" applyFill="1" applyBorder="1" applyAlignment="1">
      <alignment horizontal="left" vertical="center" wrapText="1"/>
    </xf>
    <xf numFmtId="0" fontId="1" fillId="5" borderId="8" xfId="5" applyFont="1" applyFill="1" applyBorder="1" applyAlignment="1">
      <alignment horizontal="left" vertical="center"/>
    </xf>
    <xf numFmtId="0" fontId="1" fillId="0" borderId="9" xfId="5" applyFont="1" applyBorder="1" applyAlignment="1">
      <alignment vertical="center"/>
    </xf>
    <xf numFmtId="0" fontId="5" fillId="0" borderId="5" xfId="5" applyFont="1" applyBorder="1" applyAlignment="1">
      <alignment horizontal="left" vertical="center" wrapText="1"/>
    </xf>
    <xf numFmtId="0" fontId="4" fillId="0" borderId="6" xfId="5" applyFont="1" applyBorder="1" applyAlignment="1">
      <alignment horizontal="left" vertical="center" wrapText="1"/>
    </xf>
    <xf numFmtId="0" fontId="5" fillId="4" borderId="0" xfId="5" applyFont="1" applyFill="1" applyAlignment="1">
      <alignment horizontal="left" vertical="center"/>
    </xf>
    <xf numFmtId="0" fontId="8" fillId="0" borderId="5" xfId="5" applyFont="1" applyBorder="1" applyAlignment="1">
      <alignment horizontal="left" vertical="center"/>
    </xf>
    <xf numFmtId="0" fontId="1" fillId="0" borderId="6" xfId="5" applyFont="1" applyBorder="1" applyAlignment="1">
      <alignment vertical="center"/>
    </xf>
    <xf numFmtId="0" fontId="1" fillId="0" borderId="20" xfId="5" applyFont="1" applyBorder="1" applyAlignment="1">
      <alignment horizontal="center" vertical="center"/>
    </xf>
    <xf numFmtId="0" fontId="8" fillId="4" borderId="16" xfId="6" applyFont="1" applyFill="1" applyBorder="1" applyAlignment="1">
      <alignment horizontal="center" vertical="center" wrapText="1"/>
    </xf>
    <xf numFmtId="0" fontId="1" fillId="6" borderId="16" xfId="0" applyFont="1" applyFill="1" applyBorder="1" applyAlignment="1">
      <alignment horizontal="center" wrapText="1"/>
    </xf>
    <xf numFmtId="0" fontId="1" fillId="0" borderId="16" xfId="0" applyFont="1" applyBorder="1" applyAlignment="1">
      <alignment horizontal="center" wrapText="1"/>
    </xf>
    <xf numFmtId="0" fontId="8" fillId="9" borderId="30" xfId="5" applyFont="1" applyFill="1" applyBorder="1" applyAlignment="1">
      <alignment horizontal="center" vertical="center" wrapText="1"/>
    </xf>
    <xf numFmtId="0" fontId="1" fillId="0" borderId="0" xfId="5" applyFont="1" applyAlignment="1">
      <alignment vertical="center"/>
    </xf>
    <xf numFmtId="0" fontId="1" fillId="0" borderId="20" xfId="5" applyFont="1" applyBorder="1" applyAlignment="1">
      <alignment vertical="center"/>
    </xf>
    <xf numFmtId="0" fontId="1" fillId="0" borderId="0" xfId="5" applyFont="1" applyBorder="1" applyAlignment="1">
      <alignment vertical="center"/>
    </xf>
    <xf numFmtId="0" fontId="1" fillId="0" borderId="16" xfId="5" applyFont="1" applyFill="1" applyBorder="1" applyAlignment="1">
      <alignment vertical="center" wrapText="1"/>
    </xf>
    <xf numFmtId="0" fontId="8" fillId="0" borderId="3" xfId="5" applyFont="1" applyBorder="1" applyAlignment="1">
      <alignment horizontal="left" vertical="center"/>
    </xf>
    <xf numFmtId="0" fontId="1" fillId="28" borderId="16" xfId="5" applyFont="1" applyFill="1" applyBorder="1" applyAlignment="1">
      <alignment horizontal="left" vertical="center" wrapText="1"/>
    </xf>
    <xf numFmtId="2" fontId="1" fillId="28" borderId="16" xfId="5" applyNumberFormat="1" applyFont="1" applyFill="1" applyBorder="1" applyAlignment="1">
      <alignment horizontal="center" vertical="center" wrapText="1"/>
    </xf>
    <xf numFmtId="0" fontId="8" fillId="9" borderId="16" xfId="5" applyFont="1" applyFill="1" applyBorder="1" applyAlignment="1">
      <alignment horizontal="center" vertical="center"/>
    </xf>
    <xf numFmtId="0" fontId="20" fillId="26" borderId="16" xfId="5" applyFont="1" applyFill="1" applyBorder="1" applyAlignment="1">
      <alignment horizontal="left" vertical="center" wrapText="1"/>
    </xf>
    <xf numFmtId="0" fontId="20" fillId="6" borderId="16" xfId="5" applyFont="1" applyFill="1" applyBorder="1" applyAlignment="1">
      <alignment vertical="center" wrapText="1"/>
    </xf>
    <xf numFmtId="0" fontId="22" fillId="26" borderId="33" xfId="11" applyFont="1" applyFill="1" applyBorder="1" applyAlignment="1">
      <alignment horizontal="center" vertical="center" wrapText="1"/>
    </xf>
    <xf numFmtId="0" fontId="1" fillId="26" borderId="28" xfId="6" applyFont="1" applyFill="1" applyBorder="1" applyAlignment="1">
      <alignment horizontal="center" vertical="center" wrapText="1"/>
    </xf>
    <xf numFmtId="0" fontId="1" fillId="9" borderId="16" xfId="5" applyFont="1" applyFill="1" applyBorder="1" applyAlignment="1">
      <alignment horizontal="left" vertical="center" wrapText="1"/>
    </xf>
    <xf numFmtId="0" fontId="1" fillId="10" borderId="16" xfId="5" applyFont="1" applyFill="1" applyBorder="1" applyAlignment="1">
      <alignment horizontal="center" vertical="center"/>
    </xf>
    <xf numFmtId="0" fontId="8" fillId="27" borderId="16" xfId="5" applyFont="1" applyFill="1" applyBorder="1" applyAlignment="1">
      <alignment horizontal="center" vertical="center" wrapText="1"/>
    </xf>
    <xf numFmtId="0" fontId="1" fillId="16" borderId="16" xfId="5" applyFont="1" applyFill="1" applyBorder="1" applyAlignment="1">
      <alignment horizontal="center" vertical="center"/>
    </xf>
    <xf numFmtId="0" fontId="8" fillId="18" borderId="16" xfId="5" applyFont="1" applyFill="1" applyBorder="1" applyAlignment="1">
      <alignment horizontal="center" vertical="center" wrapText="1"/>
    </xf>
    <xf numFmtId="0" fontId="1" fillId="19" borderId="16" xfId="5" applyFont="1" applyFill="1" applyBorder="1" applyAlignment="1">
      <alignment horizontal="center" vertical="center"/>
    </xf>
    <xf numFmtId="0" fontId="3" fillId="6" borderId="16" xfId="0" applyFont="1" applyFill="1" applyBorder="1" applyAlignment="1">
      <alignment horizontal="center" vertical="center"/>
    </xf>
    <xf numFmtId="0" fontId="20" fillId="14" borderId="16" xfId="0" applyFont="1" applyFill="1" applyBorder="1" applyAlignment="1">
      <alignment horizontal="center" vertical="center" wrapText="1"/>
    </xf>
    <xf numFmtId="0" fontId="1" fillId="9" borderId="16" xfId="5" applyFont="1" applyFill="1" applyBorder="1" applyAlignment="1">
      <alignment horizontal="center" vertical="center" wrapText="1"/>
    </xf>
    <xf numFmtId="0" fontId="1" fillId="26" borderId="33" xfId="6" applyFont="1" applyFill="1" applyBorder="1" applyAlignment="1">
      <alignment vertical="center" wrapText="1"/>
    </xf>
    <xf numFmtId="0" fontId="1" fillId="26" borderId="34" xfId="6" applyFont="1" applyFill="1" applyBorder="1" applyAlignment="1">
      <alignment vertical="center" wrapText="1"/>
    </xf>
    <xf numFmtId="0" fontId="1" fillId="26" borderId="16" xfId="5" applyFont="1" applyFill="1" applyBorder="1" applyAlignment="1">
      <alignment horizontal="left" vertical="center" wrapText="1"/>
    </xf>
    <xf numFmtId="49" fontId="1" fillId="28" borderId="16" xfId="5" applyNumberFormat="1" applyFont="1" applyFill="1" applyBorder="1" applyAlignment="1">
      <alignment horizontal="center" vertical="center" wrapText="1"/>
    </xf>
    <xf numFmtId="0" fontId="1" fillId="10" borderId="47" xfId="5" applyFont="1" applyFill="1" applyBorder="1" applyAlignment="1">
      <alignment vertical="center" wrapText="1"/>
    </xf>
    <xf numFmtId="0" fontId="1" fillId="10" borderId="32" xfId="5" applyFont="1" applyFill="1" applyBorder="1" applyAlignment="1">
      <alignment horizontal="center" vertical="center" wrapText="1"/>
    </xf>
    <xf numFmtId="14" fontId="1" fillId="6" borderId="16" xfId="5" applyNumberFormat="1" applyFont="1" applyFill="1" applyBorder="1" applyAlignment="1">
      <alignment horizontal="center" vertical="center" wrapText="1"/>
    </xf>
    <xf numFmtId="0" fontId="8" fillId="36" borderId="16" xfId="5" applyFont="1" applyFill="1" applyBorder="1" applyAlignment="1">
      <alignment horizontal="center" vertical="center" wrapText="1"/>
    </xf>
    <xf numFmtId="0" fontId="8" fillId="24" borderId="16" xfId="5" applyFont="1" applyFill="1" applyBorder="1" applyAlignment="1">
      <alignment horizontal="center" vertical="center" wrapText="1"/>
    </xf>
    <xf numFmtId="0" fontId="1" fillId="26" borderId="16" xfId="0" applyFont="1" applyFill="1" applyBorder="1" applyAlignment="1">
      <alignment horizontal="center" vertical="center"/>
    </xf>
    <xf numFmtId="0" fontId="1" fillId="26" borderId="16" xfId="0" applyFont="1" applyFill="1" applyBorder="1" applyAlignment="1">
      <alignment vertical="center"/>
    </xf>
    <xf numFmtId="0" fontId="1" fillId="0" borderId="16" xfId="10" applyFont="1" applyBorder="1" applyAlignment="1">
      <alignment horizontal="center" vertical="center" wrapText="1"/>
    </xf>
    <xf numFmtId="0" fontId="1" fillId="0" borderId="16" xfId="10" applyFont="1" applyBorder="1" applyAlignment="1">
      <alignment vertical="center"/>
    </xf>
    <xf numFmtId="0" fontId="1" fillId="0" borderId="16" xfId="10" applyFont="1" applyBorder="1" applyAlignment="1">
      <alignment horizontal="center" vertical="center"/>
    </xf>
    <xf numFmtId="0" fontId="1" fillId="26" borderId="16" xfId="10" applyFont="1" applyFill="1" applyBorder="1" applyAlignment="1">
      <alignment horizontal="left" vertical="center" wrapText="1" readingOrder="1"/>
    </xf>
    <xf numFmtId="0" fontId="8" fillId="12" borderId="16" xfId="0" applyFont="1" applyFill="1" applyBorder="1" applyAlignment="1">
      <alignment horizontal="center" vertical="top" wrapText="1"/>
    </xf>
    <xf numFmtId="0" fontId="8" fillId="50" borderId="16" xfId="0" applyFont="1" applyFill="1" applyBorder="1" applyAlignment="1">
      <alignment horizontal="center" vertical="top" wrapText="1"/>
    </xf>
    <xf numFmtId="0" fontId="3" fillId="0" borderId="2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29" xfId="0" applyFont="1" applyBorder="1" applyAlignment="1">
      <alignment horizontal="center" vertical="center" wrapText="1"/>
    </xf>
    <xf numFmtId="0" fontId="8" fillId="9" borderId="19" xfId="0" applyFont="1" applyFill="1" applyBorder="1" applyAlignment="1">
      <alignment horizontal="center" vertical="center" wrapText="1"/>
    </xf>
    <xf numFmtId="0" fontId="1" fillId="7" borderId="16" xfId="0" applyFont="1" applyFill="1" applyBorder="1" applyAlignment="1">
      <alignment horizontal="left" vertical="top"/>
    </xf>
    <xf numFmtId="0" fontId="1" fillId="7" borderId="16" xfId="0" applyFont="1" applyFill="1" applyBorder="1" applyAlignment="1">
      <alignment horizontal="left" vertical="top" wrapText="1"/>
    </xf>
    <xf numFmtId="0" fontId="3" fillId="6" borderId="17" xfId="0" applyFont="1" applyFill="1" applyBorder="1" applyAlignment="1">
      <alignment horizontal="left" vertical="center" wrapText="1" readingOrder="1"/>
    </xf>
    <xf numFmtId="0" fontId="3" fillId="6" borderId="18" xfId="0" applyFont="1" applyFill="1" applyBorder="1" applyAlignment="1">
      <alignment horizontal="left" vertical="center" wrapText="1" readingOrder="1"/>
    </xf>
    <xf numFmtId="0" fontId="1" fillId="0" borderId="19" xfId="0" applyFont="1" applyBorder="1" applyAlignment="1">
      <alignment horizontal="center" vertical="center" wrapText="1"/>
    </xf>
    <xf numFmtId="0" fontId="1" fillId="10" borderId="17" xfId="0" applyFont="1" applyFill="1" applyBorder="1" applyAlignment="1">
      <alignment horizontal="center" vertical="center" wrapText="1"/>
    </xf>
    <xf numFmtId="0" fontId="1" fillId="14" borderId="19" xfId="0" applyFont="1" applyFill="1" applyBorder="1" applyAlignment="1">
      <alignment horizontal="center" vertical="center" wrapText="1"/>
    </xf>
    <xf numFmtId="0" fontId="1" fillId="14" borderId="18"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6" fillId="10" borderId="16" xfId="0" applyFont="1" applyFill="1" applyBorder="1" applyAlignment="1">
      <alignment horizontal="left" vertical="center" wrapText="1"/>
    </xf>
    <xf numFmtId="0" fontId="1" fillId="6" borderId="17" xfId="0" applyFont="1" applyFill="1" applyBorder="1" applyAlignment="1">
      <alignment horizontal="left" vertical="center" wrapText="1" readingOrder="1"/>
    </xf>
    <xf numFmtId="0" fontId="7" fillId="10" borderId="28" xfId="0" applyFont="1" applyFill="1" applyBorder="1" applyAlignment="1">
      <alignment horizontal="center" vertical="center" wrapText="1"/>
    </xf>
    <xf numFmtId="0" fontId="7" fillId="10" borderId="59"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6" fillId="10" borderId="17" xfId="0" applyFont="1" applyFill="1" applyBorder="1" applyAlignment="1">
      <alignment horizontal="left" vertical="center" wrapText="1"/>
    </xf>
    <xf numFmtId="0" fontId="6" fillId="10" borderId="18" xfId="0" applyFont="1" applyFill="1" applyBorder="1" applyAlignment="1">
      <alignment horizontal="left" vertical="center" wrapText="1"/>
    </xf>
    <xf numFmtId="44" fontId="6" fillId="0" borderId="17" xfId="7" applyFont="1" applyBorder="1" applyAlignment="1">
      <alignment horizontal="center" vertical="center" wrapText="1"/>
    </xf>
    <xf numFmtId="44" fontId="6" fillId="0" borderId="19" xfId="7" applyFont="1" applyBorder="1" applyAlignment="1">
      <alignment horizontal="center" vertical="center" wrapText="1"/>
    </xf>
    <xf numFmtId="44" fontId="6" fillId="0" borderId="18" xfId="7" applyFont="1" applyBorder="1" applyAlignment="1">
      <alignment horizontal="center" vertical="center" wrapText="1"/>
    </xf>
    <xf numFmtId="0" fontId="6" fillId="0" borderId="17" xfId="5" applyFont="1" applyBorder="1" applyAlignment="1">
      <alignment horizontal="center" vertical="center" wrapText="1"/>
    </xf>
    <xf numFmtId="0" fontId="6" fillId="0" borderId="18" xfId="5" applyFont="1" applyBorder="1" applyAlignment="1">
      <alignment horizontal="center" vertical="center" wrapText="1"/>
    </xf>
    <xf numFmtId="44" fontId="6" fillId="0" borderId="16" xfId="7" applyFont="1" applyBorder="1" applyAlignment="1">
      <alignment horizontal="center" vertical="center" wrapText="1"/>
    </xf>
    <xf numFmtId="0" fontId="6" fillId="0" borderId="16" xfId="5" applyFont="1" applyBorder="1" applyAlignment="1">
      <alignment horizontal="center" vertical="center" wrapText="1"/>
    </xf>
    <xf numFmtId="0" fontId="1" fillId="10" borderId="35" xfId="0" applyFont="1" applyFill="1" applyBorder="1" applyAlignment="1">
      <alignment horizontal="left" vertical="center" wrapText="1" readingOrder="1"/>
    </xf>
    <xf numFmtId="0" fontId="1" fillId="10" borderId="32" xfId="0" applyFont="1" applyFill="1" applyBorder="1" applyAlignment="1">
      <alignment horizontal="left" vertical="center" wrapText="1" readingOrder="1"/>
    </xf>
    <xf numFmtId="0" fontId="1" fillId="10" borderId="35" xfId="0" applyFont="1" applyFill="1" applyBorder="1" applyAlignment="1">
      <alignment horizontal="center" vertical="center" wrapText="1"/>
    </xf>
    <xf numFmtId="0" fontId="1" fillId="14" borderId="47" xfId="0" applyFont="1" applyFill="1" applyBorder="1" applyAlignment="1">
      <alignment horizontal="center" vertical="center" wrapText="1"/>
    </xf>
    <xf numFmtId="0" fontId="1" fillId="10" borderId="32" xfId="0" applyFont="1" applyFill="1" applyBorder="1" applyAlignment="1">
      <alignment horizontal="center" vertical="center" wrapText="1"/>
    </xf>
    <xf numFmtId="44" fontId="8" fillId="12" borderId="16" xfId="2" applyFont="1" applyFill="1" applyBorder="1" applyAlignment="1">
      <alignment horizontal="center" vertical="center" wrapText="1"/>
    </xf>
    <xf numFmtId="44" fontId="8" fillId="13" borderId="16" xfId="2" applyFont="1" applyFill="1" applyBorder="1" applyAlignment="1">
      <alignment horizontal="center" vertical="center" wrapText="1"/>
    </xf>
    <xf numFmtId="0" fontId="1" fillId="0" borderId="17" xfId="0" applyFont="1" applyBorder="1" applyAlignment="1">
      <alignment horizontal="center" vertical="top" wrapText="1"/>
    </xf>
    <xf numFmtId="0" fontId="1" fillId="0" borderId="18" xfId="0" applyFont="1" applyBorder="1" applyAlignment="1">
      <alignment horizontal="center" vertical="top" wrapText="1"/>
    </xf>
    <xf numFmtId="0" fontId="8" fillId="12" borderId="28" xfId="0" applyFont="1" applyFill="1" applyBorder="1" applyAlignment="1">
      <alignment horizontal="center" vertical="center" wrapText="1"/>
    </xf>
    <xf numFmtId="0" fontId="8" fillId="12" borderId="60" xfId="0" applyFont="1" applyFill="1" applyBorder="1" applyAlignment="1">
      <alignment horizontal="center" vertical="center" wrapText="1"/>
    </xf>
    <xf numFmtId="0" fontId="1" fillId="6" borderId="34" xfId="0" applyFont="1" applyFill="1" applyBorder="1" applyAlignment="1">
      <alignment horizontal="left" vertical="center" wrapText="1" readingOrder="1"/>
    </xf>
    <xf numFmtId="0" fontId="1" fillId="6" borderId="33" xfId="0" applyFont="1" applyFill="1" applyBorder="1" applyAlignment="1">
      <alignment horizontal="left" vertical="center" wrapText="1" readingOrder="1"/>
    </xf>
    <xf numFmtId="44" fontId="8" fillId="11" borderId="16" xfId="2" applyFont="1" applyFill="1" applyBorder="1" applyAlignment="1">
      <alignment horizontal="center" vertical="center"/>
    </xf>
    <xf numFmtId="0" fontId="8" fillId="11" borderId="16" xfId="2" applyNumberFormat="1" applyFont="1" applyFill="1" applyBorder="1" applyAlignment="1">
      <alignment horizontal="center" vertical="center"/>
    </xf>
    <xf numFmtId="0" fontId="1" fillId="14" borderId="16" xfId="4" applyFont="1" applyFill="1" applyBorder="1" applyAlignment="1">
      <alignment horizontal="center" vertical="center" wrapText="1"/>
    </xf>
    <xf numFmtId="0" fontId="1" fillId="0" borderId="16" xfId="4" applyFont="1" applyBorder="1" applyAlignment="1">
      <alignment horizontal="center" vertical="center"/>
    </xf>
    <xf numFmtId="0" fontId="1" fillId="0" borderId="28" xfId="0" applyFont="1" applyBorder="1" applyAlignment="1">
      <alignment horizontal="center" vertical="center" wrapText="1"/>
    </xf>
    <xf numFmtId="0" fontId="1" fillId="10" borderId="33" xfId="0" applyFont="1" applyFill="1" applyBorder="1" applyAlignment="1">
      <alignment horizontal="left"/>
    </xf>
    <xf numFmtId="0" fontId="1" fillId="10" borderId="34" xfId="0" applyFont="1" applyFill="1" applyBorder="1" applyAlignment="1">
      <alignment horizontal="left"/>
    </xf>
    <xf numFmtId="0" fontId="1" fillId="10" borderId="34" xfId="0" applyFont="1" applyFill="1" applyBorder="1" applyAlignment="1">
      <alignment horizontal="center" vertical="center" wrapText="1"/>
    </xf>
    <xf numFmtId="0" fontId="3" fillId="6" borderId="42" xfId="0" applyFont="1" applyFill="1" applyBorder="1" applyAlignment="1">
      <alignment horizontal="left" vertical="center" wrapText="1"/>
    </xf>
    <xf numFmtId="0" fontId="3" fillId="6" borderId="55" xfId="0" applyFont="1" applyFill="1" applyBorder="1" applyAlignment="1">
      <alignment horizontal="left" vertical="center" wrapText="1"/>
    </xf>
    <xf numFmtId="0" fontId="3" fillId="6" borderId="16" xfId="0" applyFont="1" applyFill="1" applyBorder="1" applyAlignment="1">
      <alignment horizontal="left" vertical="center" wrapText="1"/>
    </xf>
    <xf numFmtId="0" fontId="8" fillId="9" borderId="16" xfId="0" applyFont="1" applyFill="1" applyBorder="1" applyAlignment="1">
      <alignment horizontal="center" vertical="top" wrapText="1"/>
    </xf>
    <xf numFmtId="0" fontId="3" fillId="6" borderId="16" xfId="4" applyFont="1" applyFill="1" applyBorder="1" applyAlignment="1">
      <alignment vertical="center" wrapText="1" readingOrder="1"/>
    </xf>
    <xf numFmtId="0" fontId="3" fillId="6" borderId="16" xfId="4" applyFont="1" applyFill="1" applyBorder="1" applyAlignment="1">
      <alignment vertical="center"/>
    </xf>
    <xf numFmtId="3" fontId="1" fillId="0" borderId="16" xfId="0" applyNumberFormat="1" applyFont="1" applyBorder="1" applyAlignment="1">
      <alignment horizontal="center" vertical="center" wrapText="1"/>
    </xf>
    <xf numFmtId="0" fontId="1" fillId="6" borderId="16" xfId="0" applyFont="1" applyFill="1" applyBorder="1" applyAlignment="1">
      <alignment horizontal="left" vertical="top" wrapText="1"/>
    </xf>
    <xf numFmtId="0" fontId="1" fillId="6" borderId="35" xfId="0" applyFont="1" applyFill="1" applyBorder="1" applyAlignment="1">
      <alignment horizontal="left" vertical="center" wrapText="1" readingOrder="1"/>
    </xf>
    <xf numFmtId="0" fontId="1" fillId="6" borderId="32" xfId="0" applyFont="1" applyFill="1" applyBorder="1" applyAlignment="1">
      <alignment horizontal="left" vertical="center" wrapText="1" readingOrder="1"/>
    </xf>
    <xf numFmtId="164" fontId="3" fillId="10" borderId="16" xfId="3" applyNumberFormat="1" applyFont="1" applyFill="1" applyBorder="1" applyAlignment="1">
      <alignment horizontal="center" vertical="center" wrapText="1"/>
    </xf>
    <xf numFmtId="0" fontId="8" fillId="7" borderId="16" xfId="0" applyFont="1" applyFill="1" applyBorder="1" applyAlignment="1">
      <alignment horizontal="left" vertical="top"/>
    </xf>
    <xf numFmtId="49" fontId="11" fillId="10" borderId="16" xfId="0" applyNumberFormat="1" applyFont="1" applyFill="1" applyBorder="1" applyAlignment="1">
      <alignment horizontal="center" vertical="center" wrapText="1"/>
    </xf>
    <xf numFmtId="0" fontId="8" fillId="7" borderId="16" xfId="0" applyFont="1" applyFill="1" applyBorder="1" applyAlignment="1">
      <alignment horizontal="left" vertical="top" wrapText="1"/>
    </xf>
    <xf numFmtId="43" fontId="8" fillId="9" borderId="16" xfId="3" applyFont="1" applyFill="1" applyBorder="1" applyAlignment="1">
      <alignment horizontal="center" vertical="top" wrapText="1"/>
    </xf>
    <xf numFmtId="0" fontId="8" fillId="9" borderId="16" xfId="0" applyFont="1" applyFill="1" applyBorder="1" applyAlignment="1">
      <alignment horizontal="center" vertical="top"/>
    </xf>
    <xf numFmtId="0" fontId="3" fillId="6" borderId="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18" xfId="4" applyFont="1" applyFill="1" applyBorder="1" applyAlignment="1">
      <alignment vertical="center" wrapText="1" readingOrder="1"/>
    </xf>
    <xf numFmtId="0" fontId="1" fillId="0" borderId="17" xfId="0" applyFont="1" applyBorder="1" applyAlignment="1">
      <alignment horizontal="center" vertical="center" wrapText="1" readingOrder="1"/>
    </xf>
    <xf numFmtId="0" fontId="1" fillId="0" borderId="18" xfId="0" applyFont="1" applyBorder="1" applyAlignment="1">
      <alignment horizontal="center" vertical="center" wrapText="1" readingOrder="1"/>
    </xf>
    <xf numFmtId="0" fontId="3" fillId="6" borderId="18" xfId="0" applyFont="1" applyFill="1" applyBorder="1" applyAlignment="1">
      <alignment horizontal="left" vertical="center" wrapText="1"/>
    </xf>
    <xf numFmtId="0" fontId="8" fillId="10" borderId="3" xfId="0" applyFont="1" applyFill="1" applyBorder="1" applyAlignment="1">
      <alignment horizontal="left" vertical="center"/>
    </xf>
    <xf numFmtId="0" fontId="8" fillId="10" borderId="6" xfId="0" applyFont="1" applyFill="1" applyBorder="1" applyAlignment="1">
      <alignment horizontal="left" vertical="center"/>
    </xf>
    <xf numFmtId="0" fontId="8" fillId="10" borderId="5" xfId="0" applyFont="1" applyFill="1" applyBorder="1" applyAlignment="1">
      <alignment horizontal="left" vertical="center"/>
    </xf>
    <xf numFmtId="0" fontId="1" fillId="0" borderId="19" xfId="0" applyFont="1" applyBorder="1" applyAlignment="1">
      <alignment horizontal="center" vertical="center"/>
    </xf>
    <xf numFmtId="0" fontId="1" fillId="14" borderId="16" xfId="4" applyFont="1" applyFill="1" applyBorder="1" applyAlignment="1">
      <alignment vertical="center" wrapText="1"/>
    </xf>
    <xf numFmtId="0" fontId="1" fillId="0" borderId="16" xfId="4" applyFont="1" applyBorder="1" applyAlignment="1">
      <alignment vertical="center"/>
    </xf>
    <xf numFmtId="0" fontId="5" fillId="0" borderId="46" xfId="0" applyFont="1" applyBorder="1" applyAlignment="1">
      <alignment horizontal="left" vertical="center" wrapText="1"/>
    </xf>
    <xf numFmtId="0" fontId="11" fillId="10" borderId="16" xfId="0" applyFont="1" applyFill="1" applyBorder="1" applyAlignment="1">
      <alignment horizontal="center" vertical="center" wrapText="1"/>
    </xf>
    <xf numFmtId="3" fontId="20" fillId="10" borderId="16" xfId="0" applyNumberFormat="1" applyFont="1" applyFill="1" applyBorder="1" applyAlignment="1">
      <alignment horizontal="center" vertical="center" wrapText="1"/>
    </xf>
    <xf numFmtId="3" fontId="11" fillId="10" borderId="16" xfId="0" applyNumberFormat="1" applyFont="1" applyFill="1" applyBorder="1" applyAlignment="1">
      <alignment horizontal="center" vertical="center" wrapText="1"/>
    </xf>
    <xf numFmtId="0" fontId="3" fillId="6" borderId="17" xfId="0" applyFont="1" applyFill="1" applyBorder="1" applyAlignment="1">
      <alignment horizontal="left" vertical="center" wrapText="1"/>
    </xf>
    <xf numFmtId="0" fontId="1" fillId="10" borderId="57" xfId="0" applyFont="1" applyFill="1" applyBorder="1" applyAlignment="1">
      <alignment horizontal="center" vertical="center" wrapText="1"/>
    </xf>
    <xf numFmtId="0" fontId="3" fillId="6" borderId="6" xfId="0" applyFont="1" applyFill="1" applyBorder="1" applyAlignment="1">
      <alignment horizontal="left" vertical="center" wrapText="1"/>
    </xf>
    <xf numFmtId="0" fontId="3" fillId="6" borderId="61" xfId="0" applyFont="1" applyFill="1" applyBorder="1" applyAlignment="1">
      <alignment horizontal="left" vertical="center" wrapText="1"/>
    </xf>
    <xf numFmtId="10" fontId="3" fillId="0" borderId="16" xfId="0" applyNumberFormat="1" applyFont="1" applyBorder="1" applyAlignment="1">
      <alignment horizontal="left" vertical="center" wrapText="1"/>
    </xf>
    <xf numFmtId="0" fontId="6" fillId="0" borderId="16" xfId="0" applyFont="1" applyBorder="1" applyAlignment="1">
      <alignment horizontal="center" vertical="center" wrapText="1"/>
    </xf>
    <xf numFmtId="0" fontId="6" fillId="0" borderId="16" xfId="0" applyFont="1" applyBorder="1" applyAlignment="1">
      <alignment horizontal="center" vertical="center"/>
    </xf>
    <xf numFmtId="10" fontId="3" fillId="0" borderId="16" xfId="0" applyNumberFormat="1" applyFont="1" applyBorder="1" applyAlignment="1">
      <alignment horizontal="center" vertical="center"/>
    </xf>
    <xf numFmtId="0" fontId="1" fillId="6" borderId="38" xfId="0" applyFont="1" applyFill="1" applyBorder="1" applyAlignment="1">
      <alignment horizontal="left" vertical="center" wrapText="1" readingOrder="1"/>
    </xf>
    <xf numFmtId="0" fontId="1" fillId="6" borderId="52" xfId="0" applyFont="1" applyFill="1" applyBorder="1" applyAlignment="1">
      <alignment horizontal="left" vertical="center" wrapText="1" readingOrder="1"/>
    </xf>
    <xf numFmtId="14" fontId="1" fillId="0" borderId="28" xfId="0" applyNumberFormat="1" applyFont="1" applyBorder="1" applyAlignment="1">
      <alignment horizontal="center" vertical="center" wrapText="1"/>
    </xf>
    <xf numFmtId="0" fontId="8" fillId="9" borderId="16" xfId="0" applyFont="1" applyFill="1" applyBorder="1" applyAlignment="1">
      <alignment horizontal="left" vertical="top"/>
    </xf>
    <xf numFmtId="0" fontId="3" fillId="6" borderId="16" xfId="0" applyFont="1" applyFill="1" applyBorder="1" applyAlignment="1">
      <alignment horizontal="left" vertical="top" wrapText="1" readingOrder="1"/>
    </xf>
    <xf numFmtId="0" fontId="1" fillId="10" borderId="33" xfId="0" applyFont="1" applyFill="1" applyBorder="1" applyAlignment="1">
      <alignment horizontal="left" vertical="center" wrapText="1" readingOrder="1"/>
    </xf>
    <xf numFmtId="0" fontId="1" fillId="10" borderId="34" xfId="0" applyFont="1" applyFill="1" applyBorder="1" applyAlignment="1">
      <alignment horizontal="left" vertical="center" wrapText="1" readingOrder="1"/>
    </xf>
    <xf numFmtId="0" fontId="1" fillId="10" borderId="33" xfId="0" applyFont="1" applyFill="1" applyBorder="1" applyAlignment="1">
      <alignment horizontal="center" vertical="center"/>
    </xf>
    <xf numFmtId="0" fontId="1" fillId="10" borderId="28" xfId="0" applyFont="1" applyFill="1" applyBorder="1" applyAlignment="1">
      <alignment horizontal="center" vertical="center"/>
    </xf>
    <xf numFmtId="0" fontId="1" fillId="10" borderId="34" xfId="0" applyFont="1" applyFill="1" applyBorder="1" applyAlignment="1">
      <alignment horizontal="center" vertical="center"/>
    </xf>
    <xf numFmtId="0" fontId="1" fillId="10" borderId="33" xfId="0" applyFont="1" applyFill="1" applyBorder="1" applyAlignment="1">
      <alignment horizontal="center" vertical="center" wrapText="1"/>
    </xf>
    <xf numFmtId="0" fontId="1" fillId="6" borderId="16" xfId="0" applyFont="1" applyFill="1" applyBorder="1" applyAlignment="1">
      <alignment vertical="top" wrapText="1" readingOrder="1"/>
    </xf>
    <xf numFmtId="0" fontId="35" fillId="48" borderId="28" xfId="0" applyFont="1" applyFill="1" applyBorder="1" applyAlignment="1">
      <alignment horizontal="center" vertical="center"/>
    </xf>
    <xf numFmtId="0" fontId="35" fillId="48" borderId="29" xfId="0" applyFont="1" applyFill="1" applyBorder="1" applyAlignment="1">
      <alignment horizontal="center" vertical="center"/>
    </xf>
    <xf numFmtId="0" fontId="35" fillId="46" borderId="16" xfId="0" applyFont="1" applyFill="1" applyBorder="1" applyAlignment="1">
      <alignment horizontal="center"/>
    </xf>
    <xf numFmtId="0" fontId="35" fillId="43" borderId="16" xfId="0" applyFont="1" applyFill="1" applyBorder="1" applyAlignment="1">
      <alignment horizontal="center"/>
    </xf>
    <xf numFmtId="0" fontId="35" fillId="47" borderId="16" xfId="0" applyFont="1" applyFill="1" applyBorder="1" applyAlignment="1">
      <alignment horizontal="center"/>
    </xf>
    <xf numFmtId="0" fontId="8" fillId="50" borderId="16" xfId="0" applyFont="1" applyFill="1" applyBorder="1" applyAlignment="1">
      <alignment horizontal="center" vertical="center" wrapText="1"/>
    </xf>
    <xf numFmtId="0" fontId="8" fillId="12" borderId="28" xfId="0" applyFont="1" applyFill="1" applyBorder="1" applyAlignment="1">
      <alignment horizontal="center" vertical="top" wrapText="1"/>
    </xf>
    <xf numFmtId="0" fontId="8" fillId="12" borderId="29" xfId="0" applyFont="1" applyFill="1" applyBorder="1" applyAlignment="1">
      <alignment horizontal="center" vertical="top" wrapText="1"/>
    </xf>
    <xf numFmtId="0" fontId="8" fillId="50" borderId="34" xfId="0" applyFont="1" applyFill="1" applyBorder="1" applyAlignment="1">
      <alignment horizontal="center" vertical="top" wrapText="1"/>
    </xf>
    <xf numFmtId="0" fontId="8" fillId="50" borderId="35" xfId="0" applyFont="1" applyFill="1" applyBorder="1" applyAlignment="1">
      <alignment horizontal="center" vertical="top" wrapText="1"/>
    </xf>
    <xf numFmtId="0" fontId="8" fillId="50" borderId="28" xfId="0" applyFont="1" applyFill="1" applyBorder="1" applyAlignment="1">
      <alignment horizontal="center" vertical="top" wrapText="1"/>
    </xf>
    <xf numFmtId="0" fontId="8" fillId="50" borderId="29" xfId="0" applyFont="1" applyFill="1" applyBorder="1" applyAlignment="1">
      <alignment horizontal="center" vertical="top" wrapText="1"/>
    </xf>
    <xf numFmtId="0" fontId="8" fillId="11" borderId="17" xfId="0" applyFont="1" applyFill="1" applyBorder="1" applyAlignment="1">
      <alignment horizontal="center" vertical="top"/>
    </xf>
    <xf numFmtId="0" fontId="8" fillId="11" borderId="19" xfId="0" applyFont="1" applyFill="1" applyBorder="1" applyAlignment="1">
      <alignment horizontal="center" vertical="top"/>
    </xf>
    <xf numFmtId="0" fontId="8" fillId="11" borderId="18" xfId="0" applyFont="1" applyFill="1" applyBorder="1" applyAlignment="1">
      <alignment horizontal="center" vertical="top"/>
    </xf>
    <xf numFmtId="0" fontId="8" fillId="50" borderId="16" xfId="0" applyFont="1" applyFill="1" applyBorder="1" applyAlignment="1">
      <alignment horizontal="left" vertical="top" wrapText="1"/>
    </xf>
    <xf numFmtId="0" fontId="1" fillId="50" borderId="16" xfId="0" applyFont="1" applyFill="1" applyBorder="1" applyAlignment="1">
      <alignment horizontal="left" vertical="top"/>
    </xf>
    <xf numFmtId="0" fontId="8" fillId="13" borderId="16" xfId="0" applyFont="1" applyFill="1" applyBorder="1" applyAlignment="1">
      <alignment horizontal="left" vertical="top" wrapText="1"/>
    </xf>
    <xf numFmtId="0" fontId="33" fillId="41" borderId="16" xfId="0" applyFont="1" applyFill="1" applyBorder="1" applyAlignment="1">
      <alignment horizontal="center"/>
    </xf>
    <xf numFmtId="0" fontId="34" fillId="0" borderId="52" xfId="0" applyFont="1" applyBorder="1" applyAlignment="1">
      <alignment horizontal="center" wrapText="1"/>
    </xf>
    <xf numFmtId="0" fontId="33" fillId="48" borderId="28" xfId="0" applyFont="1" applyFill="1" applyBorder="1" applyAlignment="1">
      <alignment horizontal="center"/>
    </xf>
    <xf numFmtId="0" fontId="33" fillId="48" borderId="29" xfId="0" applyFont="1" applyFill="1" applyBorder="1" applyAlignment="1">
      <alignment horizontal="center"/>
    </xf>
    <xf numFmtId="0" fontId="33" fillId="37" borderId="16" xfId="0" applyFont="1" applyFill="1" applyBorder="1" applyAlignment="1">
      <alignment horizontal="center"/>
    </xf>
    <xf numFmtId="0" fontId="33" fillId="39" borderId="16" xfId="0" applyFont="1" applyFill="1" applyBorder="1" applyAlignment="1">
      <alignment horizontal="center"/>
    </xf>
    <xf numFmtId="0" fontId="33" fillId="33" borderId="16" xfId="0" applyFont="1" applyFill="1" applyBorder="1" applyAlignment="1">
      <alignment horizontal="center"/>
    </xf>
    <xf numFmtId="0" fontId="33" fillId="35" borderId="16" xfId="0" applyFont="1" applyFill="1" applyBorder="1" applyAlignment="1">
      <alignment horizontal="center"/>
    </xf>
    <xf numFmtId="0" fontId="33" fillId="40" borderId="16" xfId="0" applyFont="1" applyFill="1" applyBorder="1" applyAlignment="1">
      <alignment horizontal="center"/>
    </xf>
    <xf numFmtId="0" fontId="33" fillId="44" borderId="16" xfId="0" applyFont="1" applyFill="1" applyBorder="1" applyAlignment="1">
      <alignment horizontal="center"/>
    </xf>
  </cellXfs>
  <cellStyles count="13">
    <cellStyle name="Comma" xfId="3" builtinId="3"/>
    <cellStyle name="Currency" xfId="2" builtinId="4"/>
    <cellStyle name="Currency 2" xfId="7" xr:uid="{00000000-0005-0000-0000-000009000000}"/>
    <cellStyle name="Hyperlink 2" xfId="11" xr:uid="{00000000-0005-0000-0000-00000D000000}"/>
    <cellStyle name="Normal" xfId="0" builtinId="0"/>
    <cellStyle name="Normal 11" xfId="9" xr:uid="{00000000-0005-0000-0000-00000B000000}"/>
    <cellStyle name="Normal 2" xfId="4" xr:uid="{00000000-0005-0000-0000-000006000000}"/>
    <cellStyle name="Normal 3 2" xfId="10" xr:uid="{00000000-0005-0000-0000-00000C000000}"/>
    <cellStyle name="Normal 4" xfId="5" xr:uid="{00000000-0005-0000-0000-000007000000}"/>
    <cellStyle name="Normal 4 2" xfId="6" xr:uid="{00000000-0005-0000-0000-000008000000}"/>
    <cellStyle name="Normal 7" xfId="8" xr:uid="{00000000-0005-0000-0000-00000A000000}"/>
    <cellStyle name="Normal 9" xfId="12" xr:uid="{00000000-0005-0000-0000-00000E000000}"/>
    <cellStyle name="Percent" xfId="1" builtinId="5"/>
  </cellStyles>
  <dxfs count="0"/>
  <tableStyles count="0" defaultTableStyle="TableStyleMedium2" defaultPivotStyle="PivotStyleLight16"/>
  <colors>
    <mruColors>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514350</xdr:colOff>
      <xdr:row>1</xdr:row>
      <xdr:rowOff>19050</xdr:rowOff>
    </xdr:from>
    <xdr:ext cx="2676525" cy="847725"/>
    <xdr:pic>
      <xdr:nvPicPr>
        <xdr:cNvPr id="2" name="Picture 1" descr="C:\Users\rusyan.mamiit\AppData\Local\Microsoft\Windows\INetCache\Content.MSO\61433565.t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t="7498"/>
        <a:stretch>
          <a:fillRect/>
        </a:stretch>
      </xdr:blipFill>
      <xdr:spPr>
        <a:xfrm>
          <a:off x="514350" y="209550"/>
          <a:ext cx="2676525" cy="847725"/>
        </a:xfrm>
        <a:prstGeom prst="rect">
          <a:avLst/>
        </a:prstGeom>
        <a:noFill/>
        <a:ln>
          <a:noFill/>
        </a:ln>
      </xdr:spPr>
    </xdr:pic>
    <xdr:clientData/>
  </xdr:oneCellAnchor>
</xdr:wsDr>
</file>

<file path=xl/persons/person.xml><?xml version="1.0" encoding="utf-8"?>
<personList xmlns="http://schemas.microsoft.com/office/spreadsheetml/2018/threadedcomments" xmlns:x="http://schemas.openxmlformats.org/spreadsheetml/2006/main">
  <person displayName="Matluba Umurzakova" id="{9CDB68D1-257A-4CAE-AF59-14E6C327B3C1}" userId="Matluba Umurzakova" providerId="None"/>
  <person displayName="Liia Khalikova" id="{4D7EF341-8E99-408E-BD6C-1BFA1EF27853}" userId="S::liia.khalikova@one.un.org::123cc4ca-91c3-4bf1-a788-08be4708106d" providerId="AD"/>
  <person displayName="Zulfiya Gafurova" id="{71519463-B7A9-43AF-9480-FE47B33D4DE4}" userId="S::zulfiya.gafurova_one.un.org#ext#@unitednations.onmicrosoft.com::f7e92432-ac91-433e-ad4e-5db9ec87abb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6" dT="2021-04-23T12:13:34.41" personId="{4D7EF341-8E99-408E-BD6C-1BFA1EF27853}" id="{06DEC018-ADA5-4F42-9D16-A133CB3E951A}">
    <text>UNFPA not able to report; waiting for UNODC to provide the detailed list to compare with other entities</text>
  </threadedComment>
  <threadedComment ref="M121" dT="2021-05-17T04:59:28.92" personId="{9CDB68D1-257A-4CAE-AF59-14E6C327B3C1}" id="{F74C6315-7A6F-416D-BCC2-E8C1E98DB961}">
    <text>@Uktam Nasirov @Gulnar Kudaybergenova pls can you check if the budget for S.1.4.6-1.4.8 is not doubled under S.1.4.2 (200k)?</text>
  </threadedComment>
</ThreadedComments>
</file>

<file path=xl/threadedComments/threadedComment2.xml><?xml version="1.0" encoding="utf-8"?>
<ThreadedComments xmlns="http://schemas.microsoft.com/office/spreadsheetml/2018/threadedcomments" xmlns:x="http://schemas.openxmlformats.org/spreadsheetml/2006/main">
  <threadedComment ref="B37" dT="2021-05-19T06:10:08.26" personId="{71519463-B7A9-43AF-9480-FE47B33D4DE4}" id="{F242B3E0-6578-4774-97EB-49A48920A803}">
    <text xml:space="preserve">to be clarified if disaggregation applies to gender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AA0B-2195-4DA7-80F9-0D2BD0D1885B}">
  <sheetPr codeName="Sheet1">
    <pageSetUpPr fitToPage="1"/>
  </sheetPr>
  <dimension ref="B2:J1003"/>
  <sheetViews>
    <sheetView workbookViewId="0">
      <selection activeCell="A41" sqref="A41"/>
    </sheetView>
  </sheetViews>
  <sheetFormatPr defaultColWidth="14.42578125" defaultRowHeight="15" customHeight="1"/>
  <cols>
    <col min="1" max="1" width="8.85546875" style="6" customWidth="1"/>
    <col min="2" max="2" width="36.140625" style="6" customWidth="1"/>
    <col min="3" max="3" width="66.140625" style="6" customWidth="1"/>
    <col min="4" max="26" width="8.85546875" style="6" customWidth="1"/>
    <col min="27" max="16384" width="14.42578125" style="6"/>
  </cols>
  <sheetData>
    <row r="2" spans="2:10" ht="15" customHeight="1">
      <c r="B2" s="804"/>
    </row>
    <row r="3" spans="2:10" ht="15" customHeight="1">
      <c r="B3" s="804"/>
    </row>
    <row r="4" spans="2:10" ht="15" customHeight="1">
      <c r="B4" s="804"/>
    </row>
    <row r="5" spans="2:10" ht="15" customHeight="1">
      <c r="B5" s="804"/>
    </row>
    <row r="6" spans="2:10" ht="15" customHeight="1">
      <c r="C6" s="1" t="s">
        <v>0</v>
      </c>
    </row>
    <row r="7" spans="2:10" ht="15" customHeight="1">
      <c r="B7" s="806"/>
      <c r="C7" s="806"/>
      <c r="D7" s="806"/>
      <c r="E7" s="806"/>
      <c r="F7" s="806"/>
      <c r="G7" s="806"/>
      <c r="H7" s="806"/>
      <c r="I7" s="806"/>
      <c r="J7" s="806"/>
    </row>
    <row r="8" spans="2:10" ht="54.6" customHeight="1">
      <c r="B8" s="2" t="s">
        <v>1</v>
      </c>
      <c r="C8" s="807" t="s">
        <v>2</v>
      </c>
      <c r="D8" s="807"/>
      <c r="E8" s="807"/>
      <c r="F8" s="807"/>
      <c r="G8" s="807"/>
      <c r="H8" s="807"/>
      <c r="I8" s="807"/>
      <c r="J8" s="807"/>
    </row>
    <row r="9" spans="2:10" ht="84" customHeight="1">
      <c r="B9" s="2" t="s">
        <v>3</v>
      </c>
      <c r="C9" s="807" t="s">
        <v>4</v>
      </c>
      <c r="D9" s="807"/>
      <c r="E9" s="807"/>
      <c r="F9" s="807"/>
      <c r="G9" s="807"/>
      <c r="H9" s="807"/>
      <c r="I9" s="807"/>
      <c r="J9" s="807"/>
    </row>
    <row r="10" spans="2:10" ht="131.1" customHeight="1">
      <c r="B10" s="2" t="s">
        <v>5</v>
      </c>
      <c r="C10" s="807" t="s">
        <v>6</v>
      </c>
      <c r="D10" s="807"/>
      <c r="E10" s="807"/>
      <c r="F10" s="807"/>
      <c r="G10" s="807"/>
      <c r="H10" s="807"/>
      <c r="I10" s="807"/>
      <c r="J10" s="807"/>
    </row>
    <row r="11" spans="2:10" ht="81.599999999999994" customHeight="1">
      <c r="B11" s="2" t="s">
        <v>7</v>
      </c>
      <c r="C11" s="807" t="s">
        <v>8</v>
      </c>
      <c r="D11" s="807"/>
      <c r="E11" s="807"/>
      <c r="F11" s="807"/>
      <c r="G11" s="807"/>
      <c r="H11" s="807"/>
      <c r="I11" s="807"/>
      <c r="J11" s="807"/>
    </row>
    <row r="12" spans="2:10" ht="32.450000000000003" customHeight="1">
      <c r="B12" s="2" t="s">
        <v>9</v>
      </c>
      <c r="C12" s="807" t="s">
        <v>10</v>
      </c>
      <c r="D12" s="807"/>
      <c r="E12" s="807"/>
      <c r="F12" s="807"/>
      <c r="G12" s="807"/>
      <c r="H12" s="807"/>
      <c r="I12" s="807"/>
      <c r="J12" s="807"/>
    </row>
    <row r="13" spans="2:10" ht="15" customHeight="1">
      <c r="B13" s="2" t="s">
        <v>11</v>
      </c>
      <c r="C13" s="807" t="s">
        <v>12</v>
      </c>
      <c r="D13" s="807"/>
      <c r="E13" s="807"/>
      <c r="F13" s="807"/>
      <c r="G13" s="807"/>
      <c r="H13" s="807"/>
      <c r="I13" s="807"/>
      <c r="J13" s="807"/>
    </row>
    <row r="14" spans="2:10" ht="15" customHeight="1">
      <c r="B14" s="2"/>
      <c r="C14" s="3"/>
      <c r="D14" s="3"/>
      <c r="E14" s="3"/>
      <c r="F14" s="3"/>
      <c r="G14" s="3"/>
      <c r="H14" s="3"/>
      <c r="I14" s="3"/>
      <c r="J14" s="3"/>
    </row>
    <row r="15" spans="2:10" ht="15" customHeight="1">
      <c r="B15" s="2"/>
      <c r="C15" s="3"/>
      <c r="D15" s="3"/>
      <c r="E15" s="3"/>
      <c r="F15" s="3"/>
      <c r="G15" s="3"/>
      <c r="H15" s="3"/>
      <c r="I15" s="3"/>
      <c r="J15" s="3"/>
    </row>
    <row r="16" spans="2:10" ht="38.450000000000003" customHeight="1">
      <c r="B16" s="807" t="s">
        <v>13</v>
      </c>
      <c r="C16" s="807"/>
      <c r="D16" s="807"/>
      <c r="E16" s="807"/>
      <c r="F16" s="807"/>
      <c r="G16" s="807"/>
      <c r="H16" s="807"/>
      <c r="I16" s="807"/>
      <c r="J16" s="807"/>
    </row>
    <row r="17" spans="2:10" ht="47.1" customHeight="1">
      <c r="B17" s="4" t="s">
        <v>14</v>
      </c>
      <c r="C17" s="805" t="s">
        <v>15</v>
      </c>
      <c r="D17" s="805"/>
      <c r="E17" s="805"/>
      <c r="F17" s="805"/>
      <c r="G17" s="805"/>
      <c r="H17" s="805"/>
      <c r="I17" s="805"/>
      <c r="J17" s="805"/>
    </row>
    <row r="18" spans="2:10" ht="62.45" customHeight="1">
      <c r="B18" s="4" t="s">
        <v>16</v>
      </c>
      <c r="C18" s="805" t="s">
        <v>17</v>
      </c>
      <c r="D18" s="805"/>
      <c r="E18" s="805"/>
      <c r="F18" s="805"/>
      <c r="G18" s="805"/>
      <c r="H18" s="805"/>
      <c r="I18" s="805"/>
      <c r="J18" s="805"/>
    </row>
    <row r="19" spans="2:10" ht="36.6" customHeight="1">
      <c r="B19" s="5" t="s">
        <v>18</v>
      </c>
      <c r="C19" s="805" t="s">
        <v>19</v>
      </c>
      <c r="D19" s="805"/>
      <c r="E19" s="805"/>
      <c r="F19" s="805"/>
      <c r="G19" s="805"/>
      <c r="H19" s="805"/>
      <c r="I19" s="805"/>
      <c r="J19" s="805"/>
    </row>
    <row r="20" spans="2:10" ht="40.35" customHeight="1">
      <c r="B20" s="5" t="s">
        <v>20</v>
      </c>
      <c r="C20" s="805" t="s">
        <v>21</v>
      </c>
      <c r="D20" s="805"/>
      <c r="E20" s="805"/>
      <c r="F20" s="805"/>
      <c r="G20" s="805"/>
      <c r="H20" s="805"/>
      <c r="I20" s="805"/>
      <c r="J20" s="805"/>
    </row>
    <row r="21" spans="2:10" ht="30" customHeight="1">
      <c r="B21" s="5" t="s">
        <v>22</v>
      </c>
      <c r="C21" s="805" t="s">
        <v>23</v>
      </c>
      <c r="D21" s="805"/>
      <c r="E21" s="805"/>
      <c r="F21" s="805"/>
      <c r="G21" s="805"/>
      <c r="H21" s="805"/>
      <c r="I21" s="805"/>
      <c r="J21" s="805"/>
    </row>
    <row r="22" spans="2:10" ht="58.35" customHeight="1">
      <c r="B22" s="5" t="s">
        <v>24</v>
      </c>
      <c r="C22" s="805" t="s">
        <v>25</v>
      </c>
      <c r="D22" s="805"/>
      <c r="E22" s="805"/>
      <c r="F22" s="805"/>
      <c r="G22" s="805"/>
      <c r="H22" s="805"/>
      <c r="I22" s="805"/>
      <c r="J22" s="805"/>
    </row>
    <row r="23" spans="2:10" ht="45" customHeight="1">
      <c r="B23" s="5" t="s">
        <v>26</v>
      </c>
      <c r="C23" s="805" t="s">
        <v>27</v>
      </c>
      <c r="D23" s="805"/>
      <c r="E23" s="805"/>
      <c r="F23" s="805"/>
      <c r="G23" s="805"/>
      <c r="H23" s="805"/>
      <c r="I23" s="805"/>
      <c r="J23" s="805"/>
    </row>
    <row r="24" spans="2:10" ht="41.45" customHeight="1">
      <c r="B24" s="5" t="s">
        <v>28</v>
      </c>
      <c r="C24" s="805" t="s">
        <v>29</v>
      </c>
      <c r="D24" s="805"/>
      <c r="E24" s="805"/>
      <c r="F24" s="805"/>
      <c r="G24" s="805"/>
      <c r="H24" s="805"/>
      <c r="I24" s="805"/>
      <c r="J24" s="805"/>
    </row>
    <row r="25" spans="2:10" ht="38.1" customHeight="1">
      <c r="B25" s="5" t="s">
        <v>30</v>
      </c>
      <c r="C25" s="805" t="s">
        <v>31</v>
      </c>
      <c r="D25" s="805"/>
      <c r="E25" s="805"/>
      <c r="F25" s="805"/>
      <c r="G25" s="805"/>
      <c r="H25" s="805"/>
      <c r="I25" s="805"/>
      <c r="J25" s="805"/>
    </row>
    <row r="26" spans="2:10" ht="15.75" customHeight="1"/>
    <row r="27" spans="2:10" ht="15.75" customHeight="1"/>
    <row r="28" spans="2:10" ht="15.75" customHeight="1"/>
    <row r="29" spans="2:10" ht="15.75" customHeight="1"/>
    <row r="30" spans="2:10" ht="15.75" customHeight="1"/>
    <row r="31" spans="2:10" ht="15.75" customHeight="1"/>
    <row r="32" spans="2:1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18">
    <mergeCell ref="C21:J21"/>
    <mergeCell ref="C22:J22"/>
    <mergeCell ref="C23:J23"/>
    <mergeCell ref="C24:J24"/>
    <mergeCell ref="C25:J25"/>
    <mergeCell ref="B2:B5"/>
    <mergeCell ref="C20:J20"/>
    <mergeCell ref="B7:J7"/>
    <mergeCell ref="C8:J8"/>
    <mergeCell ref="C9:J9"/>
    <mergeCell ref="C10:J10"/>
    <mergeCell ref="C11:J11"/>
    <mergeCell ref="C12:J12"/>
    <mergeCell ref="C13:J13"/>
    <mergeCell ref="B16:J16"/>
    <mergeCell ref="C17:J17"/>
    <mergeCell ref="C18:J18"/>
    <mergeCell ref="C19:J19"/>
  </mergeCells>
  <pageMargins left="0.7" right="0.7" top="0.75" bottom="0.75" header="0" footer="0"/>
  <pageSetup scale="52"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544BD-50B1-48AB-8E34-A377540E9977}">
  <sheetPr codeName="Sheet2">
    <tabColor rgb="FFBDD6EE"/>
    <pageSetUpPr fitToPage="1"/>
  </sheetPr>
  <dimension ref="A1:BG998"/>
  <sheetViews>
    <sheetView view="pageBreakPreview" topLeftCell="D121" zoomScale="55" zoomScaleNormal="50" zoomScaleSheetLayoutView="55" zoomScalePageLayoutView="50" workbookViewId="0">
      <selection activeCell="L14" sqref="L1:S1048576"/>
    </sheetView>
  </sheetViews>
  <sheetFormatPr defaultColWidth="14.42578125" defaultRowHeight="15" customHeight="1"/>
  <cols>
    <col min="1" max="1" width="15.140625" style="744" customWidth="1"/>
    <col min="2" max="2" width="6.85546875" style="15" customWidth="1"/>
    <col min="3" max="3" width="58.28515625" style="99" customWidth="1"/>
    <col min="4" max="4" width="9.140625" style="99" customWidth="1"/>
    <col min="5" max="5" width="25.85546875" style="99" customWidth="1"/>
    <col min="6" max="6" width="14.28515625" style="99" customWidth="1"/>
    <col min="7" max="7" width="11.85546875" style="99" customWidth="1"/>
    <col min="8" max="8" width="16.85546875" style="99" customWidth="1"/>
    <col min="9" max="9" width="21.140625" style="99" customWidth="1"/>
    <col min="10" max="10" width="15.5703125" style="80" customWidth="1"/>
    <col min="11" max="11" width="21.5703125" style="80" customWidth="1"/>
    <col min="12" max="12" width="30.42578125" style="80" customWidth="1"/>
    <col min="13" max="13" width="21.85546875" style="99" customWidth="1"/>
    <col min="14" max="14" width="19.5703125" style="99" customWidth="1"/>
    <col min="15" max="15" width="17" style="99" customWidth="1"/>
    <col min="16" max="16" width="18.140625" style="99" customWidth="1"/>
    <col min="17" max="17" width="18.42578125" style="99" customWidth="1"/>
    <col min="18" max="18" width="17" style="99" customWidth="1"/>
    <col min="19" max="19" width="18" style="99" customWidth="1"/>
    <col min="20" max="20" width="16.85546875" style="99" customWidth="1"/>
    <col min="21" max="21" width="17" style="99" bestFit="1" customWidth="1"/>
    <col min="22" max="22" width="9.140625" style="561" customWidth="1"/>
    <col min="23" max="29" width="14.42578125" style="561"/>
    <col min="30" max="16384" width="14.42578125" style="99"/>
  </cols>
  <sheetData>
    <row r="1" spans="1:29" ht="21.75" customHeight="1">
      <c r="C1" s="855" t="s">
        <v>32</v>
      </c>
      <c r="D1" s="855"/>
      <c r="E1" s="855"/>
      <c r="F1" s="855"/>
      <c r="G1" s="855"/>
      <c r="H1" s="855"/>
      <c r="I1" s="855"/>
      <c r="J1" s="569"/>
      <c r="K1" s="569"/>
      <c r="L1" s="569"/>
      <c r="M1" s="7"/>
      <c r="N1" s="7"/>
      <c r="O1" s="7"/>
      <c r="P1" s="8"/>
      <c r="Q1" s="8"/>
      <c r="R1" s="8"/>
      <c r="S1" s="8"/>
      <c r="T1" s="8"/>
      <c r="U1" s="8"/>
      <c r="V1" s="709"/>
    </row>
    <row r="2" spans="1:29" ht="19.5" customHeight="1">
      <c r="C2" s="9" t="s">
        <v>33</v>
      </c>
      <c r="D2" s="9"/>
      <c r="E2" s="9"/>
      <c r="F2" s="9"/>
      <c r="G2" s="9"/>
      <c r="H2" s="9"/>
      <c r="I2" s="9"/>
      <c r="J2" s="570"/>
      <c r="K2" s="570"/>
      <c r="L2" s="570"/>
      <c r="M2" s="9"/>
      <c r="N2" s="9"/>
      <c r="O2" s="9"/>
      <c r="P2" s="10"/>
      <c r="Q2" s="10"/>
      <c r="R2" s="10"/>
      <c r="S2" s="10"/>
      <c r="T2" s="10"/>
      <c r="U2" s="10"/>
      <c r="V2" s="563"/>
    </row>
    <row r="3" spans="1:29" ht="17.25" customHeight="1">
      <c r="C3" s="10"/>
      <c r="D3" s="10"/>
      <c r="E3" s="10"/>
      <c r="F3" s="10"/>
      <c r="G3" s="10"/>
      <c r="H3" s="10"/>
      <c r="I3" s="10"/>
      <c r="J3" s="571"/>
      <c r="K3" s="571"/>
      <c r="L3" s="571"/>
      <c r="M3" s="10"/>
      <c r="N3" s="10"/>
      <c r="O3" s="10"/>
      <c r="P3" s="11"/>
      <c r="Q3" s="11"/>
      <c r="R3" s="11"/>
      <c r="S3" s="11"/>
      <c r="T3" s="11"/>
      <c r="U3" s="11"/>
      <c r="V3" s="560"/>
    </row>
    <row r="4" spans="1:29" ht="19.5" customHeight="1">
      <c r="C4" s="856" t="s">
        <v>34</v>
      </c>
      <c r="D4" s="857"/>
      <c r="E4" s="857"/>
      <c r="F4" s="857"/>
      <c r="G4" s="857"/>
      <c r="H4" s="857"/>
      <c r="I4" s="857"/>
      <c r="J4" s="572"/>
      <c r="K4" s="572"/>
      <c r="L4" s="572"/>
      <c r="M4" s="12"/>
      <c r="N4" s="12"/>
      <c r="O4" s="12"/>
      <c r="P4" s="10"/>
      <c r="Q4" s="10"/>
      <c r="R4" s="10"/>
      <c r="S4" s="10"/>
      <c r="T4" s="10"/>
      <c r="U4" s="10"/>
      <c r="V4" s="563"/>
    </row>
    <row r="5" spans="1:29" ht="19.5" customHeight="1" thickBot="1">
      <c r="C5" s="858" t="s">
        <v>35</v>
      </c>
      <c r="D5" s="859"/>
      <c r="E5" s="860" t="s">
        <v>36</v>
      </c>
      <c r="F5" s="844"/>
      <c r="G5" s="844"/>
      <c r="H5" s="844"/>
      <c r="I5" s="13"/>
      <c r="J5" s="843"/>
      <c r="K5" s="844"/>
      <c r="L5" s="844"/>
      <c r="M5" s="844"/>
      <c r="N5" s="844"/>
      <c r="O5" s="844"/>
      <c r="P5" s="11"/>
      <c r="Q5" s="11"/>
      <c r="R5" s="11"/>
      <c r="S5" s="11"/>
      <c r="T5" s="11"/>
      <c r="U5" s="11"/>
      <c r="V5" s="560"/>
    </row>
    <row r="6" spans="1:29" ht="12" customHeight="1" thickBot="1">
      <c r="C6" s="845"/>
      <c r="D6" s="846"/>
      <c r="E6" s="846"/>
      <c r="F6" s="846"/>
      <c r="G6" s="846"/>
      <c r="H6" s="846"/>
      <c r="I6" s="846"/>
      <c r="J6" s="846"/>
      <c r="K6" s="846"/>
      <c r="L6" s="846"/>
      <c r="M6" s="846"/>
      <c r="N6" s="846"/>
      <c r="O6" s="846"/>
      <c r="P6" s="11"/>
      <c r="Q6" s="11"/>
      <c r="R6" s="11"/>
      <c r="S6" s="11"/>
      <c r="T6" s="11"/>
      <c r="U6" s="11"/>
      <c r="V6" s="560"/>
    </row>
    <row r="7" spans="1:29" s="14" customFormat="1" ht="41.1" customHeight="1">
      <c r="A7" s="744"/>
      <c r="B7" s="15"/>
      <c r="C7" s="868" t="s">
        <v>37</v>
      </c>
      <c r="D7" s="869"/>
      <c r="E7" s="869"/>
      <c r="F7" s="869"/>
      <c r="G7" s="869"/>
      <c r="H7" s="869"/>
      <c r="I7" s="869"/>
      <c r="J7" s="869"/>
      <c r="K7" s="869"/>
      <c r="L7" s="869"/>
      <c r="M7" s="869"/>
      <c r="N7" s="869"/>
      <c r="O7" s="869"/>
      <c r="P7" s="16"/>
      <c r="Q7" s="16"/>
      <c r="R7" s="16"/>
      <c r="S7" s="16"/>
      <c r="T7" s="16"/>
      <c r="U7" s="16"/>
      <c r="V7" s="560"/>
      <c r="W7" s="561"/>
      <c r="X7" s="561"/>
      <c r="Y7" s="561"/>
      <c r="Z7" s="561"/>
      <c r="AA7" s="561"/>
      <c r="AB7" s="561"/>
      <c r="AC7" s="561"/>
    </row>
    <row r="8" spans="1:29" s="17" customFormat="1" ht="36" customHeight="1">
      <c r="A8" s="744"/>
      <c r="B8" s="15"/>
      <c r="C8" s="847" t="s">
        <v>38</v>
      </c>
      <c r="D8" s="848"/>
      <c r="E8" s="849" t="s">
        <v>39</v>
      </c>
      <c r="F8" s="851"/>
      <c r="G8" s="849" t="s">
        <v>40</v>
      </c>
      <c r="H8" s="850"/>
      <c r="I8" s="854" t="s">
        <v>1803</v>
      </c>
      <c r="J8" s="854"/>
      <c r="K8" s="854"/>
      <c r="L8" s="854"/>
      <c r="M8" s="854"/>
      <c r="N8" s="854"/>
      <c r="O8" s="854"/>
      <c r="P8" s="854"/>
      <c r="Q8" s="854"/>
      <c r="R8" s="854"/>
      <c r="S8" s="18"/>
      <c r="T8" s="18"/>
      <c r="U8" s="18"/>
      <c r="V8" s="683"/>
      <c r="W8" s="656"/>
      <c r="X8" s="656"/>
      <c r="Y8" s="656"/>
      <c r="Z8" s="656"/>
      <c r="AA8" s="656"/>
      <c r="AB8" s="656"/>
      <c r="AC8" s="656"/>
    </row>
    <row r="9" spans="1:29" ht="37.5" customHeight="1">
      <c r="C9" s="847" t="s">
        <v>41</v>
      </c>
      <c r="D9" s="848"/>
      <c r="E9" s="849" t="s">
        <v>42</v>
      </c>
      <c r="F9" s="851"/>
      <c r="G9" s="849" t="s">
        <v>40</v>
      </c>
      <c r="H9" s="850"/>
      <c r="I9" s="854" t="s">
        <v>1804</v>
      </c>
      <c r="J9" s="854"/>
      <c r="K9" s="854"/>
      <c r="L9" s="854"/>
      <c r="M9" s="854"/>
      <c r="N9" s="854"/>
      <c r="O9" s="854"/>
      <c r="P9" s="854"/>
      <c r="Q9" s="854"/>
      <c r="R9" s="854"/>
      <c r="S9" s="11"/>
      <c r="T9" s="11"/>
      <c r="U9" s="11"/>
      <c r="V9" s="560"/>
    </row>
    <row r="10" spans="1:29" ht="69.599999999999994" customHeight="1">
      <c r="C10" s="847" t="s">
        <v>43</v>
      </c>
      <c r="D10" s="848"/>
      <c r="E10" s="849" t="s">
        <v>44</v>
      </c>
      <c r="F10" s="851"/>
      <c r="G10" s="849" t="s">
        <v>40</v>
      </c>
      <c r="H10" s="850"/>
      <c r="I10" s="854" t="s">
        <v>1816</v>
      </c>
      <c r="J10" s="854"/>
      <c r="K10" s="854"/>
      <c r="L10" s="854"/>
      <c r="M10" s="854"/>
      <c r="N10" s="854"/>
      <c r="O10" s="854"/>
      <c r="P10" s="854"/>
      <c r="Q10" s="854"/>
      <c r="R10" s="854"/>
      <c r="S10" s="11"/>
      <c r="T10" s="11"/>
      <c r="U10" s="11"/>
      <c r="V10" s="560"/>
    </row>
    <row r="11" spans="1:29" ht="84.6" customHeight="1">
      <c r="C11" s="847" t="s">
        <v>45</v>
      </c>
      <c r="D11" s="848"/>
      <c r="E11" s="849" t="s">
        <v>1801</v>
      </c>
      <c r="F11" s="851"/>
      <c r="G11" s="849" t="s">
        <v>40</v>
      </c>
      <c r="H11" s="850"/>
      <c r="I11" s="854" t="s">
        <v>1805</v>
      </c>
      <c r="J11" s="854"/>
      <c r="K11" s="854"/>
      <c r="L11" s="854"/>
      <c r="M11" s="854"/>
      <c r="N11" s="854"/>
      <c r="O11" s="854"/>
      <c r="P11" s="854"/>
      <c r="Q11" s="854"/>
      <c r="R11" s="854"/>
      <c r="S11" s="11"/>
      <c r="T11" s="11"/>
      <c r="U11" s="11"/>
      <c r="V11" s="560"/>
    </row>
    <row r="12" spans="1:29" ht="63.75" customHeight="1">
      <c r="C12" s="847" t="s">
        <v>46</v>
      </c>
      <c r="D12" s="848"/>
      <c r="E12" s="849" t="s">
        <v>47</v>
      </c>
      <c r="F12" s="851"/>
      <c r="G12" s="849" t="s">
        <v>40</v>
      </c>
      <c r="H12" s="850"/>
      <c r="I12" s="854" t="s">
        <v>1806</v>
      </c>
      <c r="J12" s="854"/>
      <c r="K12" s="854"/>
      <c r="L12" s="854"/>
      <c r="M12" s="854"/>
      <c r="N12" s="854"/>
      <c r="O12" s="854"/>
      <c r="P12" s="854"/>
      <c r="Q12" s="854"/>
      <c r="R12" s="854"/>
      <c r="S12" s="11"/>
      <c r="T12" s="11"/>
      <c r="U12" s="11"/>
      <c r="V12" s="560"/>
    </row>
    <row r="13" spans="1:29" ht="52.35" customHeight="1" thickBot="1">
      <c r="C13" s="847" t="s">
        <v>48</v>
      </c>
      <c r="D13" s="848"/>
      <c r="E13" s="849" t="s">
        <v>49</v>
      </c>
      <c r="F13" s="851"/>
      <c r="G13" s="849" t="s">
        <v>40</v>
      </c>
      <c r="H13" s="850"/>
      <c r="I13" s="854" t="s">
        <v>1807</v>
      </c>
      <c r="J13" s="854"/>
      <c r="K13" s="854"/>
      <c r="L13" s="854"/>
      <c r="M13" s="854"/>
      <c r="N13" s="854"/>
      <c r="O13" s="854"/>
      <c r="P13" s="854"/>
      <c r="Q13" s="854"/>
      <c r="R13" s="854"/>
      <c r="S13" s="11"/>
      <c r="T13" s="11"/>
      <c r="U13" s="11"/>
      <c r="V13" s="560"/>
    </row>
    <row r="14" spans="1:29" s="19" customFormat="1" ht="15.75" customHeight="1" thickBot="1">
      <c r="A14" s="744"/>
      <c r="B14" s="15"/>
      <c r="C14" s="20"/>
      <c r="D14" s="21"/>
      <c r="E14" s="21"/>
      <c r="F14" s="21"/>
      <c r="G14" s="21"/>
      <c r="H14" s="21"/>
      <c r="I14" s="21"/>
      <c r="J14" s="22"/>
      <c r="K14" s="22"/>
      <c r="L14" s="22"/>
      <c r="M14" s="23"/>
      <c r="N14" s="23"/>
      <c r="O14" s="23"/>
      <c r="P14" s="24"/>
      <c r="Q14" s="24"/>
      <c r="R14" s="24"/>
      <c r="S14" s="24"/>
      <c r="T14" s="24"/>
      <c r="U14" s="24"/>
      <c r="V14" s="560"/>
      <c r="W14" s="561"/>
      <c r="X14" s="561"/>
      <c r="Y14" s="561"/>
      <c r="Z14" s="561"/>
      <c r="AA14" s="561"/>
      <c r="AB14" s="561"/>
      <c r="AC14" s="561"/>
    </row>
    <row r="15" spans="1:29" s="17" customFormat="1" ht="40.35" customHeight="1">
      <c r="A15" s="744"/>
      <c r="B15" s="15"/>
      <c r="C15" s="865" t="s">
        <v>50</v>
      </c>
      <c r="D15" s="866"/>
      <c r="E15" s="866"/>
      <c r="F15" s="866"/>
      <c r="G15" s="866"/>
      <c r="H15" s="866"/>
      <c r="I15" s="866"/>
      <c r="J15" s="867"/>
      <c r="K15" s="867"/>
      <c r="L15" s="867"/>
      <c r="M15" s="25"/>
      <c r="N15" s="25"/>
      <c r="O15" s="25"/>
      <c r="P15" s="18"/>
      <c r="Q15" s="18"/>
      <c r="R15" s="18"/>
      <c r="S15" s="18"/>
      <c r="T15" s="18"/>
      <c r="U15" s="18"/>
      <c r="V15" s="683"/>
      <c r="W15" s="656"/>
      <c r="X15" s="656"/>
      <c r="Y15" s="656"/>
      <c r="Z15" s="656"/>
      <c r="AA15" s="656"/>
      <c r="AB15" s="656"/>
      <c r="AC15" s="656"/>
    </row>
    <row r="16" spans="1:29" ht="18.600000000000001" customHeight="1">
      <c r="C16" s="26" t="s">
        <v>51</v>
      </c>
      <c r="D16" s="27"/>
      <c r="E16" s="861" t="s">
        <v>9</v>
      </c>
      <c r="F16" s="862"/>
      <c r="G16" s="863" t="s">
        <v>52</v>
      </c>
      <c r="H16" s="864"/>
      <c r="I16" s="28" t="s">
        <v>53</v>
      </c>
      <c r="J16" s="822" t="s">
        <v>54</v>
      </c>
      <c r="K16" s="822"/>
      <c r="L16" s="822"/>
      <c r="M16" s="29"/>
      <c r="N16" s="29"/>
      <c r="O16" s="30"/>
      <c r="P16" s="11"/>
      <c r="Q16" s="11"/>
      <c r="R16" s="11"/>
      <c r="S16" s="11"/>
      <c r="T16" s="11"/>
      <c r="U16" s="11"/>
      <c r="V16" s="560"/>
    </row>
    <row r="17" spans="1:29" ht="32.25" customHeight="1">
      <c r="C17" s="841" t="s">
        <v>55</v>
      </c>
      <c r="D17" s="842"/>
      <c r="E17" s="852">
        <v>0</v>
      </c>
      <c r="F17" s="853"/>
      <c r="G17" s="836">
        <v>0.4</v>
      </c>
      <c r="H17" s="837"/>
      <c r="I17" s="32">
        <v>0.5</v>
      </c>
      <c r="J17" s="837" t="s">
        <v>56</v>
      </c>
      <c r="K17" s="837"/>
      <c r="L17" s="837"/>
      <c r="M17" s="29"/>
      <c r="N17" s="29"/>
      <c r="O17" s="30"/>
      <c r="P17" s="11"/>
      <c r="Q17" s="11"/>
      <c r="R17" s="11"/>
      <c r="S17" s="11"/>
      <c r="T17" s="11"/>
      <c r="U17" s="11"/>
      <c r="V17" s="560"/>
    </row>
    <row r="18" spans="1:29" ht="81.599999999999994" customHeight="1">
      <c r="C18" s="841" t="s">
        <v>1635</v>
      </c>
      <c r="D18" s="842"/>
      <c r="E18" s="885" t="s">
        <v>57</v>
      </c>
      <c r="F18" s="885"/>
      <c r="G18" s="886" t="s">
        <v>57</v>
      </c>
      <c r="H18" s="886"/>
      <c r="I18" s="33" t="s">
        <v>58</v>
      </c>
      <c r="J18" s="813" t="s">
        <v>59</v>
      </c>
      <c r="K18" s="813"/>
      <c r="L18" s="813"/>
      <c r="M18" s="29"/>
      <c r="N18" s="29"/>
      <c r="O18" s="35"/>
      <c r="P18" s="11"/>
      <c r="Q18" s="11"/>
      <c r="R18" s="11"/>
      <c r="S18" s="11"/>
      <c r="T18" s="11"/>
      <c r="U18" s="11"/>
      <c r="V18" s="560"/>
    </row>
    <row r="19" spans="1:29" ht="59.45" customHeight="1">
      <c r="C19" s="841" t="s">
        <v>1664</v>
      </c>
      <c r="D19" s="842"/>
      <c r="E19" s="872" t="s">
        <v>1795</v>
      </c>
      <c r="F19" s="853"/>
      <c r="G19" s="870" t="s">
        <v>1665</v>
      </c>
      <c r="H19" s="871"/>
      <c r="I19" s="36" t="s">
        <v>1666</v>
      </c>
      <c r="J19" s="837" t="s">
        <v>61</v>
      </c>
      <c r="K19" s="837"/>
      <c r="L19" s="837"/>
      <c r="M19" s="29"/>
      <c r="N19" s="29"/>
      <c r="O19" s="30"/>
      <c r="P19" s="11"/>
      <c r="Q19" s="11"/>
      <c r="R19" s="11"/>
      <c r="S19" s="11"/>
      <c r="T19" s="11"/>
      <c r="U19" s="11"/>
      <c r="V19" s="560"/>
    </row>
    <row r="20" spans="1:29" ht="36" customHeight="1">
      <c r="C20" s="841" t="s">
        <v>62</v>
      </c>
      <c r="D20" s="842"/>
      <c r="E20" s="882">
        <v>0.66</v>
      </c>
      <c r="F20" s="883"/>
      <c r="G20" s="884" t="s">
        <v>63</v>
      </c>
      <c r="H20" s="883"/>
      <c r="I20" s="37">
        <v>0.7</v>
      </c>
      <c r="J20" s="815" t="s">
        <v>64</v>
      </c>
      <c r="K20" s="815"/>
      <c r="L20" s="874"/>
      <c r="M20" s="818" t="s">
        <v>66</v>
      </c>
      <c r="N20" s="818"/>
      <c r="O20" s="818"/>
      <c r="P20" s="818"/>
      <c r="Q20" s="818"/>
      <c r="R20" s="818"/>
      <c r="S20" s="818"/>
      <c r="T20" s="818"/>
      <c r="U20" s="818"/>
      <c r="V20" s="560"/>
    </row>
    <row r="21" spans="1:29" ht="27.75" customHeight="1">
      <c r="C21" s="561"/>
      <c r="D21" s="561"/>
      <c r="E21" s="561"/>
      <c r="F21" s="561"/>
      <c r="G21" s="561"/>
      <c r="H21" s="561"/>
      <c r="I21" s="561"/>
      <c r="J21" s="584"/>
      <c r="K21" s="584"/>
      <c r="L21" s="584"/>
      <c r="M21" s="818">
        <v>2021</v>
      </c>
      <c r="N21" s="818"/>
      <c r="O21" s="818"/>
      <c r="P21" s="818" t="s">
        <v>67</v>
      </c>
      <c r="Q21" s="818"/>
      <c r="R21" s="818"/>
      <c r="S21" s="818" t="s">
        <v>68</v>
      </c>
      <c r="T21" s="818"/>
      <c r="U21" s="818"/>
      <c r="V21" s="560"/>
    </row>
    <row r="22" spans="1:29" ht="23.25" customHeight="1">
      <c r="A22" s="745"/>
      <c r="B22" s="42"/>
      <c r="C22" s="822" t="s">
        <v>69</v>
      </c>
      <c r="D22" s="815"/>
      <c r="E22" s="834" t="s">
        <v>70</v>
      </c>
      <c r="F22" s="834" t="s">
        <v>71</v>
      </c>
      <c r="G22" s="833"/>
      <c r="H22" s="834" t="s">
        <v>72</v>
      </c>
      <c r="I22" s="834" t="s">
        <v>73</v>
      </c>
      <c r="J22" s="822" t="s">
        <v>74</v>
      </c>
      <c r="K22" s="815"/>
      <c r="L22" s="822" t="s">
        <v>75</v>
      </c>
      <c r="M22" s="877" t="s">
        <v>76</v>
      </c>
      <c r="N22" s="877" t="s">
        <v>77</v>
      </c>
      <c r="O22" s="887" t="s">
        <v>78</v>
      </c>
      <c r="P22" s="877" t="s">
        <v>76</v>
      </c>
      <c r="Q22" s="877" t="s">
        <v>77</v>
      </c>
      <c r="R22" s="887" t="s">
        <v>78</v>
      </c>
      <c r="S22" s="877" t="s">
        <v>79</v>
      </c>
      <c r="T22" s="877" t="s">
        <v>80</v>
      </c>
      <c r="U22" s="887" t="s">
        <v>78</v>
      </c>
      <c r="V22" s="560"/>
    </row>
    <row r="23" spans="1:29" ht="36.75" customHeight="1">
      <c r="A23" s="745"/>
      <c r="B23" s="42"/>
      <c r="C23" s="815"/>
      <c r="D23" s="815"/>
      <c r="E23" s="833"/>
      <c r="F23" s="485" t="s">
        <v>81</v>
      </c>
      <c r="G23" s="485" t="s">
        <v>82</v>
      </c>
      <c r="H23" s="834"/>
      <c r="I23" s="833"/>
      <c r="J23" s="815"/>
      <c r="K23" s="815"/>
      <c r="L23" s="815"/>
      <c r="M23" s="878"/>
      <c r="N23" s="878"/>
      <c r="O23" s="888"/>
      <c r="P23" s="878"/>
      <c r="Q23" s="878"/>
      <c r="R23" s="888"/>
      <c r="S23" s="878"/>
      <c r="T23" s="878"/>
      <c r="U23" s="888"/>
      <c r="V23" s="560"/>
    </row>
    <row r="24" spans="1:29" ht="57.75" customHeight="1">
      <c r="A24" s="903" t="s">
        <v>83</v>
      </c>
      <c r="B24" s="44" t="s">
        <v>84</v>
      </c>
      <c r="C24" s="814" t="s">
        <v>85</v>
      </c>
      <c r="D24" s="814"/>
      <c r="E24" s="38" t="s">
        <v>86</v>
      </c>
      <c r="F24" s="481" t="s">
        <v>87</v>
      </c>
      <c r="G24" s="481" t="s">
        <v>88</v>
      </c>
      <c r="H24" s="45" t="s">
        <v>65</v>
      </c>
      <c r="I24" s="38" t="s">
        <v>89</v>
      </c>
      <c r="J24" s="811" t="s">
        <v>90</v>
      </c>
      <c r="K24" s="811"/>
      <c r="L24" s="477" t="s">
        <v>91</v>
      </c>
      <c r="M24" s="46">
        <v>1138761</v>
      </c>
      <c r="N24" s="46">
        <v>1138761</v>
      </c>
      <c r="O24" s="47">
        <f>+M24-N24</f>
        <v>0</v>
      </c>
      <c r="P24" s="46">
        <v>0</v>
      </c>
      <c r="Q24" s="46">
        <v>0</v>
      </c>
      <c r="R24" s="47">
        <f>+P24-Q24</f>
        <v>0</v>
      </c>
      <c r="S24" s="46">
        <f t="shared" ref="S24:T28" si="0">M24+P24</f>
        <v>1138761</v>
      </c>
      <c r="T24" s="46">
        <f t="shared" si="0"/>
        <v>1138761</v>
      </c>
      <c r="U24" s="47">
        <f t="shared" ref="U24:U31" si="1">+S24-T24</f>
        <v>0</v>
      </c>
      <c r="V24" s="560"/>
    </row>
    <row r="25" spans="1:29" ht="71.099999999999994" customHeight="1">
      <c r="A25" s="903"/>
      <c r="B25" s="44" t="s">
        <v>92</v>
      </c>
      <c r="C25" s="810" t="s">
        <v>1645</v>
      </c>
      <c r="D25" s="810"/>
      <c r="E25" s="34" t="s">
        <v>86</v>
      </c>
      <c r="F25" s="475" t="s">
        <v>87</v>
      </c>
      <c r="G25" s="475" t="s">
        <v>93</v>
      </c>
      <c r="H25" s="34" t="s">
        <v>60</v>
      </c>
      <c r="I25" s="34" t="s">
        <v>94</v>
      </c>
      <c r="J25" s="813" t="s">
        <v>95</v>
      </c>
      <c r="K25" s="813"/>
      <c r="L25" s="470" t="s">
        <v>96</v>
      </c>
      <c r="M25" s="46">
        <v>250000</v>
      </c>
      <c r="N25" s="46">
        <v>150000</v>
      </c>
      <c r="O25" s="47">
        <f t="shared" ref="O25:O31" si="2">+M25-N25</f>
        <v>100000</v>
      </c>
      <c r="P25" s="46">
        <v>0</v>
      </c>
      <c r="Q25" s="46">
        <v>0</v>
      </c>
      <c r="R25" s="47">
        <f>+P25-Q25</f>
        <v>0</v>
      </c>
      <c r="S25" s="46">
        <f t="shared" si="0"/>
        <v>250000</v>
      </c>
      <c r="T25" s="46">
        <f t="shared" si="0"/>
        <v>150000</v>
      </c>
      <c r="U25" s="47">
        <f t="shared" si="1"/>
        <v>100000</v>
      </c>
      <c r="V25" s="560"/>
    </row>
    <row r="26" spans="1:29" ht="66" customHeight="1">
      <c r="A26" s="903"/>
      <c r="B26" s="44" t="s">
        <v>98</v>
      </c>
      <c r="C26" s="810" t="s">
        <v>99</v>
      </c>
      <c r="D26" s="810"/>
      <c r="E26" s="34" t="s">
        <v>86</v>
      </c>
      <c r="F26" s="475" t="s">
        <v>100</v>
      </c>
      <c r="G26" s="475" t="s">
        <v>93</v>
      </c>
      <c r="H26" s="34" t="s">
        <v>60</v>
      </c>
      <c r="I26" s="34" t="s">
        <v>101</v>
      </c>
      <c r="J26" s="813" t="s">
        <v>95</v>
      </c>
      <c r="K26" s="813"/>
      <c r="L26" s="470" t="s">
        <v>102</v>
      </c>
      <c r="M26" s="46">
        <v>192000</v>
      </c>
      <c r="N26" s="46">
        <v>192000</v>
      </c>
      <c r="O26" s="47">
        <f t="shared" si="2"/>
        <v>0</v>
      </c>
      <c r="P26" s="46">
        <v>0</v>
      </c>
      <c r="Q26" s="46">
        <v>0</v>
      </c>
      <c r="R26" s="47">
        <f>+P26-Q26</f>
        <v>0</v>
      </c>
      <c r="S26" s="46">
        <f t="shared" si="0"/>
        <v>192000</v>
      </c>
      <c r="T26" s="46">
        <f t="shared" si="0"/>
        <v>192000</v>
      </c>
      <c r="U26" s="47">
        <f t="shared" si="1"/>
        <v>0</v>
      </c>
      <c r="V26" s="560"/>
    </row>
    <row r="27" spans="1:29" ht="57.75" customHeight="1">
      <c r="A27" s="903"/>
      <c r="B27" s="44" t="s">
        <v>103</v>
      </c>
      <c r="C27" s="810" t="s">
        <v>104</v>
      </c>
      <c r="D27" s="810"/>
      <c r="E27" s="34" t="s">
        <v>86</v>
      </c>
      <c r="F27" s="475" t="s">
        <v>87</v>
      </c>
      <c r="G27" s="475" t="s">
        <v>93</v>
      </c>
      <c r="H27" s="34" t="s">
        <v>60</v>
      </c>
      <c r="I27" s="34" t="s">
        <v>94</v>
      </c>
      <c r="J27" s="813" t="s">
        <v>105</v>
      </c>
      <c r="K27" s="813"/>
      <c r="L27" s="470" t="s">
        <v>106</v>
      </c>
      <c r="M27" s="46">
        <v>200000</v>
      </c>
      <c r="N27" s="46">
        <v>0</v>
      </c>
      <c r="O27" s="47">
        <f t="shared" si="2"/>
        <v>200000</v>
      </c>
      <c r="P27" s="46">
        <v>0</v>
      </c>
      <c r="Q27" s="46">
        <v>0</v>
      </c>
      <c r="R27" s="47">
        <f>+P27-Q27</f>
        <v>0</v>
      </c>
      <c r="S27" s="46">
        <f t="shared" si="0"/>
        <v>200000</v>
      </c>
      <c r="T27" s="46">
        <f t="shared" si="0"/>
        <v>0</v>
      </c>
      <c r="U27" s="47">
        <f t="shared" si="1"/>
        <v>200000</v>
      </c>
      <c r="V27" s="560"/>
    </row>
    <row r="28" spans="1:29" ht="77.25" customHeight="1">
      <c r="A28" s="904" t="s">
        <v>107</v>
      </c>
      <c r="B28" s="44" t="s">
        <v>108</v>
      </c>
      <c r="C28" s="814" t="s">
        <v>109</v>
      </c>
      <c r="D28" s="814"/>
      <c r="E28" s="45" t="s">
        <v>110</v>
      </c>
      <c r="F28" s="480" t="s">
        <v>87</v>
      </c>
      <c r="G28" s="480" t="s">
        <v>111</v>
      </c>
      <c r="H28" s="45" t="s">
        <v>65</v>
      </c>
      <c r="I28" s="38" t="s">
        <v>112</v>
      </c>
      <c r="J28" s="811" t="s">
        <v>113</v>
      </c>
      <c r="K28" s="811"/>
      <c r="L28" s="477" t="s">
        <v>114</v>
      </c>
      <c r="M28" s="46">
        <v>2939041</v>
      </c>
      <c r="N28" s="46">
        <v>2939041</v>
      </c>
      <c r="O28" s="47">
        <f t="shared" si="2"/>
        <v>0</v>
      </c>
      <c r="P28" s="46">
        <v>2463709</v>
      </c>
      <c r="Q28" s="46">
        <v>2463709</v>
      </c>
      <c r="R28" s="47">
        <f>+P28-Q28</f>
        <v>0</v>
      </c>
      <c r="S28" s="46">
        <f t="shared" si="0"/>
        <v>5402750</v>
      </c>
      <c r="T28" s="46">
        <f t="shared" si="0"/>
        <v>5402750</v>
      </c>
      <c r="U28" s="47">
        <f t="shared" si="1"/>
        <v>0</v>
      </c>
      <c r="V28" s="560"/>
    </row>
    <row r="29" spans="1:29" ht="35.450000000000003" customHeight="1">
      <c r="A29" s="904"/>
      <c r="B29" s="44" t="s">
        <v>115</v>
      </c>
      <c r="C29" s="814" t="s">
        <v>116</v>
      </c>
      <c r="D29" s="814"/>
      <c r="E29" s="45" t="s">
        <v>117</v>
      </c>
      <c r="F29" s="480" t="s">
        <v>118</v>
      </c>
      <c r="G29" s="480" t="s">
        <v>119</v>
      </c>
      <c r="H29" s="38" t="s">
        <v>120</v>
      </c>
      <c r="I29" s="48" t="s">
        <v>121</v>
      </c>
      <c r="J29" s="811" t="s">
        <v>106</v>
      </c>
      <c r="K29" s="815"/>
      <c r="L29" s="470" t="s">
        <v>106</v>
      </c>
      <c r="M29" s="46">
        <v>1200000</v>
      </c>
      <c r="N29" s="46">
        <v>0</v>
      </c>
      <c r="O29" s="47">
        <f t="shared" si="2"/>
        <v>1200000</v>
      </c>
      <c r="P29" s="46">
        <v>1200000</v>
      </c>
      <c r="Q29" s="46">
        <v>0</v>
      </c>
      <c r="R29" s="47">
        <v>1200000</v>
      </c>
      <c r="S29" s="46">
        <f t="shared" ref="S29" si="3">M29+P29</f>
        <v>2400000</v>
      </c>
      <c r="T29" s="46">
        <f t="shared" ref="T29" si="4">N29+Q29</f>
        <v>0</v>
      </c>
      <c r="U29" s="47">
        <f t="shared" si="1"/>
        <v>2400000</v>
      </c>
      <c r="V29" s="560"/>
    </row>
    <row r="30" spans="1:29" ht="38.1" customHeight="1">
      <c r="A30" s="904"/>
      <c r="B30" s="44" t="s">
        <v>122</v>
      </c>
      <c r="C30" s="814" t="s">
        <v>123</v>
      </c>
      <c r="D30" s="814"/>
      <c r="E30" s="34" t="s">
        <v>124</v>
      </c>
      <c r="F30" s="481" t="s">
        <v>87</v>
      </c>
      <c r="G30" s="481" t="s">
        <v>88</v>
      </c>
      <c r="H30" s="34" t="s">
        <v>60</v>
      </c>
      <c r="I30" s="34" t="s">
        <v>125</v>
      </c>
      <c r="J30" s="813" t="s">
        <v>126</v>
      </c>
      <c r="K30" s="813"/>
      <c r="L30" s="470" t="s">
        <v>127</v>
      </c>
      <c r="M30" s="46">
        <v>10000</v>
      </c>
      <c r="N30" s="46">
        <v>10000</v>
      </c>
      <c r="O30" s="47">
        <f t="shared" si="2"/>
        <v>0</v>
      </c>
      <c r="P30" s="46">
        <v>0</v>
      </c>
      <c r="Q30" s="46">
        <v>0</v>
      </c>
      <c r="R30" s="47">
        <f>+P30-Q30</f>
        <v>0</v>
      </c>
      <c r="S30" s="46">
        <f>M30+P30</f>
        <v>10000</v>
      </c>
      <c r="T30" s="46">
        <f>N30+Q30</f>
        <v>10000</v>
      </c>
      <c r="U30" s="47">
        <f t="shared" si="1"/>
        <v>0</v>
      </c>
      <c r="V30" s="560"/>
    </row>
    <row r="31" spans="1:29" ht="45" customHeight="1">
      <c r="A31" s="904"/>
      <c r="B31" s="44" t="s">
        <v>128</v>
      </c>
      <c r="C31" s="814" t="s">
        <v>129</v>
      </c>
      <c r="D31" s="814"/>
      <c r="E31" s="38" t="s">
        <v>86</v>
      </c>
      <c r="F31" s="481" t="s">
        <v>87</v>
      </c>
      <c r="G31" s="481" t="s">
        <v>88</v>
      </c>
      <c r="H31" s="45" t="s">
        <v>65</v>
      </c>
      <c r="I31" s="38" t="s">
        <v>130</v>
      </c>
      <c r="J31" s="811" t="s">
        <v>131</v>
      </c>
      <c r="K31" s="811"/>
      <c r="L31" s="477" t="s">
        <v>65</v>
      </c>
      <c r="M31" s="46">
        <v>100000</v>
      </c>
      <c r="N31" s="46">
        <v>100000</v>
      </c>
      <c r="O31" s="47">
        <f t="shared" si="2"/>
        <v>0</v>
      </c>
      <c r="P31" s="46">
        <v>0</v>
      </c>
      <c r="Q31" s="46">
        <v>0</v>
      </c>
      <c r="R31" s="47">
        <f>+P31-Q31</f>
        <v>0</v>
      </c>
      <c r="S31" s="46">
        <f>M31+P31</f>
        <v>100000</v>
      </c>
      <c r="T31" s="46">
        <f>N31+Q31</f>
        <v>100000</v>
      </c>
      <c r="U31" s="47">
        <f t="shared" si="1"/>
        <v>0</v>
      </c>
      <c r="V31" s="560"/>
    </row>
    <row r="32" spans="1:29" s="14" customFormat="1" ht="45" customHeight="1">
      <c r="A32" s="746"/>
      <c r="B32" s="49"/>
      <c r="C32" s="39"/>
      <c r="D32" s="39"/>
      <c r="E32" s="50"/>
      <c r="F32" s="51"/>
      <c r="G32" s="39"/>
      <c r="H32" s="52"/>
      <c r="I32" s="50"/>
      <c r="J32" s="145"/>
      <c r="K32" s="145"/>
      <c r="L32" s="145"/>
      <c r="M32" s="30"/>
      <c r="N32" s="30"/>
      <c r="O32" s="53"/>
      <c r="P32" s="30"/>
      <c r="Q32" s="30"/>
      <c r="R32" s="53"/>
      <c r="S32" s="30"/>
      <c r="T32" s="30"/>
      <c r="U32" s="53"/>
      <c r="V32" s="560"/>
      <c r="W32" s="561"/>
      <c r="X32" s="561"/>
      <c r="Y32" s="561"/>
      <c r="Z32" s="561"/>
      <c r="AA32" s="561"/>
      <c r="AB32" s="561"/>
      <c r="AC32" s="561"/>
    </row>
    <row r="33" spans="1:22" ht="46.35" customHeight="1">
      <c r="C33" s="881" t="s">
        <v>132</v>
      </c>
      <c r="D33" s="881"/>
      <c r="E33" s="881"/>
      <c r="F33" s="881"/>
      <c r="G33" s="881"/>
      <c r="H33" s="881"/>
      <c r="I33" s="881"/>
      <c r="J33" s="881"/>
      <c r="K33" s="881"/>
      <c r="L33" s="881"/>
      <c r="M33" s="54"/>
      <c r="N33" s="54"/>
      <c r="O33" s="54"/>
      <c r="P33" s="54"/>
      <c r="Q33" s="54"/>
      <c r="R33" s="54"/>
      <c r="S33" s="54"/>
      <c r="T33" s="54"/>
      <c r="U33" s="54"/>
      <c r="V33" s="560"/>
    </row>
    <row r="34" spans="1:22" ht="21" customHeight="1">
      <c r="C34" s="822" t="s">
        <v>51</v>
      </c>
      <c r="D34" s="822"/>
      <c r="E34" s="832" t="s">
        <v>9</v>
      </c>
      <c r="F34" s="833"/>
      <c r="G34" s="834" t="s">
        <v>52</v>
      </c>
      <c r="H34" s="834"/>
      <c r="I34" s="476" t="s">
        <v>53</v>
      </c>
      <c r="J34" s="822" t="s">
        <v>54</v>
      </c>
      <c r="K34" s="822"/>
      <c r="L34" s="822"/>
      <c r="M34" s="54"/>
      <c r="N34" s="54"/>
      <c r="O34" s="54"/>
      <c r="P34" s="54"/>
      <c r="Q34" s="54"/>
      <c r="R34" s="54"/>
      <c r="S34" s="54"/>
      <c r="T34" s="54"/>
      <c r="U34" s="54"/>
      <c r="V34" s="560"/>
    </row>
    <row r="35" spans="1:22" ht="72" customHeight="1">
      <c r="C35" s="830" t="s">
        <v>133</v>
      </c>
      <c r="D35" s="830"/>
      <c r="E35" s="835">
        <v>0</v>
      </c>
      <c r="F35" s="835"/>
      <c r="G35" s="836">
        <v>0.3</v>
      </c>
      <c r="H35" s="837"/>
      <c r="I35" s="566">
        <v>0.5</v>
      </c>
      <c r="J35" s="837" t="s">
        <v>134</v>
      </c>
      <c r="K35" s="837"/>
      <c r="L35" s="837"/>
      <c r="M35" s="55"/>
      <c r="N35" s="54"/>
      <c r="O35" s="54"/>
      <c r="P35" s="54"/>
      <c r="Q35" s="54"/>
      <c r="R35" s="54"/>
      <c r="S35" s="54"/>
      <c r="T35" s="54"/>
      <c r="U35" s="54"/>
      <c r="V35" s="560"/>
    </row>
    <row r="36" spans="1:22" ht="90.6" customHeight="1">
      <c r="C36" s="831" t="s">
        <v>1634</v>
      </c>
      <c r="D36" s="831"/>
      <c r="E36" s="811" t="s">
        <v>135</v>
      </c>
      <c r="F36" s="811"/>
      <c r="G36" s="828" t="s">
        <v>136</v>
      </c>
      <c r="H36" s="829"/>
      <c r="I36" s="483" t="s">
        <v>137</v>
      </c>
      <c r="J36" s="829" t="s">
        <v>138</v>
      </c>
      <c r="K36" s="829"/>
      <c r="L36" s="829"/>
      <c r="M36" s="55"/>
      <c r="N36" s="54"/>
      <c r="O36" s="54"/>
      <c r="P36" s="54"/>
      <c r="Q36" s="54"/>
      <c r="R36" s="54"/>
      <c r="S36" s="54"/>
      <c r="T36" s="54"/>
      <c r="U36" s="54"/>
      <c r="V36" s="560"/>
    </row>
    <row r="37" spans="1:22" ht="48.75" customHeight="1">
      <c r="C37" s="814" t="s">
        <v>140</v>
      </c>
      <c r="D37" s="814"/>
      <c r="E37" s="835" t="s">
        <v>1667</v>
      </c>
      <c r="F37" s="835"/>
      <c r="G37" s="837" t="s">
        <v>141</v>
      </c>
      <c r="H37" s="837"/>
      <c r="I37" s="567" t="s">
        <v>142</v>
      </c>
      <c r="J37" s="837" t="s">
        <v>143</v>
      </c>
      <c r="K37" s="837"/>
      <c r="L37" s="837"/>
      <c r="M37" s="55"/>
      <c r="N37" s="54"/>
      <c r="O37" s="54"/>
      <c r="P37" s="54"/>
      <c r="Q37" s="54"/>
      <c r="R37" s="54"/>
      <c r="S37" s="54"/>
      <c r="T37" s="54"/>
      <c r="U37" s="54"/>
      <c r="V37" s="560"/>
    </row>
    <row r="38" spans="1:22" ht="48.75" customHeight="1">
      <c r="C38" s="814" t="s">
        <v>144</v>
      </c>
      <c r="D38" s="814"/>
      <c r="E38" s="815" t="s">
        <v>1668</v>
      </c>
      <c r="F38" s="815"/>
      <c r="G38" s="811" t="s">
        <v>145</v>
      </c>
      <c r="H38" s="811"/>
      <c r="I38" s="484" t="s">
        <v>146</v>
      </c>
      <c r="J38" s="811" t="s">
        <v>147</v>
      </c>
      <c r="K38" s="811"/>
      <c r="L38" s="811"/>
      <c r="M38" s="55"/>
      <c r="N38" s="54"/>
      <c r="O38" s="54"/>
      <c r="P38" s="54"/>
      <c r="Q38" s="54"/>
      <c r="R38" s="54"/>
      <c r="S38" s="54"/>
      <c r="T38" s="54"/>
      <c r="U38" s="54"/>
      <c r="V38" s="560"/>
    </row>
    <row r="39" spans="1:22" ht="69" customHeight="1">
      <c r="C39" s="810" t="s">
        <v>148</v>
      </c>
      <c r="D39" s="810"/>
      <c r="E39" s="823">
        <v>0</v>
      </c>
      <c r="F39" s="823"/>
      <c r="G39" s="823" t="s">
        <v>149</v>
      </c>
      <c r="H39" s="823"/>
      <c r="I39" s="474" t="s">
        <v>150</v>
      </c>
      <c r="J39" s="813" t="s">
        <v>151</v>
      </c>
      <c r="K39" s="813"/>
      <c r="L39" s="813"/>
      <c r="M39" s="55"/>
      <c r="N39" s="54"/>
      <c r="O39" s="54"/>
      <c r="P39" s="54"/>
      <c r="Q39" s="54"/>
      <c r="R39" s="54"/>
      <c r="S39" s="54"/>
      <c r="T39" s="54"/>
      <c r="U39" s="54"/>
      <c r="V39" s="560"/>
    </row>
    <row r="40" spans="1:22" ht="45.6" customHeight="1">
      <c r="C40" s="814" t="s">
        <v>1636</v>
      </c>
      <c r="D40" s="814"/>
      <c r="E40" s="824">
        <v>0</v>
      </c>
      <c r="F40" s="824"/>
      <c r="G40" s="824">
        <v>0</v>
      </c>
      <c r="H40" s="824"/>
      <c r="I40" s="568" t="s">
        <v>152</v>
      </c>
      <c r="J40" s="815" t="s">
        <v>153</v>
      </c>
      <c r="K40" s="815"/>
      <c r="L40" s="815"/>
      <c r="V40" s="560"/>
    </row>
    <row r="41" spans="1:22" ht="27" customHeight="1">
      <c r="C41" s="39"/>
      <c r="D41" s="732"/>
      <c r="E41" s="731"/>
      <c r="F41" s="729"/>
      <c r="G41" s="729"/>
      <c r="H41" s="729"/>
      <c r="I41" s="653"/>
      <c r="J41" s="473"/>
      <c r="K41" s="473"/>
      <c r="L41" s="473"/>
      <c r="M41" s="818" t="s">
        <v>66</v>
      </c>
      <c r="N41" s="818"/>
      <c r="O41" s="818"/>
      <c r="P41" s="818"/>
      <c r="Q41" s="818"/>
      <c r="R41" s="818"/>
      <c r="S41" s="818"/>
      <c r="T41" s="818"/>
      <c r="U41" s="818"/>
      <c r="V41" s="560"/>
    </row>
    <row r="42" spans="1:22" ht="27.95" customHeight="1">
      <c r="A42" s="745"/>
      <c r="B42" s="42"/>
      <c r="C42" s="60"/>
      <c r="D42" s="730"/>
      <c r="E42" s="730"/>
      <c r="F42" s="60"/>
      <c r="G42" s="60"/>
      <c r="H42" s="60"/>
      <c r="I42" s="60"/>
      <c r="J42" s="489"/>
      <c r="K42" s="489"/>
      <c r="L42" s="489"/>
      <c r="M42" s="818">
        <v>2021</v>
      </c>
      <c r="N42" s="818"/>
      <c r="O42" s="818"/>
      <c r="P42" s="818" t="s">
        <v>67</v>
      </c>
      <c r="Q42" s="818"/>
      <c r="R42" s="818"/>
      <c r="S42" s="818" t="s">
        <v>68</v>
      </c>
      <c r="T42" s="818"/>
      <c r="U42" s="818"/>
      <c r="V42" s="560"/>
    </row>
    <row r="43" spans="1:22" ht="23.25" customHeight="1">
      <c r="C43" s="822" t="s">
        <v>69</v>
      </c>
      <c r="D43" s="815"/>
      <c r="E43" s="822" t="s">
        <v>70</v>
      </c>
      <c r="F43" s="822" t="s">
        <v>71</v>
      </c>
      <c r="G43" s="815"/>
      <c r="H43" s="822" t="s">
        <v>72</v>
      </c>
      <c r="I43" s="822" t="s">
        <v>73</v>
      </c>
      <c r="J43" s="822" t="s">
        <v>74</v>
      </c>
      <c r="K43" s="815"/>
      <c r="L43" s="820" t="s">
        <v>75</v>
      </c>
      <c r="M43" s="880" t="s">
        <v>76</v>
      </c>
      <c r="N43" s="880" t="s">
        <v>77</v>
      </c>
      <c r="O43" s="879" t="s">
        <v>78</v>
      </c>
      <c r="P43" s="880" t="s">
        <v>76</v>
      </c>
      <c r="Q43" s="880" t="s">
        <v>77</v>
      </c>
      <c r="R43" s="879" t="s">
        <v>78</v>
      </c>
      <c r="S43" s="880" t="s">
        <v>79</v>
      </c>
      <c r="T43" s="880" t="s">
        <v>80</v>
      </c>
      <c r="U43" s="879" t="s">
        <v>78</v>
      </c>
      <c r="V43" s="560"/>
    </row>
    <row r="44" spans="1:22" ht="39.6" customHeight="1">
      <c r="A44" s="745"/>
      <c r="B44" s="42"/>
      <c r="C44" s="825"/>
      <c r="D44" s="825"/>
      <c r="E44" s="825"/>
      <c r="F44" s="478" t="s">
        <v>81</v>
      </c>
      <c r="G44" s="478" t="s">
        <v>82</v>
      </c>
      <c r="H44" s="827"/>
      <c r="I44" s="815"/>
      <c r="J44" s="815"/>
      <c r="K44" s="815"/>
      <c r="L44" s="874"/>
      <c r="M44" s="880"/>
      <c r="N44" s="880"/>
      <c r="O44" s="879"/>
      <c r="P44" s="880"/>
      <c r="Q44" s="880"/>
      <c r="R44" s="879"/>
      <c r="S44" s="833"/>
      <c r="T44" s="833"/>
      <c r="U44" s="833"/>
      <c r="V44" s="560"/>
    </row>
    <row r="45" spans="1:22" ht="39.6" customHeight="1">
      <c r="A45" s="809" t="s">
        <v>154</v>
      </c>
      <c r="B45" s="819" t="s">
        <v>155</v>
      </c>
      <c r="C45" s="814" t="s">
        <v>156</v>
      </c>
      <c r="D45" s="814"/>
      <c r="E45" s="815" t="s">
        <v>86</v>
      </c>
      <c r="F45" s="811" t="s">
        <v>87</v>
      </c>
      <c r="G45" s="811" t="s">
        <v>88</v>
      </c>
      <c r="H45" s="477" t="s">
        <v>65</v>
      </c>
      <c r="I45" s="815">
        <v>16.3</v>
      </c>
      <c r="J45" s="811" t="s">
        <v>157</v>
      </c>
      <c r="K45" s="811"/>
      <c r="L45" s="472" t="s">
        <v>158</v>
      </c>
      <c r="M45" s="64">
        <v>958349</v>
      </c>
      <c r="N45" s="64">
        <v>958349</v>
      </c>
      <c r="O45" s="65">
        <f t="shared" ref="O45:O81" si="5">+M45-N45</f>
        <v>0</v>
      </c>
      <c r="P45" s="64">
        <v>0</v>
      </c>
      <c r="Q45" s="64">
        <v>0</v>
      </c>
      <c r="R45" s="65">
        <f t="shared" ref="R45:R81" si="6">+P45-Q45</f>
        <v>0</v>
      </c>
      <c r="S45" s="64">
        <f>M45+P45</f>
        <v>958349</v>
      </c>
      <c r="T45" s="64">
        <f>N45+Q45</f>
        <v>958349</v>
      </c>
      <c r="U45" s="65">
        <f t="shared" ref="U45" si="7">+S45-T45</f>
        <v>0</v>
      </c>
      <c r="V45" s="560"/>
    </row>
    <row r="46" spans="1:22" ht="24" customHeight="1">
      <c r="A46" s="809"/>
      <c r="B46" s="819"/>
      <c r="C46" s="814"/>
      <c r="D46" s="814"/>
      <c r="E46" s="815"/>
      <c r="F46" s="811"/>
      <c r="G46" s="811"/>
      <c r="H46" s="477" t="s">
        <v>65</v>
      </c>
      <c r="I46" s="815"/>
      <c r="J46" s="811"/>
      <c r="K46" s="811"/>
      <c r="L46" s="472" t="s">
        <v>65</v>
      </c>
      <c r="M46" s="64">
        <v>60000</v>
      </c>
      <c r="N46" s="64">
        <v>60000</v>
      </c>
      <c r="O46" s="65">
        <f t="shared" si="5"/>
        <v>0</v>
      </c>
      <c r="P46" s="64">
        <v>0</v>
      </c>
      <c r="Q46" s="64">
        <v>0</v>
      </c>
      <c r="R46" s="65">
        <f t="shared" si="6"/>
        <v>0</v>
      </c>
      <c r="S46" s="64">
        <f t="shared" ref="S46:S82" si="8">M46+P46</f>
        <v>60000</v>
      </c>
      <c r="T46" s="64">
        <f t="shared" ref="T46:T82" si="9">N46+Q46</f>
        <v>60000</v>
      </c>
      <c r="U46" s="65">
        <f t="shared" ref="U46:U82" si="10">+S46-T46</f>
        <v>0</v>
      </c>
      <c r="V46" s="560"/>
    </row>
    <row r="47" spans="1:22" ht="55.35" customHeight="1">
      <c r="A47" s="809"/>
      <c r="B47" s="474" t="s">
        <v>159</v>
      </c>
      <c r="C47" s="810" t="s">
        <v>160</v>
      </c>
      <c r="D47" s="810"/>
      <c r="E47" s="470" t="s">
        <v>86</v>
      </c>
      <c r="F47" s="475" t="s">
        <v>161</v>
      </c>
      <c r="G47" s="470" t="s">
        <v>93</v>
      </c>
      <c r="H47" s="472" t="s">
        <v>162</v>
      </c>
      <c r="I47" s="734" t="s">
        <v>163</v>
      </c>
      <c r="J47" s="813" t="s">
        <v>164</v>
      </c>
      <c r="K47" s="813"/>
      <c r="L47" s="470" t="s">
        <v>162</v>
      </c>
      <c r="M47" s="64">
        <v>214000</v>
      </c>
      <c r="N47" s="64">
        <v>50000</v>
      </c>
      <c r="O47" s="65">
        <f t="shared" si="5"/>
        <v>164000</v>
      </c>
      <c r="P47" s="64">
        <v>190000</v>
      </c>
      <c r="Q47" s="64">
        <v>20000</v>
      </c>
      <c r="R47" s="65">
        <f t="shared" si="6"/>
        <v>170000</v>
      </c>
      <c r="S47" s="64">
        <f t="shared" si="8"/>
        <v>404000</v>
      </c>
      <c r="T47" s="64">
        <f t="shared" si="9"/>
        <v>70000</v>
      </c>
      <c r="U47" s="65">
        <f t="shared" si="10"/>
        <v>334000</v>
      </c>
      <c r="V47" s="560"/>
    </row>
    <row r="48" spans="1:22" ht="60.75" customHeight="1">
      <c r="A48" s="809"/>
      <c r="B48" s="474" t="s">
        <v>165</v>
      </c>
      <c r="C48" s="810" t="s">
        <v>166</v>
      </c>
      <c r="D48" s="810"/>
      <c r="E48" s="470" t="s">
        <v>117</v>
      </c>
      <c r="F48" s="475" t="s">
        <v>161</v>
      </c>
      <c r="G48" s="470" t="s">
        <v>93</v>
      </c>
      <c r="H48" s="472" t="s">
        <v>162</v>
      </c>
      <c r="I48" s="477" t="s">
        <v>167</v>
      </c>
      <c r="J48" s="889" t="s">
        <v>168</v>
      </c>
      <c r="K48" s="889"/>
      <c r="L48" s="470" t="s">
        <v>162</v>
      </c>
      <c r="M48" s="64">
        <v>95000</v>
      </c>
      <c r="N48" s="64">
        <v>5000</v>
      </c>
      <c r="O48" s="65">
        <f t="shared" si="5"/>
        <v>90000</v>
      </c>
      <c r="P48" s="64">
        <v>190000</v>
      </c>
      <c r="Q48" s="64">
        <v>10000</v>
      </c>
      <c r="R48" s="65">
        <f t="shared" si="6"/>
        <v>180000</v>
      </c>
      <c r="S48" s="64">
        <f t="shared" si="8"/>
        <v>285000</v>
      </c>
      <c r="T48" s="64">
        <f t="shared" si="9"/>
        <v>15000</v>
      </c>
      <c r="U48" s="65">
        <f t="shared" si="10"/>
        <v>270000</v>
      </c>
      <c r="V48" s="560"/>
    </row>
    <row r="49" spans="1:22" ht="35.1" customHeight="1">
      <c r="A49" s="809"/>
      <c r="B49" s="474" t="s">
        <v>169</v>
      </c>
      <c r="C49" s="810" t="s">
        <v>170</v>
      </c>
      <c r="D49" s="810"/>
      <c r="E49" s="470" t="s">
        <v>86</v>
      </c>
      <c r="F49" s="475" t="s">
        <v>161</v>
      </c>
      <c r="G49" s="470" t="s">
        <v>93</v>
      </c>
      <c r="H49" s="472" t="s">
        <v>162</v>
      </c>
      <c r="I49" s="477" t="s">
        <v>167</v>
      </c>
      <c r="J49" s="889" t="s">
        <v>171</v>
      </c>
      <c r="K49" s="889"/>
      <c r="L49" s="470" t="s">
        <v>162</v>
      </c>
      <c r="M49" s="64">
        <v>95000</v>
      </c>
      <c r="N49" s="64">
        <v>25000</v>
      </c>
      <c r="O49" s="65">
        <f t="shared" si="5"/>
        <v>70000</v>
      </c>
      <c r="P49" s="64">
        <v>165000</v>
      </c>
      <c r="Q49" s="64">
        <v>15000</v>
      </c>
      <c r="R49" s="65">
        <f t="shared" si="6"/>
        <v>150000</v>
      </c>
      <c r="S49" s="64">
        <f t="shared" si="8"/>
        <v>260000</v>
      </c>
      <c r="T49" s="64">
        <f t="shared" si="9"/>
        <v>40000</v>
      </c>
      <c r="U49" s="65">
        <f t="shared" si="10"/>
        <v>220000</v>
      </c>
      <c r="V49" s="560"/>
    </row>
    <row r="50" spans="1:22" ht="54" customHeight="1">
      <c r="A50" s="809"/>
      <c r="B50" s="474" t="s">
        <v>172</v>
      </c>
      <c r="C50" s="810" t="s">
        <v>173</v>
      </c>
      <c r="D50" s="810"/>
      <c r="E50" s="470" t="s">
        <v>86</v>
      </c>
      <c r="F50" s="475" t="s">
        <v>161</v>
      </c>
      <c r="G50" s="470" t="s">
        <v>93</v>
      </c>
      <c r="H50" s="472" t="s">
        <v>162</v>
      </c>
      <c r="I50" s="477">
        <v>16.3</v>
      </c>
      <c r="J50" s="811" t="s">
        <v>174</v>
      </c>
      <c r="K50" s="811"/>
      <c r="L50" s="470" t="s">
        <v>162</v>
      </c>
      <c r="M50" s="64">
        <v>25000</v>
      </c>
      <c r="N50" s="64">
        <v>0</v>
      </c>
      <c r="O50" s="65">
        <f t="shared" si="5"/>
        <v>25000</v>
      </c>
      <c r="P50" s="64">
        <v>155000</v>
      </c>
      <c r="Q50" s="64">
        <v>5000</v>
      </c>
      <c r="R50" s="65">
        <f t="shared" si="6"/>
        <v>150000</v>
      </c>
      <c r="S50" s="64">
        <f t="shared" si="8"/>
        <v>180000</v>
      </c>
      <c r="T50" s="64">
        <f t="shared" si="9"/>
        <v>5000</v>
      </c>
      <c r="U50" s="65">
        <f t="shared" si="10"/>
        <v>175000</v>
      </c>
      <c r="V50" s="560"/>
    </row>
    <row r="51" spans="1:22" ht="43.35" customHeight="1">
      <c r="A51" s="809"/>
      <c r="B51" s="474" t="s">
        <v>175</v>
      </c>
      <c r="C51" s="810" t="s">
        <v>176</v>
      </c>
      <c r="D51" s="810"/>
      <c r="E51" s="470" t="s">
        <v>86</v>
      </c>
      <c r="F51" s="470" t="s">
        <v>87</v>
      </c>
      <c r="G51" s="470" t="s">
        <v>93</v>
      </c>
      <c r="H51" s="470" t="s">
        <v>60</v>
      </c>
      <c r="I51" s="734" t="s">
        <v>177</v>
      </c>
      <c r="J51" s="813" t="s">
        <v>178</v>
      </c>
      <c r="K51" s="813"/>
      <c r="L51" s="487" t="s">
        <v>179</v>
      </c>
      <c r="M51" s="64">
        <v>100000</v>
      </c>
      <c r="N51" s="64">
        <v>100000</v>
      </c>
      <c r="O51" s="65">
        <f t="shared" si="5"/>
        <v>0</v>
      </c>
      <c r="P51" s="64">
        <v>0</v>
      </c>
      <c r="Q51" s="64">
        <v>0</v>
      </c>
      <c r="R51" s="65">
        <f t="shared" si="6"/>
        <v>0</v>
      </c>
      <c r="S51" s="64">
        <f t="shared" si="8"/>
        <v>100000</v>
      </c>
      <c r="T51" s="64">
        <f t="shared" si="9"/>
        <v>100000</v>
      </c>
      <c r="U51" s="65">
        <f t="shared" si="10"/>
        <v>0</v>
      </c>
      <c r="V51" s="560"/>
    </row>
    <row r="52" spans="1:22" ht="53.25" customHeight="1">
      <c r="A52" s="809" t="s">
        <v>180</v>
      </c>
      <c r="B52" s="474" t="s">
        <v>181</v>
      </c>
      <c r="C52" s="814" t="s">
        <v>182</v>
      </c>
      <c r="D52" s="814"/>
      <c r="E52" s="472" t="s">
        <v>86</v>
      </c>
      <c r="F52" s="477" t="s">
        <v>87</v>
      </c>
      <c r="G52" s="477" t="s">
        <v>88</v>
      </c>
      <c r="H52" s="477" t="s">
        <v>65</v>
      </c>
      <c r="I52" s="472" t="s">
        <v>183</v>
      </c>
      <c r="J52" s="811" t="s">
        <v>184</v>
      </c>
      <c r="K52" s="811"/>
      <c r="L52" s="472" t="s">
        <v>65</v>
      </c>
      <c r="M52" s="64">
        <v>40000</v>
      </c>
      <c r="N52" s="64">
        <v>40000</v>
      </c>
      <c r="O52" s="65">
        <f t="shared" si="5"/>
        <v>0</v>
      </c>
      <c r="P52" s="64">
        <v>0</v>
      </c>
      <c r="Q52" s="64">
        <v>0</v>
      </c>
      <c r="R52" s="65">
        <f t="shared" si="6"/>
        <v>0</v>
      </c>
      <c r="S52" s="64">
        <f t="shared" si="8"/>
        <v>40000</v>
      </c>
      <c r="T52" s="64">
        <f t="shared" si="9"/>
        <v>40000</v>
      </c>
      <c r="U52" s="65">
        <f t="shared" si="10"/>
        <v>0</v>
      </c>
      <c r="V52" s="560"/>
    </row>
    <row r="53" spans="1:22" ht="39.6" customHeight="1">
      <c r="A53" s="809"/>
      <c r="B53" s="474" t="s">
        <v>185</v>
      </c>
      <c r="C53" s="814" t="s">
        <v>186</v>
      </c>
      <c r="D53" s="814"/>
      <c r="E53" s="472" t="s">
        <v>86</v>
      </c>
      <c r="F53" s="477" t="s">
        <v>87</v>
      </c>
      <c r="G53" s="477" t="s">
        <v>88</v>
      </c>
      <c r="H53" s="477" t="s">
        <v>65</v>
      </c>
      <c r="I53" s="472" t="s">
        <v>187</v>
      </c>
      <c r="J53" s="811" t="s">
        <v>188</v>
      </c>
      <c r="K53" s="811"/>
      <c r="L53" s="472" t="s">
        <v>65</v>
      </c>
      <c r="M53" s="64">
        <v>159955</v>
      </c>
      <c r="N53" s="64">
        <v>159955</v>
      </c>
      <c r="O53" s="65">
        <f t="shared" si="5"/>
        <v>0</v>
      </c>
      <c r="P53" s="64">
        <v>0</v>
      </c>
      <c r="Q53" s="64">
        <v>0</v>
      </c>
      <c r="R53" s="65">
        <f t="shared" si="6"/>
        <v>0</v>
      </c>
      <c r="S53" s="64">
        <f t="shared" si="8"/>
        <v>159955</v>
      </c>
      <c r="T53" s="64">
        <f t="shared" si="9"/>
        <v>159955</v>
      </c>
      <c r="U53" s="65">
        <f t="shared" si="10"/>
        <v>0</v>
      </c>
      <c r="V53" s="560"/>
    </row>
    <row r="54" spans="1:22" ht="39.6" customHeight="1">
      <c r="A54" s="809"/>
      <c r="B54" s="474" t="s">
        <v>189</v>
      </c>
      <c r="C54" s="814" t="s">
        <v>190</v>
      </c>
      <c r="D54" s="814"/>
      <c r="E54" s="472" t="s">
        <v>86</v>
      </c>
      <c r="F54" s="477" t="s">
        <v>87</v>
      </c>
      <c r="G54" s="477" t="s">
        <v>88</v>
      </c>
      <c r="H54" s="477" t="s">
        <v>65</v>
      </c>
      <c r="I54" s="472" t="s">
        <v>191</v>
      </c>
      <c r="J54" s="811" t="s">
        <v>192</v>
      </c>
      <c r="K54" s="811"/>
      <c r="L54" s="472" t="s">
        <v>65</v>
      </c>
      <c r="M54" s="64">
        <v>148000</v>
      </c>
      <c r="N54" s="64">
        <v>148000</v>
      </c>
      <c r="O54" s="65">
        <f t="shared" si="5"/>
        <v>0</v>
      </c>
      <c r="P54" s="64">
        <v>0</v>
      </c>
      <c r="Q54" s="64">
        <v>0</v>
      </c>
      <c r="R54" s="65">
        <f t="shared" si="6"/>
        <v>0</v>
      </c>
      <c r="S54" s="64">
        <f t="shared" si="8"/>
        <v>148000</v>
      </c>
      <c r="T54" s="64">
        <f t="shared" si="9"/>
        <v>148000</v>
      </c>
      <c r="U54" s="65">
        <f t="shared" si="10"/>
        <v>0</v>
      </c>
      <c r="V54" s="560"/>
    </row>
    <row r="55" spans="1:22" ht="54" customHeight="1">
      <c r="A55" s="809"/>
      <c r="B55" s="474" t="s">
        <v>193</v>
      </c>
      <c r="C55" s="810" t="s">
        <v>194</v>
      </c>
      <c r="D55" s="810"/>
      <c r="E55" s="477" t="s">
        <v>86</v>
      </c>
      <c r="F55" s="475" t="s">
        <v>161</v>
      </c>
      <c r="G55" s="470" t="s">
        <v>93</v>
      </c>
      <c r="H55" s="472" t="s">
        <v>162</v>
      </c>
      <c r="I55" s="477" t="s">
        <v>195</v>
      </c>
      <c r="J55" s="811" t="s">
        <v>196</v>
      </c>
      <c r="K55" s="811"/>
      <c r="L55" s="470" t="s">
        <v>197</v>
      </c>
      <c r="M55" s="64">
        <v>75000</v>
      </c>
      <c r="N55" s="64">
        <v>0</v>
      </c>
      <c r="O55" s="65">
        <f t="shared" si="5"/>
        <v>75000</v>
      </c>
      <c r="P55" s="64">
        <v>50000</v>
      </c>
      <c r="Q55" s="64">
        <v>0</v>
      </c>
      <c r="R55" s="65">
        <f t="shared" si="6"/>
        <v>50000</v>
      </c>
      <c r="S55" s="64">
        <f t="shared" si="8"/>
        <v>125000</v>
      </c>
      <c r="T55" s="64">
        <f t="shared" si="9"/>
        <v>0</v>
      </c>
      <c r="U55" s="65">
        <f t="shared" si="10"/>
        <v>125000</v>
      </c>
      <c r="V55" s="560"/>
    </row>
    <row r="56" spans="1:22" ht="65.45" customHeight="1">
      <c r="A56" s="809"/>
      <c r="B56" s="474" t="s">
        <v>198</v>
      </c>
      <c r="C56" s="810" t="s">
        <v>199</v>
      </c>
      <c r="D56" s="810"/>
      <c r="E56" s="470" t="s">
        <v>86</v>
      </c>
      <c r="F56" s="470" t="s">
        <v>87</v>
      </c>
      <c r="G56" s="470" t="s">
        <v>88</v>
      </c>
      <c r="H56" s="470" t="s">
        <v>60</v>
      </c>
      <c r="I56" s="734" t="s">
        <v>200</v>
      </c>
      <c r="J56" s="813" t="s">
        <v>201</v>
      </c>
      <c r="K56" s="813"/>
      <c r="L56" s="487" t="s">
        <v>60</v>
      </c>
      <c r="M56" s="64">
        <v>97000</v>
      </c>
      <c r="N56" s="64">
        <v>97000</v>
      </c>
      <c r="O56" s="65">
        <f t="shared" si="5"/>
        <v>0</v>
      </c>
      <c r="P56" s="64">
        <v>0</v>
      </c>
      <c r="Q56" s="64">
        <v>0</v>
      </c>
      <c r="R56" s="65">
        <f t="shared" si="6"/>
        <v>0</v>
      </c>
      <c r="S56" s="64">
        <f t="shared" si="8"/>
        <v>97000</v>
      </c>
      <c r="T56" s="64">
        <f t="shared" si="9"/>
        <v>97000</v>
      </c>
      <c r="U56" s="65">
        <f t="shared" si="10"/>
        <v>0</v>
      </c>
      <c r="V56" s="560"/>
    </row>
    <row r="57" spans="1:22" ht="65.45" customHeight="1">
      <c r="A57" s="809"/>
      <c r="B57" s="474" t="s">
        <v>202</v>
      </c>
      <c r="C57" s="810" t="s">
        <v>203</v>
      </c>
      <c r="D57" s="812"/>
      <c r="E57" s="470" t="s">
        <v>86</v>
      </c>
      <c r="F57" s="475" t="s">
        <v>87</v>
      </c>
      <c r="G57" s="475" t="s">
        <v>93</v>
      </c>
      <c r="H57" s="472" t="s">
        <v>204</v>
      </c>
      <c r="I57" s="487" t="s">
        <v>205</v>
      </c>
      <c r="J57" s="813" t="s">
        <v>206</v>
      </c>
      <c r="K57" s="815"/>
      <c r="L57" s="470" t="s">
        <v>204</v>
      </c>
      <c r="M57" s="64">
        <v>75000</v>
      </c>
      <c r="N57" s="64">
        <v>75000</v>
      </c>
      <c r="O57" s="65">
        <f t="shared" si="5"/>
        <v>0</v>
      </c>
      <c r="P57" s="64">
        <v>0</v>
      </c>
      <c r="Q57" s="64">
        <v>0</v>
      </c>
      <c r="R57" s="65">
        <f t="shared" si="6"/>
        <v>0</v>
      </c>
      <c r="S57" s="64">
        <f t="shared" si="8"/>
        <v>75000</v>
      </c>
      <c r="T57" s="64">
        <f t="shared" si="9"/>
        <v>75000</v>
      </c>
      <c r="U57" s="65">
        <f t="shared" si="10"/>
        <v>0</v>
      </c>
      <c r="V57" s="560"/>
    </row>
    <row r="58" spans="1:22" ht="65.45" customHeight="1">
      <c r="A58" s="809"/>
      <c r="B58" s="474" t="s">
        <v>207</v>
      </c>
      <c r="C58" s="810" t="s">
        <v>208</v>
      </c>
      <c r="D58" s="812"/>
      <c r="E58" s="470" t="s">
        <v>86</v>
      </c>
      <c r="F58" s="475" t="s">
        <v>87</v>
      </c>
      <c r="G58" s="475" t="s">
        <v>93</v>
      </c>
      <c r="H58" s="472" t="s">
        <v>204</v>
      </c>
      <c r="I58" s="487" t="s">
        <v>209</v>
      </c>
      <c r="J58" s="813" t="s">
        <v>210</v>
      </c>
      <c r="K58" s="815"/>
      <c r="L58" s="470" t="s">
        <v>204</v>
      </c>
      <c r="M58" s="64">
        <v>75000</v>
      </c>
      <c r="N58" s="64">
        <v>75000</v>
      </c>
      <c r="O58" s="65">
        <f t="shared" si="5"/>
        <v>0</v>
      </c>
      <c r="P58" s="64">
        <v>0</v>
      </c>
      <c r="Q58" s="64">
        <v>0</v>
      </c>
      <c r="R58" s="65">
        <f t="shared" si="6"/>
        <v>0</v>
      </c>
      <c r="S58" s="64">
        <f t="shared" si="8"/>
        <v>75000</v>
      </c>
      <c r="T58" s="64">
        <f t="shared" si="9"/>
        <v>75000</v>
      </c>
      <c r="U58" s="65">
        <f t="shared" si="10"/>
        <v>0</v>
      </c>
      <c r="V58" s="560"/>
    </row>
    <row r="59" spans="1:22" ht="65.45" customHeight="1">
      <c r="A59" s="809"/>
      <c r="B59" s="474" t="s">
        <v>211</v>
      </c>
      <c r="C59" s="810" t="s">
        <v>1794</v>
      </c>
      <c r="D59" s="812"/>
      <c r="E59" s="470" t="s">
        <v>86</v>
      </c>
      <c r="F59" s="475" t="s">
        <v>87</v>
      </c>
      <c r="G59" s="475" t="s">
        <v>212</v>
      </c>
      <c r="H59" s="472" t="s">
        <v>139</v>
      </c>
      <c r="I59" s="734" t="s">
        <v>213</v>
      </c>
      <c r="J59" s="808" t="s">
        <v>214</v>
      </c>
      <c r="K59" s="815"/>
      <c r="L59" s="734" t="s">
        <v>139</v>
      </c>
      <c r="M59" s="64">
        <v>20000</v>
      </c>
      <c r="N59" s="64">
        <v>20000</v>
      </c>
      <c r="O59" s="65">
        <f t="shared" si="5"/>
        <v>0</v>
      </c>
      <c r="P59" s="64">
        <v>0</v>
      </c>
      <c r="Q59" s="64">
        <v>0</v>
      </c>
      <c r="R59" s="65">
        <f t="shared" si="6"/>
        <v>0</v>
      </c>
      <c r="S59" s="64">
        <f t="shared" si="8"/>
        <v>20000</v>
      </c>
      <c r="T59" s="64">
        <f t="shared" si="9"/>
        <v>20000</v>
      </c>
      <c r="U59" s="65">
        <f t="shared" si="10"/>
        <v>0</v>
      </c>
      <c r="V59" s="560"/>
    </row>
    <row r="60" spans="1:22" ht="65.45" customHeight="1">
      <c r="A60" s="809"/>
      <c r="B60" s="474" t="s">
        <v>215</v>
      </c>
      <c r="C60" s="810" t="s">
        <v>216</v>
      </c>
      <c r="D60" s="812"/>
      <c r="E60" s="470" t="s">
        <v>86</v>
      </c>
      <c r="F60" s="475" t="s">
        <v>87</v>
      </c>
      <c r="G60" s="475" t="s">
        <v>212</v>
      </c>
      <c r="H60" s="472" t="s">
        <v>139</v>
      </c>
      <c r="I60" s="734" t="s">
        <v>213</v>
      </c>
      <c r="J60" s="808" t="s">
        <v>214</v>
      </c>
      <c r="K60" s="815"/>
      <c r="L60" s="734" t="s">
        <v>139</v>
      </c>
      <c r="M60" s="64">
        <v>50000</v>
      </c>
      <c r="N60" s="64">
        <v>10000</v>
      </c>
      <c r="O60" s="65">
        <f t="shared" si="5"/>
        <v>40000</v>
      </c>
      <c r="P60" s="64">
        <v>450000</v>
      </c>
      <c r="Q60" s="64">
        <v>0</v>
      </c>
      <c r="R60" s="65">
        <f t="shared" si="6"/>
        <v>450000</v>
      </c>
      <c r="S60" s="64">
        <f t="shared" si="8"/>
        <v>500000</v>
      </c>
      <c r="T60" s="64">
        <f t="shared" si="9"/>
        <v>10000</v>
      </c>
      <c r="U60" s="65">
        <f t="shared" si="10"/>
        <v>490000</v>
      </c>
      <c r="V60" s="560"/>
    </row>
    <row r="61" spans="1:22" ht="65.45" customHeight="1">
      <c r="A61" s="809"/>
      <c r="B61" s="474" t="s">
        <v>217</v>
      </c>
      <c r="C61" s="810" t="s">
        <v>218</v>
      </c>
      <c r="D61" s="812"/>
      <c r="E61" s="479" t="s">
        <v>219</v>
      </c>
      <c r="F61" s="475" t="s">
        <v>87</v>
      </c>
      <c r="G61" s="475" t="s">
        <v>220</v>
      </c>
      <c r="H61" s="479" t="s">
        <v>221</v>
      </c>
      <c r="I61" s="573" t="s">
        <v>222</v>
      </c>
      <c r="J61" s="826" t="s">
        <v>223</v>
      </c>
      <c r="K61" s="826"/>
      <c r="L61" s="573" t="s">
        <v>221</v>
      </c>
      <c r="M61" s="64">
        <v>0</v>
      </c>
      <c r="N61" s="64">
        <v>0</v>
      </c>
      <c r="O61" s="65">
        <f t="shared" si="5"/>
        <v>0</v>
      </c>
      <c r="P61" s="64">
        <v>0</v>
      </c>
      <c r="Q61" s="64">
        <v>0</v>
      </c>
      <c r="R61" s="65">
        <f t="shared" si="6"/>
        <v>0</v>
      </c>
      <c r="S61" s="64">
        <f t="shared" si="8"/>
        <v>0</v>
      </c>
      <c r="T61" s="64">
        <f t="shared" si="9"/>
        <v>0</v>
      </c>
      <c r="U61" s="65">
        <f t="shared" si="10"/>
        <v>0</v>
      </c>
      <c r="V61" s="560"/>
    </row>
    <row r="62" spans="1:22" ht="83.1" customHeight="1">
      <c r="A62" s="809"/>
      <c r="B62" s="474" t="s">
        <v>224</v>
      </c>
      <c r="C62" s="810" t="s">
        <v>225</v>
      </c>
      <c r="D62" s="812"/>
      <c r="E62" s="479" t="s">
        <v>219</v>
      </c>
      <c r="F62" s="475" t="s">
        <v>87</v>
      </c>
      <c r="G62" s="475" t="s">
        <v>220</v>
      </c>
      <c r="H62" s="479" t="s">
        <v>221</v>
      </c>
      <c r="I62" s="573" t="s">
        <v>226</v>
      </c>
      <c r="J62" s="826" t="s">
        <v>223</v>
      </c>
      <c r="K62" s="826"/>
      <c r="L62" s="573" t="s">
        <v>221</v>
      </c>
      <c r="M62" s="64">
        <v>50000</v>
      </c>
      <c r="N62" s="64">
        <v>2500</v>
      </c>
      <c r="O62" s="65">
        <f t="shared" si="5"/>
        <v>47500</v>
      </c>
      <c r="P62" s="64">
        <v>0</v>
      </c>
      <c r="Q62" s="64">
        <v>0</v>
      </c>
      <c r="R62" s="65">
        <f t="shared" si="6"/>
        <v>0</v>
      </c>
      <c r="S62" s="64">
        <f t="shared" si="8"/>
        <v>50000</v>
      </c>
      <c r="T62" s="64">
        <f t="shared" si="9"/>
        <v>2500</v>
      </c>
      <c r="U62" s="65">
        <f t="shared" si="10"/>
        <v>47500</v>
      </c>
      <c r="V62" s="560"/>
    </row>
    <row r="63" spans="1:22" ht="71.099999999999994" customHeight="1">
      <c r="A63" s="809"/>
      <c r="B63" s="474" t="s">
        <v>227</v>
      </c>
      <c r="C63" s="810" t="s">
        <v>228</v>
      </c>
      <c r="D63" s="812"/>
      <c r="E63" s="479" t="s">
        <v>86</v>
      </c>
      <c r="F63" s="475" t="s">
        <v>87</v>
      </c>
      <c r="G63" s="475" t="s">
        <v>220</v>
      </c>
      <c r="H63" s="479" t="s">
        <v>221</v>
      </c>
      <c r="I63" s="573" t="s">
        <v>222</v>
      </c>
      <c r="J63" s="826" t="s">
        <v>229</v>
      </c>
      <c r="K63" s="826"/>
      <c r="L63" s="573" t="s">
        <v>221</v>
      </c>
      <c r="M63" s="64">
        <v>500000</v>
      </c>
      <c r="N63" s="64">
        <v>17500</v>
      </c>
      <c r="O63" s="65">
        <f t="shared" si="5"/>
        <v>482500</v>
      </c>
      <c r="P63" s="64">
        <v>0</v>
      </c>
      <c r="Q63" s="64">
        <v>0</v>
      </c>
      <c r="R63" s="65">
        <f t="shared" si="6"/>
        <v>0</v>
      </c>
      <c r="S63" s="64">
        <f t="shared" si="8"/>
        <v>500000</v>
      </c>
      <c r="T63" s="64">
        <f t="shared" si="9"/>
        <v>17500</v>
      </c>
      <c r="U63" s="65">
        <f t="shared" si="10"/>
        <v>482500</v>
      </c>
      <c r="V63" s="560"/>
    </row>
    <row r="64" spans="1:22" ht="70.349999999999994" customHeight="1">
      <c r="A64" s="809"/>
      <c r="B64" s="474" t="s">
        <v>230</v>
      </c>
      <c r="C64" s="810" t="s">
        <v>231</v>
      </c>
      <c r="D64" s="812"/>
      <c r="E64" s="479" t="s">
        <v>86</v>
      </c>
      <c r="F64" s="475" t="s">
        <v>87</v>
      </c>
      <c r="G64" s="475" t="s">
        <v>220</v>
      </c>
      <c r="H64" s="479" t="s">
        <v>221</v>
      </c>
      <c r="I64" s="573" t="s">
        <v>195</v>
      </c>
      <c r="J64" s="826" t="s">
        <v>232</v>
      </c>
      <c r="K64" s="876"/>
      <c r="L64" s="573" t="s">
        <v>221</v>
      </c>
      <c r="M64" s="64">
        <v>100000</v>
      </c>
      <c r="N64" s="64">
        <v>3000</v>
      </c>
      <c r="O64" s="65">
        <f t="shared" si="5"/>
        <v>97000</v>
      </c>
      <c r="P64" s="64">
        <v>0</v>
      </c>
      <c r="Q64" s="64">
        <v>0</v>
      </c>
      <c r="R64" s="65">
        <f t="shared" si="6"/>
        <v>0</v>
      </c>
      <c r="S64" s="64">
        <f t="shared" si="8"/>
        <v>100000</v>
      </c>
      <c r="T64" s="64">
        <f t="shared" si="9"/>
        <v>3000</v>
      </c>
      <c r="U64" s="65">
        <f t="shared" si="10"/>
        <v>97000</v>
      </c>
      <c r="V64" s="560"/>
    </row>
    <row r="65" spans="1:22" ht="66" customHeight="1">
      <c r="A65" s="809"/>
      <c r="B65" s="474" t="s">
        <v>233</v>
      </c>
      <c r="C65" s="810" t="s">
        <v>234</v>
      </c>
      <c r="D65" s="812"/>
      <c r="E65" s="479" t="s">
        <v>219</v>
      </c>
      <c r="F65" s="475" t="s">
        <v>87</v>
      </c>
      <c r="G65" s="475" t="s">
        <v>220</v>
      </c>
      <c r="H65" s="479" t="s">
        <v>221</v>
      </c>
      <c r="I65" s="573" t="s">
        <v>235</v>
      </c>
      <c r="J65" s="826" t="s">
        <v>236</v>
      </c>
      <c r="K65" s="826"/>
      <c r="L65" s="573" t="s">
        <v>221</v>
      </c>
      <c r="M65" s="64">
        <v>0</v>
      </c>
      <c r="N65" s="64">
        <v>0</v>
      </c>
      <c r="O65" s="65">
        <f t="shared" si="5"/>
        <v>0</v>
      </c>
      <c r="P65" s="64">
        <v>0</v>
      </c>
      <c r="Q65" s="64">
        <v>0</v>
      </c>
      <c r="R65" s="65">
        <f t="shared" si="6"/>
        <v>0</v>
      </c>
      <c r="S65" s="64">
        <f t="shared" si="8"/>
        <v>0</v>
      </c>
      <c r="T65" s="64">
        <f t="shared" si="9"/>
        <v>0</v>
      </c>
      <c r="U65" s="65">
        <f t="shared" si="10"/>
        <v>0</v>
      </c>
      <c r="V65" s="560"/>
    </row>
    <row r="66" spans="1:22" ht="62.45" customHeight="1">
      <c r="A66" s="809"/>
      <c r="B66" s="474" t="s">
        <v>237</v>
      </c>
      <c r="C66" s="810" t="s">
        <v>238</v>
      </c>
      <c r="D66" s="812"/>
      <c r="E66" s="479" t="s">
        <v>86</v>
      </c>
      <c r="F66" s="475" t="s">
        <v>87</v>
      </c>
      <c r="G66" s="475" t="s">
        <v>220</v>
      </c>
      <c r="H66" s="479" t="s">
        <v>221</v>
      </c>
      <c r="I66" s="573" t="s">
        <v>183</v>
      </c>
      <c r="J66" s="826" t="s">
        <v>239</v>
      </c>
      <c r="K66" s="826"/>
      <c r="L66" s="573" t="s">
        <v>221</v>
      </c>
      <c r="M66" s="64">
        <v>0</v>
      </c>
      <c r="N66" s="64">
        <v>0</v>
      </c>
      <c r="O66" s="65">
        <f t="shared" si="5"/>
        <v>0</v>
      </c>
      <c r="P66" s="64">
        <v>0</v>
      </c>
      <c r="Q66" s="64">
        <v>0</v>
      </c>
      <c r="R66" s="65">
        <f t="shared" si="6"/>
        <v>0</v>
      </c>
      <c r="S66" s="64">
        <f t="shared" si="8"/>
        <v>0</v>
      </c>
      <c r="T66" s="64">
        <f t="shared" si="9"/>
        <v>0</v>
      </c>
      <c r="U66" s="65">
        <f t="shared" si="10"/>
        <v>0</v>
      </c>
      <c r="V66" s="560"/>
    </row>
    <row r="67" spans="1:22" ht="42" customHeight="1">
      <c r="A67" s="809"/>
      <c r="B67" s="474" t="s">
        <v>240</v>
      </c>
      <c r="C67" s="810" t="s">
        <v>241</v>
      </c>
      <c r="D67" s="812"/>
      <c r="E67" s="479" t="s">
        <v>86</v>
      </c>
      <c r="F67" s="475" t="s">
        <v>87</v>
      </c>
      <c r="G67" s="475" t="s">
        <v>220</v>
      </c>
      <c r="H67" s="479" t="s">
        <v>221</v>
      </c>
      <c r="I67" s="573" t="s">
        <v>183</v>
      </c>
      <c r="J67" s="826" t="s">
        <v>242</v>
      </c>
      <c r="K67" s="826"/>
      <c r="L67" s="573" t="s">
        <v>221</v>
      </c>
      <c r="M67" s="64">
        <v>0</v>
      </c>
      <c r="N67" s="64">
        <v>0</v>
      </c>
      <c r="O67" s="65">
        <f t="shared" si="5"/>
        <v>0</v>
      </c>
      <c r="P67" s="64">
        <v>0</v>
      </c>
      <c r="Q67" s="64">
        <v>0</v>
      </c>
      <c r="R67" s="65">
        <f t="shared" si="6"/>
        <v>0</v>
      </c>
      <c r="S67" s="64">
        <f t="shared" si="8"/>
        <v>0</v>
      </c>
      <c r="T67" s="64">
        <f t="shared" si="9"/>
        <v>0</v>
      </c>
      <c r="U67" s="65">
        <f t="shared" si="10"/>
        <v>0</v>
      </c>
      <c r="V67" s="560"/>
    </row>
    <row r="68" spans="1:22" ht="126" customHeight="1">
      <c r="A68" s="809"/>
      <c r="B68" s="474" t="s">
        <v>243</v>
      </c>
      <c r="C68" s="810" t="s">
        <v>244</v>
      </c>
      <c r="D68" s="812"/>
      <c r="E68" s="487" t="s">
        <v>117</v>
      </c>
      <c r="F68" s="475" t="s">
        <v>87</v>
      </c>
      <c r="G68" s="475" t="s">
        <v>220</v>
      </c>
      <c r="H68" s="486" t="s">
        <v>245</v>
      </c>
      <c r="I68" s="487" t="s">
        <v>246</v>
      </c>
      <c r="J68" s="837" t="s">
        <v>247</v>
      </c>
      <c r="K68" s="835"/>
      <c r="L68" s="487" t="s">
        <v>248</v>
      </c>
      <c r="M68" s="64">
        <v>20000</v>
      </c>
      <c r="N68" s="64">
        <v>20000</v>
      </c>
      <c r="O68" s="65">
        <f t="shared" si="5"/>
        <v>0</v>
      </c>
      <c r="P68" s="64">
        <v>0</v>
      </c>
      <c r="Q68" s="64">
        <v>0</v>
      </c>
      <c r="R68" s="65">
        <f t="shared" si="6"/>
        <v>0</v>
      </c>
      <c r="S68" s="64">
        <f t="shared" si="8"/>
        <v>20000</v>
      </c>
      <c r="T68" s="64">
        <f t="shared" si="9"/>
        <v>20000</v>
      </c>
      <c r="U68" s="65">
        <f t="shared" si="10"/>
        <v>0</v>
      </c>
      <c r="V68" s="560"/>
    </row>
    <row r="69" spans="1:22" ht="42" customHeight="1">
      <c r="A69" s="809" t="s">
        <v>249</v>
      </c>
      <c r="B69" s="474" t="s">
        <v>250</v>
      </c>
      <c r="C69" s="810" t="s">
        <v>251</v>
      </c>
      <c r="D69" s="810"/>
      <c r="E69" s="470" t="s">
        <v>86</v>
      </c>
      <c r="F69" s="470" t="s">
        <v>87</v>
      </c>
      <c r="G69" s="470" t="s">
        <v>93</v>
      </c>
      <c r="H69" s="470" t="s">
        <v>60</v>
      </c>
      <c r="I69" s="470">
        <v>16.100000000000001</v>
      </c>
      <c r="J69" s="813" t="s">
        <v>252</v>
      </c>
      <c r="K69" s="808"/>
      <c r="L69" s="487" t="s">
        <v>253</v>
      </c>
      <c r="M69" s="64">
        <v>30000</v>
      </c>
      <c r="N69" s="64">
        <v>30000</v>
      </c>
      <c r="O69" s="65">
        <f t="shared" si="5"/>
        <v>0</v>
      </c>
      <c r="P69" s="64">
        <v>0</v>
      </c>
      <c r="Q69" s="64">
        <v>0</v>
      </c>
      <c r="R69" s="65">
        <f t="shared" si="6"/>
        <v>0</v>
      </c>
      <c r="S69" s="64">
        <f t="shared" si="8"/>
        <v>30000</v>
      </c>
      <c r="T69" s="64">
        <f t="shared" si="9"/>
        <v>30000</v>
      </c>
      <c r="U69" s="65">
        <f t="shared" si="10"/>
        <v>0</v>
      </c>
      <c r="V69" s="560"/>
    </row>
    <row r="70" spans="1:22" ht="84.6" customHeight="1">
      <c r="A70" s="809"/>
      <c r="B70" s="474" t="s">
        <v>254</v>
      </c>
      <c r="C70" s="810" t="s">
        <v>255</v>
      </c>
      <c r="D70" s="810"/>
      <c r="E70" s="66" t="s">
        <v>86</v>
      </c>
      <c r="F70" s="470" t="s">
        <v>87</v>
      </c>
      <c r="G70" s="470" t="s">
        <v>93</v>
      </c>
      <c r="H70" s="470" t="s">
        <v>60</v>
      </c>
      <c r="I70" s="66" t="s">
        <v>256</v>
      </c>
      <c r="J70" s="875" t="s">
        <v>257</v>
      </c>
      <c r="K70" s="875"/>
      <c r="L70" s="487" t="s">
        <v>179</v>
      </c>
      <c r="M70" s="64">
        <v>400000</v>
      </c>
      <c r="N70" s="64">
        <v>200000</v>
      </c>
      <c r="O70" s="65">
        <f t="shared" si="5"/>
        <v>200000</v>
      </c>
      <c r="P70" s="64">
        <v>0</v>
      </c>
      <c r="Q70" s="64">
        <v>0</v>
      </c>
      <c r="R70" s="65">
        <f t="shared" si="6"/>
        <v>0</v>
      </c>
      <c r="S70" s="64">
        <f t="shared" si="8"/>
        <v>400000</v>
      </c>
      <c r="T70" s="64">
        <f t="shared" si="9"/>
        <v>200000</v>
      </c>
      <c r="U70" s="65">
        <f t="shared" si="10"/>
        <v>200000</v>
      </c>
      <c r="V70" s="560"/>
    </row>
    <row r="71" spans="1:22" ht="72.599999999999994" customHeight="1">
      <c r="A71" s="809"/>
      <c r="B71" s="474" t="s">
        <v>258</v>
      </c>
      <c r="C71" s="810" t="s">
        <v>259</v>
      </c>
      <c r="D71" s="810"/>
      <c r="E71" s="470" t="s">
        <v>86</v>
      </c>
      <c r="F71" s="470" t="s">
        <v>87</v>
      </c>
      <c r="G71" s="470" t="s">
        <v>93</v>
      </c>
      <c r="H71" s="470" t="s">
        <v>60</v>
      </c>
      <c r="I71" s="734" t="s">
        <v>195</v>
      </c>
      <c r="J71" s="813" t="s">
        <v>260</v>
      </c>
      <c r="K71" s="813"/>
      <c r="L71" s="487" t="s">
        <v>253</v>
      </c>
      <c r="M71" s="64">
        <v>1300000</v>
      </c>
      <c r="N71" s="64">
        <v>1300000</v>
      </c>
      <c r="O71" s="65">
        <f t="shared" si="5"/>
        <v>0</v>
      </c>
      <c r="P71" s="64">
        <v>0</v>
      </c>
      <c r="Q71" s="64">
        <v>0</v>
      </c>
      <c r="R71" s="65">
        <f t="shared" si="6"/>
        <v>0</v>
      </c>
      <c r="S71" s="64">
        <f t="shared" si="8"/>
        <v>1300000</v>
      </c>
      <c r="T71" s="64">
        <f t="shared" si="9"/>
        <v>1300000</v>
      </c>
      <c r="U71" s="65">
        <f t="shared" si="10"/>
        <v>0</v>
      </c>
      <c r="V71" s="560"/>
    </row>
    <row r="72" spans="1:22" ht="85.5" customHeight="1">
      <c r="A72" s="809"/>
      <c r="B72" s="474" t="s">
        <v>261</v>
      </c>
      <c r="C72" s="810" t="s">
        <v>262</v>
      </c>
      <c r="D72" s="810"/>
      <c r="E72" s="470" t="s">
        <v>86</v>
      </c>
      <c r="F72" s="470" t="s">
        <v>87</v>
      </c>
      <c r="G72" s="470" t="s">
        <v>93</v>
      </c>
      <c r="H72" s="470" t="s">
        <v>60</v>
      </c>
      <c r="I72" s="734" t="s">
        <v>195</v>
      </c>
      <c r="J72" s="813" t="s">
        <v>263</v>
      </c>
      <c r="K72" s="813"/>
      <c r="L72" s="487" t="s">
        <v>253</v>
      </c>
      <c r="M72" s="64">
        <v>350000</v>
      </c>
      <c r="N72" s="64">
        <v>350000</v>
      </c>
      <c r="O72" s="65">
        <f t="shared" si="5"/>
        <v>0</v>
      </c>
      <c r="P72" s="64">
        <v>0</v>
      </c>
      <c r="Q72" s="64">
        <v>0</v>
      </c>
      <c r="R72" s="65">
        <f t="shared" si="6"/>
        <v>0</v>
      </c>
      <c r="S72" s="64">
        <f t="shared" si="8"/>
        <v>350000</v>
      </c>
      <c r="T72" s="64">
        <f t="shared" si="9"/>
        <v>350000</v>
      </c>
      <c r="U72" s="65">
        <f t="shared" si="10"/>
        <v>0</v>
      </c>
      <c r="V72" s="560"/>
    </row>
    <row r="73" spans="1:22" ht="47.1" customHeight="1">
      <c r="A73" s="809"/>
      <c r="B73" s="819" t="s">
        <v>264</v>
      </c>
      <c r="C73" s="810" t="s">
        <v>265</v>
      </c>
      <c r="D73" s="810"/>
      <c r="E73" s="813" t="s">
        <v>86</v>
      </c>
      <c r="F73" s="813" t="s">
        <v>87</v>
      </c>
      <c r="G73" s="813" t="s">
        <v>93</v>
      </c>
      <c r="H73" s="470" t="s">
        <v>60</v>
      </c>
      <c r="I73" s="813" t="s">
        <v>256</v>
      </c>
      <c r="J73" s="813" t="s">
        <v>266</v>
      </c>
      <c r="K73" s="813"/>
      <c r="L73" s="487" t="s">
        <v>267</v>
      </c>
      <c r="M73" s="64">
        <v>218361</v>
      </c>
      <c r="N73" s="64">
        <v>218361</v>
      </c>
      <c r="O73" s="65">
        <f t="shared" si="5"/>
        <v>0</v>
      </c>
      <c r="P73" s="64">
        <v>0</v>
      </c>
      <c r="Q73" s="64">
        <v>0</v>
      </c>
      <c r="R73" s="65">
        <f t="shared" si="6"/>
        <v>0</v>
      </c>
      <c r="S73" s="64">
        <f t="shared" si="8"/>
        <v>218361</v>
      </c>
      <c r="T73" s="64">
        <f t="shared" si="9"/>
        <v>218361</v>
      </c>
      <c r="U73" s="65">
        <f t="shared" si="10"/>
        <v>0</v>
      </c>
      <c r="V73" s="560"/>
    </row>
    <row r="74" spans="1:22" ht="42" customHeight="1">
      <c r="A74" s="809"/>
      <c r="B74" s="819"/>
      <c r="C74" s="810"/>
      <c r="D74" s="810"/>
      <c r="E74" s="813"/>
      <c r="F74" s="813"/>
      <c r="G74" s="813"/>
      <c r="H74" s="470" t="s">
        <v>60</v>
      </c>
      <c r="I74" s="813"/>
      <c r="J74" s="813"/>
      <c r="K74" s="813"/>
      <c r="L74" s="487" t="s">
        <v>268</v>
      </c>
      <c r="M74" s="64">
        <v>100000</v>
      </c>
      <c r="N74" s="64">
        <v>100000</v>
      </c>
      <c r="O74" s="65">
        <f t="shared" si="5"/>
        <v>0</v>
      </c>
      <c r="P74" s="64">
        <v>0</v>
      </c>
      <c r="Q74" s="64">
        <v>0</v>
      </c>
      <c r="R74" s="65">
        <f t="shared" si="6"/>
        <v>0</v>
      </c>
      <c r="S74" s="64">
        <f t="shared" si="8"/>
        <v>100000</v>
      </c>
      <c r="T74" s="64">
        <f t="shared" si="9"/>
        <v>100000</v>
      </c>
      <c r="U74" s="65">
        <f t="shared" si="10"/>
        <v>0</v>
      </c>
      <c r="V74" s="560"/>
    </row>
    <row r="75" spans="1:22" ht="65.099999999999994" customHeight="1">
      <c r="A75" s="809"/>
      <c r="B75" s="474" t="s">
        <v>269</v>
      </c>
      <c r="C75" s="810" t="s">
        <v>270</v>
      </c>
      <c r="D75" s="810"/>
      <c r="E75" s="470" t="s">
        <v>86</v>
      </c>
      <c r="F75" s="470" t="s">
        <v>87</v>
      </c>
      <c r="G75" s="470" t="s">
        <v>93</v>
      </c>
      <c r="H75" s="470" t="s">
        <v>60</v>
      </c>
      <c r="I75" s="734">
        <v>16.399999999999999</v>
      </c>
      <c r="J75" s="813" t="s">
        <v>271</v>
      </c>
      <c r="K75" s="813"/>
      <c r="L75" s="487" t="s">
        <v>179</v>
      </c>
      <c r="M75" s="64">
        <v>100000</v>
      </c>
      <c r="N75" s="64">
        <v>100000</v>
      </c>
      <c r="O75" s="65">
        <f t="shared" si="5"/>
        <v>0</v>
      </c>
      <c r="P75" s="64">
        <v>0</v>
      </c>
      <c r="Q75" s="64">
        <v>0</v>
      </c>
      <c r="R75" s="65">
        <f t="shared" si="6"/>
        <v>0</v>
      </c>
      <c r="S75" s="64">
        <f t="shared" si="8"/>
        <v>100000</v>
      </c>
      <c r="T75" s="64">
        <f t="shared" si="9"/>
        <v>100000</v>
      </c>
      <c r="U75" s="65">
        <f t="shared" si="10"/>
        <v>0</v>
      </c>
      <c r="V75" s="560"/>
    </row>
    <row r="76" spans="1:22" ht="32.1" customHeight="1">
      <c r="A76" s="809"/>
      <c r="B76" s="819" t="s">
        <v>272</v>
      </c>
      <c r="C76" s="810" t="s">
        <v>273</v>
      </c>
      <c r="D76" s="810"/>
      <c r="E76" s="813" t="s">
        <v>86</v>
      </c>
      <c r="F76" s="813" t="s">
        <v>87</v>
      </c>
      <c r="G76" s="813" t="s">
        <v>93</v>
      </c>
      <c r="H76" s="470" t="s">
        <v>60</v>
      </c>
      <c r="I76" s="813">
        <v>16.899999999999999</v>
      </c>
      <c r="J76" s="813" t="s">
        <v>274</v>
      </c>
      <c r="K76" s="813"/>
      <c r="L76" s="487" t="s">
        <v>275</v>
      </c>
      <c r="M76" s="64">
        <v>16000</v>
      </c>
      <c r="N76" s="64">
        <v>16000</v>
      </c>
      <c r="O76" s="65">
        <f t="shared" si="5"/>
        <v>0</v>
      </c>
      <c r="P76" s="64">
        <v>0</v>
      </c>
      <c r="Q76" s="64">
        <v>0</v>
      </c>
      <c r="R76" s="65">
        <f t="shared" si="6"/>
        <v>0</v>
      </c>
      <c r="S76" s="64">
        <f t="shared" si="8"/>
        <v>16000</v>
      </c>
      <c r="T76" s="64">
        <f t="shared" si="9"/>
        <v>16000</v>
      </c>
      <c r="U76" s="65">
        <f t="shared" si="10"/>
        <v>0</v>
      </c>
      <c r="V76" s="560"/>
    </row>
    <row r="77" spans="1:22" ht="33" customHeight="1">
      <c r="A77" s="809"/>
      <c r="B77" s="819"/>
      <c r="C77" s="810"/>
      <c r="D77" s="810"/>
      <c r="E77" s="813"/>
      <c r="F77" s="813"/>
      <c r="G77" s="813"/>
      <c r="H77" s="470" t="s">
        <v>60</v>
      </c>
      <c r="I77" s="813"/>
      <c r="J77" s="813"/>
      <c r="K77" s="813"/>
      <c r="L77" s="487" t="s">
        <v>276</v>
      </c>
      <c r="M77" s="64">
        <v>4000</v>
      </c>
      <c r="N77" s="64">
        <v>4000</v>
      </c>
      <c r="O77" s="65">
        <f t="shared" si="5"/>
        <v>0</v>
      </c>
      <c r="P77" s="64">
        <v>0</v>
      </c>
      <c r="Q77" s="64">
        <v>0</v>
      </c>
      <c r="R77" s="65">
        <f t="shared" si="6"/>
        <v>0</v>
      </c>
      <c r="S77" s="64">
        <f t="shared" si="8"/>
        <v>4000</v>
      </c>
      <c r="T77" s="64">
        <f t="shared" si="9"/>
        <v>4000</v>
      </c>
      <c r="U77" s="65">
        <f t="shared" si="10"/>
        <v>0</v>
      </c>
      <c r="V77" s="560"/>
    </row>
    <row r="78" spans="1:22" ht="29.1" customHeight="1">
      <c r="A78" s="809"/>
      <c r="B78" s="819" t="s">
        <v>277</v>
      </c>
      <c r="C78" s="810" t="s">
        <v>278</v>
      </c>
      <c r="D78" s="810"/>
      <c r="E78" s="813" t="s">
        <v>86</v>
      </c>
      <c r="F78" s="813" t="s">
        <v>87</v>
      </c>
      <c r="G78" s="813" t="s">
        <v>93</v>
      </c>
      <c r="H78" s="470" t="s">
        <v>60</v>
      </c>
      <c r="I78" s="808" t="s">
        <v>279</v>
      </c>
      <c r="J78" s="813" t="s">
        <v>274</v>
      </c>
      <c r="K78" s="813"/>
      <c r="L78" s="487" t="s">
        <v>280</v>
      </c>
      <c r="M78" s="64">
        <v>30000</v>
      </c>
      <c r="N78" s="64">
        <v>30000</v>
      </c>
      <c r="O78" s="65">
        <f t="shared" si="5"/>
        <v>0</v>
      </c>
      <c r="P78" s="64">
        <v>0</v>
      </c>
      <c r="Q78" s="64">
        <v>0</v>
      </c>
      <c r="R78" s="65">
        <f t="shared" si="6"/>
        <v>0</v>
      </c>
      <c r="S78" s="64">
        <f t="shared" si="8"/>
        <v>30000</v>
      </c>
      <c r="T78" s="64">
        <f t="shared" si="9"/>
        <v>30000</v>
      </c>
      <c r="U78" s="65">
        <f t="shared" si="10"/>
        <v>0</v>
      </c>
      <c r="V78" s="560"/>
    </row>
    <row r="79" spans="1:22" ht="33.950000000000003" customHeight="1">
      <c r="A79" s="809"/>
      <c r="B79" s="819"/>
      <c r="C79" s="810"/>
      <c r="D79" s="810"/>
      <c r="E79" s="813"/>
      <c r="F79" s="813"/>
      <c r="G79" s="813"/>
      <c r="H79" s="470" t="s">
        <v>60</v>
      </c>
      <c r="I79" s="808"/>
      <c r="J79" s="813"/>
      <c r="K79" s="813"/>
      <c r="L79" s="487" t="s">
        <v>281</v>
      </c>
      <c r="M79" s="64">
        <v>30000</v>
      </c>
      <c r="N79" s="64">
        <v>30000</v>
      </c>
      <c r="O79" s="65">
        <f t="shared" si="5"/>
        <v>0</v>
      </c>
      <c r="P79" s="64">
        <v>0</v>
      </c>
      <c r="Q79" s="64">
        <v>0</v>
      </c>
      <c r="R79" s="65">
        <f t="shared" si="6"/>
        <v>0</v>
      </c>
      <c r="S79" s="64">
        <f t="shared" si="8"/>
        <v>30000</v>
      </c>
      <c r="T79" s="64">
        <f t="shared" si="9"/>
        <v>30000</v>
      </c>
      <c r="U79" s="65">
        <f t="shared" si="10"/>
        <v>0</v>
      </c>
      <c r="V79" s="560"/>
    </row>
    <row r="80" spans="1:22" ht="60" customHeight="1">
      <c r="A80" s="809"/>
      <c r="B80" s="819" t="s">
        <v>282</v>
      </c>
      <c r="C80" s="810" t="s">
        <v>283</v>
      </c>
      <c r="D80" s="810"/>
      <c r="E80" s="813" t="s">
        <v>86</v>
      </c>
      <c r="F80" s="813" t="s">
        <v>87</v>
      </c>
      <c r="G80" s="813" t="s">
        <v>93</v>
      </c>
      <c r="H80" s="470" t="s">
        <v>60</v>
      </c>
      <c r="I80" s="808">
        <v>16.399999999999999</v>
      </c>
      <c r="J80" s="813" t="s">
        <v>271</v>
      </c>
      <c r="K80" s="813"/>
      <c r="L80" s="487" t="s">
        <v>280</v>
      </c>
      <c r="M80" s="64">
        <v>20000</v>
      </c>
      <c r="N80" s="64">
        <v>20000</v>
      </c>
      <c r="O80" s="65">
        <f t="shared" si="5"/>
        <v>0</v>
      </c>
      <c r="P80" s="64">
        <v>0</v>
      </c>
      <c r="Q80" s="64">
        <v>0</v>
      </c>
      <c r="R80" s="65">
        <f t="shared" si="6"/>
        <v>0</v>
      </c>
      <c r="S80" s="64">
        <f t="shared" si="8"/>
        <v>20000</v>
      </c>
      <c r="T80" s="64">
        <f t="shared" si="9"/>
        <v>20000</v>
      </c>
      <c r="U80" s="65">
        <f t="shared" si="10"/>
        <v>0</v>
      </c>
      <c r="V80" s="560"/>
    </row>
    <row r="81" spans="1:59" ht="18" customHeight="1">
      <c r="A81" s="809"/>
      <c r="B81" s="819"/>
      <c r="C81" s="810"/>
      <c r="D81" s="810"/>
      <c r="E81" s="813"/>
      <c r="F81" s="813"/>
      <c r="G81" s="813"/>
      <c r="H81" s="470" t="s">
        <v>60</v>
      </c>
      <c r="I81" s="808"/>
      <c r="J81" s="813"/>
      <c r="K81" s="813"/>
      <c r="L81" s="487" t="s">
        <v>281</v>
      </c>
      <c r="M81" s="64">
        <v>20000</v>
      </c>
      <c r="N81" s="64">
        <v>20000</v>
      </c>
      <c r="O81" s="65">
        <f t="shared" si="5"/>
        <v>0</v>
      </c>
      <c r="P81" s="64">
        <v>0</v>
      </c>
      <c r="Q81" s="64">
        <v>0</v>
      </c>
      <c r="R81" s="65">
        <f t="shared" si="6"/>
        <v>0</v>
      </c>
      <c r="S81" s="64">
        <f t="shared" si="8"/>
        <v>20000</v>
      </c>
      <c r="T81" s="64">
        <f t="shared" si="9"/>
        <v>20000</v>
      </c>
      <c r="U81" s="65">
        <f t="shared" si="10"/>
        <v>0</v>
      </c>
      <c r="V81" s="560"/>
    </row>
    <row r="82" spans="1:59" ht="56.1" customHeight="1">
      <c r="A82" s="809"/>
      <c r="B82" s="474" t="s">
        <v>284</v>
      </c>
      <c r="C82" s="840" t="s">
        <v>285</v>
      </c>
      <c r="D82" s="840"/>
      <c r="E82" s="470" t="s">
        <v>86</v>
      </c>
      <c r="F82" s="475">
        <v>44197</v>
      </c>
      <c r="G82" s="475">
        <v>44926</v>
      </c>
      <c r="H82" s="470" t="s">
        <v>60</v>
      </c>
      <c r="I82" s="734" t="s">
        <v>256</v>
      </c>
      <c r="J82" s="813" t="s">
        <v>286</v>
      </c>
      <c r="K82" s="813"/>
      <c r="L82" s="487" t="s">
        <v>287</v>
      </c>
      <c r="M82" s="64">
        <v>500000</v>
      </c>
      <c r="N82" s="64">
        <v>50000</v>
      </c>
      <c r="O82" s="65">
        <f>+M82-N82</f>
        <v>450000</v>
      </c>
      <c r="P82" s="64"/>
      <c r="Q82" s="64"/>
      <c r="R82" s="65"/>
      <c r="S82" s="64">
        <f t="shared" si="8"/>
        <v>500000</v>
      </c>
      <c r="T82" s="64">
        <f t="shared" si="9"/>
        <v>50000</v>
      </c>
      <c r="U82" s="65">
        <f t="shared" si="10"/>
        <v>450000</v>
      </c>
      <c r="V82" s="560"/>
    </row>
    <row r="83" spans="1:59" s="19" customFormat="1">
      <c r="A83" s="744"/>
      <c r="B83" s="15"/>
      <c r="J83" s="41"/>
      <c r="K83" s="41"/>
      <c r="L83" s="41"/>
      <c r="V83" s="560"/>
      <c r="W83" s="561"/>
      <c r="X83" s="561"/>
      <c r="Y83" s="561"/>
      <c r="Z83" s="561"/>
      <c r="AA83" s="561"/>
      <c r="AB83" s="561"/>
      <c r="AC83" s="561"/>
    </row>
    <row r="84" spans="1:59" ht="46.5" customHeight="1">
      <c r="C84" s="881" t="s">
        <v>288</v>
      </c>
      <c r="D84" s="881"/>
      <c r="E84" s="881"/>
      <c r="F84" s="881"/>
      <c r="G84" s="881"/>
      <c r="H84" s="881"/>
      <c r="I84" s="881"/>
      <c r="J84" s="881"/>
      <c r="K84" s="881"/>
      <c r="L84" s="881"/>
      <c r="M84" s="67"/>
      <c r="N84" s="67"/>
      <c r="O84" s="67"/>
      <c r="P84" s="40"/>
      <c r="Q84" s="40"/>
      <c r="R84" s="40"/>
      <c r="S84" s="40"/>
      <c r="T84" s="40"/>
      <c r="U84" s="40"/>
      <c r="V84" s="560"/>
    </row>
    <row r="85" spans="1:59" ht="38.1" customHeight="1">
      <c r="C85" s="822" t="s">
        <v>51</v>
      </c>
      <c r="D85" s="822"/>
      <c r="E85" s="898" t="s">
        <v>9</v>
      </c>
      <c r="F85" s="899"/>
      <c r="G85" s="822" t="s">
        <v>52</v>
      </c>
      <c r="H85" s="822"/>
      <c r="I85" s="43" t="s">
        <v>53</v>
      </c>
      <c r="J85" s="822" t="s">
        <v>54</v>
      </c>
      <c r="K85" s="822"/>
      <c r="L85" s="822"/>
      <c r="M85" s="29"/>
      <c r="N85" s="29"/>
      <c r="O85" s="30"/>
      <c r="P85" s="11"/>
      <c r="Q85" s="11"/>
      <c r="R85" s="11"/>
      <c r="S85" s="11"/>
      <c r="T85" s="11"/>
      <c r="U85" s="11"/>
      <c r="V85" s="560"/>
    </row>
    <row r="86" spans="1:59" ht="94.5" customHeight="1">
      <c r="C86" s="814" t="s">
        <v>1647</v>
      </c>
      <c r="D86" s="814"/>
      <c r="E86" s="813" t="s">
        <v>1669</v>
      </c>
      <c r="F86" s="813"/>
      <c r="G86" s="823">
        <v>23</v>
      </c>
      <c r="H86" s="823"/>
      <c r="I86" s="56">
        <v>28</v>
      </c>
      <c r="J86" s="813" t="s">
        <v>60</v>
      </c>
      <c r="K86" s="813"/>
      <c r="L86" s="813"/>
      <c r="M86" s="29"/>
      <c r="N86" s="29"/>
      <c r="O86" s="30"/>
      <c r="P86" s="11"/>
      <c r="Q86" s="11"/>
      <c r="R86" s="11"/>
      <c r="S86" s="11"/>
      <c r="T86" s="11"/>
      <c r="U86" s="11"/>
      <c r="V86" s="560"/>
    </row>
    <row r="87" spans="1:59" ht="150" customHeight="1">
      <c r="C87" s="814" t="s">
        <v>1648</v>
      </c>
      <c r="D87" s="814"/>
      <c r="E87" s="828" t="s">
        <v>1670</v>
      </c>
      <c r="F87" s="829"/>
      <c r="G87" s="811">
        <v>18</v>
      </c>
      <c r="H87" s="815"/>
      <c r="I87" s="68" t="s">
        <v>1671</v>
      </c>
      <c r="J87" s="829" t="s">
        <v>289</v>
      </c>
      <c r="K87" s="829"/>
      <c r="L87" s="829"/>
      <c r="V87" s="560"/>
    </row>
    <row r="88" spans="1:59" ht="65.45" customHeight="1">
      <c r="C88" s="814" t="s">
        <v>1649</v>
      </c>
      <c r="D88" s="814"/>
      <c r="E88" s="828">
        <v>31</v>
      </c>
      <c r="F88" s="829"/>
      <c r="G88" s="828">
        <v>5</v>
      </c>
      <c r="H88" s="829"/>
      <c r="I88" s="58">
        <v>1</v>
      </c>
      <c r="J88" s="829" t="s">
        <v>289</v>
      </c>
      <c r="K88" s="829"/>
      <c r="L88" s="900"/>
      <c r="M88" s="818" t="s">
        <v>66</v>
      </c>
      <c r="N88" s="818"/>
      <c r="O88" s="818"/>
      <c r="P88" s="818"/>
      <c r="Q88" s="818"/>
      <c r="R88" s="818"/>
      <c r="S88" s="818"/>
      <c r="T88" s="818"/>
      <c r="U88" s="818"/>
      <c r="V88" s="560"/>
    </row>
    <row r="89" spans="1:59" ht="27" customHeight="1">
      <c r="C89" s="69"/>
      <c r="D89" s="69"/>
      <c r="E89" s="70"/>
      <c r="F89" s="70"/>
      <c r="G89" s="70"/>
      <c r="H89" s="70"/>
      <c r="I89" s="71"/>
      <c r="J89" s="70"/>
      <c r="K89" s="70"/>
      <c r="L89" s="70"/>
      <c r="M89" s="818">
        <v>2021</v>
      </c>
      <c r="N89" s="818"/>
      <c r="O89" s="818"/>
      <c r="P89" s="818" t="s">
        <v>67</v>
      </c>
      <c r="Q89" s="818"/>
      <c r="R89" s="818"/>
      <c r="S89" s="818" t="s">
        <v>68</v>
      </c>
      <c r="T89" s="818"/>
      <c r="U89" s="818"/>
      <c r="V89" s="560"/>
    </row>
    <row r="90" spans="1:59" ht="29.45" customHeight="1">
      <c r="C90" s="822" t="s">
        <v>69</v>
      </c>
      <c r="D90" s="815"/>
      <c r="E90" s="822" t="s">
        <v>70</v>
      </c>
      <c r="F90" s="822" t="s">
        <v>71</v>
      </c>
      <c r="G90" s="815"/>
      <c r="H90" s="822" t="s">
        <v>72</v>
      </c>
      <c r="I90" s="822" t="s">
        <v>73</v>
      </c>
      <c r="J90" s="822" t="s">
        <v>74</v>
      </c>
      <c r="K90" s="815"/>
      <c r="L90" s="822" t="s">
        <v>75</v>
      </c>
      <c r="M90" s="873" t="s">
        <v>76</v>
      </c>
      <c r="N90" s="873" t="s">
        <v>77</v>
      </c>
      <c r="O90" s="893" t="s">
        <v>78</v>
      </c>
      <c r="P90" s="873" t="s">
        <v>76</v>
      </c>
      <c r="Q90" s="873" t="s">
        <v>77</v>
      </c>
      <c r="R90" s="893" t="s">
        <v>78</v>
      </c>
      <c r="S90" s="873" t="s">
        <v>79</v>
      </c>
      <c r="T90" s="873" t="s">
        <v>80</v>
      </c>
      <c r="U90" s="893" t="s">
        <v>78</v>
      </c>
      <c r="V90" s="560"/>
    </row>
    <row r="91" spans="1:59" s="72" customFormat="1" ht="48.75" customHeight="1">
      <c r="A91" s="744"/>
      <c r="B91" s="15"/>
      <c r="C91" s="815"/>
      <c r="D91" s="815"/>
      <c r="E91" s="815"/>
      <c r="F91" s="476" t="s">
        <v>81</v>
      </c>
      <c r="G91" s="476" t="s">
        <v>82</v>
      </c>
      <c r="H91" s="822"/>
      <c r="I91" s="815"/>
      <c r="J91" s="815"/>
      <c r="K91" s="815"/>
      <c r="L91" s="815"/>
      <c r="M91" s="815"/>
      <c r="N91" s="815"/>
      <c r="O91" s="815"/>
      <c r="P91" s="815"/>
      <c r="Q91" s="815"/>
      <c r="R91" s="815"/>
      <c r="S91" s="815"/>
      <c r="T91" s="815"/>
      <c r="U91" s="815"/>
      <c r="V91" s="560"/>
      <c r="W91" s="561"/>
      <c r="X91" s="561"/>
      <c r="Y91" s="561"/>
      <c r="Z91" s="561"/>
      <c r="AA91" s="561"/>
      <c r="AB91" s="561"/>
      <c r="AC91" s="561"/>
      <c r="AD91" s="559"/>
      <c r="AE91" s="559"/>
      <c r="AF91" s="559"/>
      <c r="AG91" s="559"/>
      <c r="AH91" s="559"/>
      <c r="AI91" s="559"/>
      <c r="AJ91" s="559"/>
      <c r="AK91" s="559"/>
      <c r="AL91" s="559"/>
      <c r="AM91" s="559"/>
      <c r="AN91" s="559"/>
      <c r="AO91" s="559"/>
      <c r="AP91" s="559"/>
      <c r="AQ91" s="559"/>
      <c r="AR91" s="559"/>
      <c r="AS91" s="559"/>
      <c r="AT91" s="559"/>
      <c r="AU91" s="559"/>
      <c r="AV91" s="559"/>
      <c r="AW91" s="559"/>
      <c r="AX91" s="559"/>
      <c r="AY91" s="559"/>
      <c r="AZ91" s="559"/>
      <c r="BA91" s="559"/>
      <c r="BB91" s="559"/>
      <c r="BC91" s="559"/>
      <c r="BD91" s="559"/>
      <c r="BE91" s="559"/>
      <c r="BF91" s="559"/>
      <c r="BG91" s="559"/>
    </row>
    <row r="92" spans="1:59" ht="50.1" customHeight="1">
      <c r="A92" s="809" t="s">
        <v>290</v>
      </c>
      <c r="B92" s="63" t="s">
        <v>291</v>
      </c>
      <c r="C92" s="810" t="s">
        <v>292</v>
      </c>
      <c r="D92" s="810"/>
      <c r="E92" s="573" t="s">
        <v>86</v>
      </c>
      <c r="F92" s="622" t="s">
        <v>87</v>
      </c>
      <c r="G92" s="622" t="s">
        <v>88</v>
      </c>
      <c r="H92" s="492" t="s">
        <v>293</v>
      </c>
      <c r="I92" s="739" t="s">
        <v>294</v>
      </c>
      <c r="J92" s="826" t="s">
        <v>295</v>
      </c>
      <c r="K92" s="826"/>
      <c r="L92" s="479" t="s">
        <v>296</v>
      </c>
      <c r="M92" s="152">
        <v>55000</v>
      </c>
      <c r="N92" s="152">
        <v>55000</v>
      </c>
      <c r="O92" s="130">
        <f>+M92-N92</f>
        <v>0</v>
      </c>
      <c r="P92" s="152">
        <v>0</v>
      </c>
      <c r="Q92" s="152">
        <v>0</v>
      </c>
      <c r="R92" s="130">
        <f>+P92-Q92</f>
        <v>0</v>
      </c>
      <c r="S92" s="152">
        <f>M92+P92</f>
        <v>55000</v>
      </c>
      <c r="T92" s="152">
        <f>N92+Q92</f>
        <v>55000</v>
      </c>
      <c r="U92" s="130">
        <f>+S92-T92</f>
        <v>0</v>
      </c>
      <c r="V92" s="560"/>
    </row>
    <row r="93" spans="1:59" ht="95.25" customHeight="1">
      <c r="A93" s="809"/>
      <c r="B93" s="73" t="s">
        <v>297</v>
      </c>
      <c r="C93" s="810" t="s">
        <v>298</v>
      </c>
      <c r="D93" s="810"/>
      <c r="E93" s="470" t="s">
        <v>86</v>
      </c>
      <c r="F93" s="470" t="s">
        <v>87</v>
      </c>
      <c r="G93" s="470" t="s">
        <v>93</v>
      </c>
      <c r="H93" s="470" t="s">
        <v>60</v>
      </c>
      <c r="I93" s="482" t="s">
        <v>299</v>
      </c>
      <c r="J93" s="808" t="s">
        <v>300</v>
      </c>
      <c r="K93" s="808"/>
      <c r="L93" s="734" t="s">
        <v>60</v>
      </c>
      <c r="M93" s="152">
        <v>20000</v>
      </c>
      <c r="N93" s="152">
        <v>20000</v>
      </c>
      <c r="O93" s="130">
        <f t="shared" ref="O93:O103" si="11">+M93-N93</f>
        <v>0</v>
      </c>
      <c r="P93" s="152">
        <v>0</v>
      </c>
      <c r="Q93" s="152">
        <v>0</v>
      </c>
      <c r="R93" s="130">
        <f t="shared" ref="R93:R103" si="12">+P93-Q93</f>
        <v>0</v>
      </c>
      <c r="S93" s="152">
        <f t="shared" ref="S93:S103" si="13">M93+P93</f>
        <v>20000</v>
      </c>
      <c r="T93" s="152">
        <f t="shared" ref="T93:T103" si="14">N93+Q93</f>
        <v>20000</v>
      </c>
      <c r="U93" s="130">
        <f t="shared" ref="U93:U103" si="15">+S93-T93</f>
        <v>0</v>
      </c>
      <c r="V93" s="560"/>
    </row>
    <row r="94" spans="1:59" ht="65.45" customHeight="1">
      <c r="A94" s="809" t="s">
        <v>301</v>
      </c>
      <c r="B94" s="73" t="s">
        <v>302</v>
      </c>
      <c r="C94" s="810" t="s">
        <v>303</v>
      </c>
      <c r="D94" s="810"/>
      <c r="E94" s="734" t="s">
        <v>86</v>
      </c>
      <c r="F94" s="618" t="s">
        <v>161</v>
      </c>
      <c r="G94" s="734" t="s">
        <v>93</v>
      </c>
      <c r="H94" s="472" t="s">
        <v>162</v>
      </c>
      <c r="I94" s="482" t="s">
        <v>195</v>
      </c>
      <c r="J94" s="811" t="s">
        <v>304</v>
      </c>
      <c r="K94" s="811"/>
      <c r="L94" s="734" t="s">
        <v>197</v>
      </c>
      <c r="M94" s="152">
        <v>120000</v>
      </c>
      <c r="N94" s="152">
        <v>0</v>
      </c>
      <c r="O94" s="130">
        <f t="shared" si="11"/>
        <v>120000</v>
      </c>
      <c r="P94" s="152">
        <v>50000</v>
      </c>
      <c r="Q94" s="152">
        <v>0</v>
      </c>
      <c r="R94" s="130">
        <f t="shared" si="12"/>
        <v>50000</v>
      </c>
      <c r="S94" s="152">
        <f t="shared" si="13"/>
        <v>170000</v>
      </c>
      <c r="T94" s="152">
        <f t="shared" si="14"/>
        <v>0</v>
      </c>
      <c r="U94" s="130">
        <f t="shared" si="15"/>
        <v>170000</v>
      </c>
      <c r="V94" s="560"/>
    </row>
    <row r="95" spans="1:59" ht="69" customHeight="1">
      <c r="A95" s="809"/>
      <c r="B95" s="73" t="s">
        <v>305</v>
      </c>
      <c r="C95" s="810" t="s">
        <v>306</v>
      </c>
      <c r="D95" s="812"/>
      <c r="E95" s="477" t="s">
        <v>86</v>
      </c>
      <c r="F95" s="477" t="s">
        <v>87</v>
      </c>
      <c r="G95" s="477" t="s">
        <v>88</v>
      </c>
      <c r="H95" s="477" t="s">
        <v>307</v>
      </c>
      <c r="I95" s="75" t="s">
        <v>308</v>
      </c>
      <c r="J95" s="811" t="s">
        <v>309</v>
      </c>
      <c r="K95" s="815"/>
      <c r="L95" s="734" t="s">
        <v>310</v>
      </c>
      <c r="M95" s="152">
        <v>80000</v>
      </c>
      <c r="N95" s="152">
        <v>80000</v>
      </c>
      <c r="O95" s="130">
        <f t="shared" si="11"/>
        <v>0</v>
      </c>
      <c r="P95" s="152">
        <v>100000</v>
      </c>
      <c r="Q95" s="152">
        <v>0</v>
      </c>
      <c r="R95" s="130">
        <f t="shared" si="12"/>
        <v>100000</v>
      </c>
      <c r="S95" s="152">
        <f t="shared" si="13"/>
        <v>180000</v>
      </c>
      <c r="T95" s="152">
        <f t="shared" si="14"/>
        <v>80000</v>
      </c>
      <c r="U95" s="130">
        <f t="shared" si="15"/>
        <v>100000</v>
      </c>
      <c r="V95" s="560"/>
    </row>
    <row r="96" spans="1:59" ht="94.35" customHeight="1">
      <c r="A96" s="809"/>
      <c r="B96" s="73" t="s">
        <v>311</v>
      </c>
      <c r="C96" s="810" t="s">
        <v>312</v>
      </c>
      <c r="D96" s="812"/>
      <c r="E96" s="573" t="s">
        <v>219</v>
      </c>
      <c r="F96" s="622" t="s">
        <v>87</v>
      </c>
      <c r="G96" s="622" t="s">
        <v>220</v>
      </c>
      <c r="H96" s="479" t="s">
        <v>221</v>
      </c>
      <c r="I96" s="493" t="s">
        <v>313</v>
      </c>
      <c r="J96" s="826" t="s">
        <v>314</v>
      </c>
      <c r="K96" s="876"/>
      <c r="L96" s="573" t="s">
        <v>221</v>
      </c>
      <c r="M96" s="152">
        <v>100000</v>
      </c>
      <c r="N96" s="152">
        <v>20000</v>
      </c>
      <c r="O96" s="130">
        <f t="shared" si="11"/>
        <v>80000</v>
      </c>
      <c r="P96" s="152">
        <v>0</v>
      </c>
      <c r="Q96" s="152">
        <v>0</v>
      </c>
      <c r="R96" s="130">
        <f t="shared" si="12"/>
        <v>0</v>
      </c>
      <c r="S96" s="152">
        <f t="shared" si="13"/>
        <v>100000</v>
      </c>
      <c r="T96" s="152">
        <f t="shared" si="14"/>
        <v>20000</v>
      </c>
      <c r="U96" s="130">
        <f t="shared" si="15"/>
        <v>80000</v>
      </c>
      <c r="V96" s="560"/>
    </row>
    <row r="97" spans="1:22" ht="52.35" customHeight="1">
      <c r="A97" s="809"/>
      <c r="B97" s="73" t="s">
        <v>315</v>
      </c>
      <c r="C97" s="810" t="s">
        <v>316</v>
      </c>
      <c r="D97" s="812"/>
      <c r="E97" s="573" t="s">
        <v>86</v>
      </c>
      <c r="F97" s="622" t="s">
        <v>87</v>
      </c>
      <c r="G97" s="622" t="s">
        <v>220</v>
      </c>
      <c r="H97" s="573" t="s">
        <v>221</v>
      </c>
      <c r="I97" s="493" t="s">
        <v>317</v>
      </c>
      <c r="J97" s="826" t="s">
        <v>314</v>
      </c>
      <c r="K97" s="876"/>
      <c r="L97" s="573" t="s">
        <v>221</v>
      </c>
      <c r="M97" s="152">
        <v>0</v>
      </c>
      <c r="N97" s="152">
        <v>0</v>
      </c>
      <c r="O97" s="130">
        <f t="shared" si="11"/>
        <v>0</v>
      </c>
      <c r="P97" s="152">
        <v>0</v>
      </c>
      <c r="Q97" s="152">
        <v>0</v>
      </c>
      <c r="R97" s="130">
        <f t="shared" si="12"/>
        <v>0</v>
      </c>
      <c r="S97" s="152">
        <f t="shared" si="13"/>
        <v>0</v>
      </c>
      <c r="T97" s="152">
        <f t="shared" si="14"/>
        <v>0</v>
      </c>
      <c r="U97" s="130">
        <f t="shared" si="15"/>
        <v>0</v>
      </c>
      <c r="V97" s="560"/>
    </row>
    <row r="98" spans="1:22" ht="72.75" customHeight="1">
      <c r="A98" s="809"/>
      <c r="B98" s="73" t="s">
        <v>318</v>
      </c>
      <c r="C98" s="840" t="s">
        <v>319</v>
      </c>
      <c r="D98" s="840"/>
      <c r="E98" s="573" t="s">
        <v>117</v>
      </c>
      <c r="F98" s="622" t="s">
        <v>87</v>
      </c>
      <c r="G98" s="622" t="s">
        <v>220</v>
      </c>
      <c r="H98" s="479" t="s">
        <v>320</v>
      </c>
      <c r="I98" s="493" t="s">
        <v>321</v>
      </c>
      <c r="J98" s="826" t="s">
        <v>322</v>
      </c>
      <c r="K98" s="826"/>
      <c r="L98" s="573" t="s">
        <v>320</v>
      </c>
      <c r="M98" s="152">
        <v>65000</v>
      </c>
      <c r="N98" s="152">
        <v>15000</v>
      </c>
      <c r="O98" s="130">
        <f t="shared" si="11"/>
        <v>50000</v>
      </c>
      <c r="P98" s="152">
        <v>15000</v>
      </c>
      <c r="Q98" s="152">
        <v>15000</v>
      </c>
      <c r="R98" s="130">
        <f t="shared" si="12"/>
        <v>0</v>
      </c>
      <c r="S98" s="152">
        <f t="shared" si="13"/>
        <v>80000</v>
      </c>
      <c r="T98" s="152">
        <f t="shared" si="14"/>
        <v>30000</v>
      </c>
      <c r="U98" s="130">
        <f t="shared" si="15"/>
        <v>50000</v>
      </c>
      <c r="V98" s="560"/>
    </row>
    <row r="99" spans="1:22" ht="52.35" customHeight="1">
      <c r="A99" s="809"/>
      <c r="B99" s="73" t="s">
        <v>323</v>
      </c>
      <c r="C99" s="810" t="s">
        <v>324</v>
      </c>
      <c r="D99" s="810"/>
      <c r="E99" s="573" t="s">
        <v>117</v>
      </c>
      <c r="F99" s="622" t="s">
        <v>87</v>
      </c>
      <c r="G99" s="622" t="s">
        <v>220</v>
      </c>
      <c r="H99" s="479" t="s">
        <v>320</v>
      </c>
      <c r="I99" s="493" t="s">
        <v>325</v>
      </c>
      <c r="J99" s="823" t="s">
        <v>326</v>
      </c>
      <c r="K99" s="826"/>
      <c r="L99" s="573" t="s">
        <v>320</v>
      </c>
      <c r="M99" s="152">
        <v>19000</v>
      </c>
      <c r="N99" s="152">
        <v>14000</v>
      </c>
      <c r="O99" s="130">
        <f t="shared" si="11"/>
        <v>5000</v>
      </c>
      <c r="P99" s="152">
        <v>114000</v>
      </c>
      <c r="Q99" s="152">
        <v>14000</v>
      </c>
      <c r="R99" s="130">
        <f t="shared" si="12"/>
        <v>100000</v>
      </c>
      <c r="S99" s="152">
        <f t="shared" si="13"/>
        <v>133000</v>
      </c>
      <c r="T99" s="152">
        <f t="shared" si="14"/>
        <v>28000</v>
      </c>
      <c r="U99" s="130">
        <f t="shared" si="15"/>
        <v>105000</v>
      </c>
      <c r="V99" s="560"/>
    </row>
    <row r="100" spans="1:22" ht="52.35" customHeight="1">
      <c r="A100" s="809"/>
      <c r="B100" s="73" t="s">
        <v>327</v>
      </c>
      <c r="C100" s="840" t="s">
        <v>328</v>
      </c>
      <c r="D100" s="840"/>
      <c r="E100" s="573" t="s">
        <v>329</v>
      </c>
      <c r="F100" s="622" t="s">
        <v>100</v>
      </c>
      <c r="G100" s="622" t="s">
        <v>220</v>
      </c>
      <c r="H100" s="479" t="s">
        <v>320</v>
      </c>
      <c r="I100" s="493" t="s">
        <v>330</v>
      </c>
      <c r="J100" s="823" t="s">
        <v>322</v>
      </c>
      <c r="K100" s="826"/>
      <c r="L100" s="573" t="s">
        <v>320</v>
      </c>
      <c r="M100" s="152">
        <v>80000</v>
      </c>
      <c r="N100" s="152">
        <v>30000</v>
      </c>
      <c r="O100" s="130">
        <f t="shared" si="11"/>
        <v>50000</v>
      </c>
      <c r="P100" s="152">
        <v>0</v>
      </c>
      <c r="Q100" s="152">
        <v>0</v>
      </c>
      <c r="R100" s="130">
        <f t="shared" si="12"/>
        <v>0</v>
      </c>
      <c r="S100" s="152">
        <f t="shared" si="13"/>
        <v>80000</v>
      </c>
      <c r="T100" s="152">
        <f t="shared" si="14"/>
        <v>30000</v>
      </c>
      <c r="U100" s="130">
        <f t="shared" si="15"/>
        <v>50000</v>
      </c>
      <c r="V100" s="560"/>
    </row>
    <row r="101" spans="1:22" ht="59.1" customHeight="1">
      <c r="A101" s="809"/>
      <c r="B101" s="73" t="s">
        <v>331</v>
      </c>
      <c r="C101" s="810" t="s">
        <v>332</v>
      </c>
      <c r="D101" s="812"/>
      <c r="E101" s="734" t="s">
        <v>86</v>
      </c>
      <c r="F101" s="622" t="s">
        <v>87</v>
      </c>
      <c r="G101" s="622" t="s">
        <v>212</v>
      </c>
      <c r="H101" s="472" t="s">
        <v>204</v>
      </c>
      <c r="I101" s="471" t="s">
        <v>333</v>
      </c>
      <c r="J101" s="808" t="s">
        <v>210</v>
      </c>
      <c r="K101" s="815"/>
      <c r="L101" s="734" t="s">
        <v>204</v>
      </c>
      <c r="M101" s="152">
        <v>45000</v>
      </c>
      <c r="N101" s="152">
        <v>45000</v>
      </c>
      <c r="O101" s="130">
        <f t="shared" si="11"/>
        <v>0</v>
      </c>
      <c r="P101" s="152">
        <v>0</v>
      </c>
      <c r="Q101" s="152">
        <v>0</v>
      </c>
      <c r="R101" s="130">
        <f t="shared" si="12"/>
        <v>0</v>
      </c>
      <c r="S101" s="152">
        <f t="shared" si="13"/>
        <v>45000</v>
      </c>
      <c r="T101" s="152">
        <f t="shared" si="14"/>
        <v>45000</v>
      </c>
      <c r="U101" s="130">
        <f t="shared" si="15"/>
        <v>0</v>
      </c>
      <c r="V101" s="560"/>
    </row>
    <row r="102" spans="1:22" ht="71.099999999999994" customHeight="1">
      <c r="A102" s="809"/>
      <c r="B102" s="73" t="s">
        <v>334</v>
      </c>
      <c r="C102" s="810" t="s">
        <v>335</v>
      </c>
      <c r="D102" s="812"/>
      <c r="E102" s="734" t="s">
        <v>86</v>
      </c>
      <c r="F102" s="618" t="s">
        <v>118</v>
      </c>
      <c r="G102" s="618" t="s">
        <v>336</v>
      </c>
      <c r="H102" s="740" t="s">
        <v>337</v>
      </c>
      <c r="I102" s="471">
        <v>5.2</v>
      </c>
      <c r="J102" s="808" t="s">
        <v>338</v>
      </c>
      <c r="K102" s="815"/>
      <c r="L102" s="734" t="s">
        <v>339</v>
      </c>
      <c r="M102" s="152">
        <v>20000</v>
      </c>
      <c r="N102" s="152">
        <v>20000</v>
      </c>
      <c r="O102" s="130">
        <f>+M102-N102</f>
        <v>0</v>
      </c>
      <c r="P102" s="152">
        <v>0</v>
      </c>
      <c r="Q102" s="152">
        <v>0</v>
      </c>
      <c r="R102" s="130">
        <f t="shared" si="12"/>
        <v>0</v>
      </c>
      <c r="S102" s="152">
        <f t="shared" si="13"/>
        <v>20000</v>
      </c>
      <c r="T102" s="152">
        <f t="shared" si="14"/>
        <v>20000</v>
      </c>
      <c r="U102" s="130">
        <f t="shared" si="15"/>
        <v>0</v>
      </c>
      <c r="V102" s="560"/>
    </row>
    <row r="103" spans="1:22" ht="71.099999999999994" customHeight="1">
      <c r="A103" s="809"/>
      <c r="B103" s="73" t="s">
        <v>340</v>
      </c>
      <c r="C103" s="810" t="s">
        <v>341</v>
      </c>
      <c r="D103" s="812"/>
      <c r="E103" s="734" t="s">
        <v>86</v>
      </c>
      <c r="F103" s="618" t="s">
        <v>87</v>
      </c>
      <c r="G103" s="618" t="s">
        <v>336</v>
      </c>
      <c r="H103" s="740" t="s">
        <v>337</v>
      </c>
      <c r="I103" s="471">
        <v>5.2</v>
      </c>
      <c r="J103" s="808" t="s">
        <v>338</v>
      </c>
      <c r="K103" s="815"/>
      <c r="L103" s="734" t="s">
        <v>339</v>
      </c>
      <c r="M103" s="152">
        <v>250000</v>
      </c>
      <c r="N103" s="152">
        <v>250000</v>
      </c>
      <c r="O103" s="130">
        <f t="shared" si="11"/>
        <v>0</v>
      </c>
      <c r="P103" s="152">
        <v>0</v>
      </c>
      <c r="Q103" s="152">
        <v>0</v>
      </c>
      <c r="R103" s="130">
        <f t="shared" si="12"/>
        <v>0</v>
      </c>
      <c r="S103" s="152">
        <f t="shared" si="13"/>
        <v>250000</v>
      </c>
      <c r="T103" s="152">
        <f t="shared" si="14"/>
        <v>250000</v>
      </c>
      <c r="U103" s="130">
        <f t="shared" si="15"/>
        <v>0</v>
      </c>
      <c r="V103" s="560"/>
    </row>
    <row r="104" spans="1:22" ht="29.1" customHeight="1">
      <c r="C104" s="77"/>
      <c r="D104" s="78"/>
      <c r="E104" s="60"/>
      <c r="F104" s="79"/>
      <c r="G104" s="79"/>
      <c r="H104" s="78"/>
      <c r="I104" s="60"/>
      <c r="J104" s="489"/>
      <c r="K104" s="140"/>
      <c r="L104" s="489"/>
      <c r="M104" s="710"/>
      <c r="N104" s="710"/>
      <c r="O104" s="710"/>
      <c r="P104" s="710"/>
      <c r="Q104" s="710"/>
      <c r="R104" s="710"/>
      <c r="S104" s="710"/>
      <c r="T104" s="710"/>
      <c r="U104" s="710"/>
      <c r="V104" s="560"/>
    </row>
    <row r="105" spans="1:22" ht="41.1" customHeight="1">
      <c r="C105" s="881" t="s">
        <v>342</v>
      </c>
      <c r="D105" s="881"/>
      <c r="E105" s="881"/>
      <c r="F105" s="881"/>
      <c r="G105" s="881"/>
      <c r="H105" s="881"/>
      <c r="I105" s="881"/>
      <c r="J105" s="881"/>
      <c r="K105" s="881"/>
      <c r="L105" s="881"/>
      <c r="M105" s="659"/>
      <c r="N105" s="659"/>
      <c r="O105" s="659"/>
      <c r="P105" s="560"/>
      <c r="Q105" s="560"/>
      <c r="R105" s="560"/>
      <c r="S105" s="560"/>
      <c r="T105" s="560"/>
      <c r="U105" s="560"/>
      <c r="V105" s="560"/>
    </row>
    <row r="106" spans="1:22" ht="45" customHeight="1">
      <c r="C106" s="820" t="s">
        <v>51</v>
      </c>
      <c r="D106" s="821"/>
      <c r="E106" s="905" t="s">
        <v>9</v>
      </c>
      <c r="F106" s="815"/>
      <c r="G106" s="822" t="s">
        <v>52</v>
      </c>
      <c r="H106" s="822"/>
      <c r="I106" s="476" t="s">
        <v>53</v>
      </c>
      <c r="J106" s="822" t="s">
        <v>54</v>
      </c>
      <c r="K106" s="822"/>
      <c r="L106" s="822"/>
      <c r="M106" s="711"/>
      <c r="N106" s="711"/>
      <c r="O106" s="681"/>
      <c r="P106" s="560"/>
      <c r="Q106" s="560"/>
      <c r="R106" s="560"/>
      <c r="S106" s="560"/>
      <c r="T106" s="560"/>
      <c r="U106" s="560"/>
      <c r="V106" s="560"/>
    </row>
    <row r="107" spans="1:22" ht="176.1" customHeight="1">
      <c r="C107" s="814" t="s">
        <v>1677</v>
      </c>
      <c r="D107" s="814"/>
      <c r="E107" s="811">
        <v>1</v>
      </c>
      <c r="F107" s="811"/>
      <c r="G107" s="811">
        <v>2</v>
      </c>
      <c r="H107" s="811"/>
      <c r="I107" s="58">
        <v>2</v>
      </c>
      <c r="J107" s="815" t="s">
        <v>343</v>
      </c>
      <c r="K107" s="815"/>
      <c r="L107" s="815"/>
      <c r="M107" s="659"/>
      <c r="N107" s="659"/>
      <c r="O107" s="659"/>
      <c r="P107" s="560"/>
      <c r="Q107" s="712"/>
      <c r="R107" s="560"/>
      <c r="S107" s="560"/>
      <c r="T107" s="560"/>
      <c r="U107" s="560"/>
      <c r="V107" s="560"/>
    </row>
    <row r="108" spans="1:22" ht="85.5">
      <c r="C108" s="814" t="s">
        <v>1678</v>
      </c>
      <c r="D108" s="814"/>
      <c r="E108" s="813" t="s">
        <v>1672</v>
      </c>
      <c r="F108" s="813"/>
      <c r="G108" s="813" t="s">
        <v>1674</v>
      </c>
      <c r="H108" s="813"/>
      <c r="I108" s="59" t="s">
        <v>1673</v>
      </c>
      <c r="J108" s="828" t="s">
        <v>344</v>
      </c>
      <c r="K108" s="829"/>
      <c r="L108" s="829"/>
      <c r="M108" s="659"/>
      <c r="N108" s="659"/>
      <c r="O108" s="659"/>
      <c r="P108" s="560"/>
      <c r="Q108" s="712"/>
      <c r="R108" s="560"/>
      <c r="S108" s="560"/>
      <c r="T108" s="560"/>
      <c r="U108" s="560"/>
      <c r="V108" s="560"/>
    </row>
    <row r="109" spans="1:22" ht="49.5" customHeight="1">
      <c r="C109" s="814" t="s">
        <v>1680</v>
      </c>
      <c r="D109" s="814"/>
      <c r="E109" s="837">
        <v>0</v>
      </c>
      <c r="F109" s="837"/>
      <c r="G109" s="837">
        <v>10</v>
      </c>
      <c r="H109" s="837"/>
      <c r="I109" s="58" t="s">
        <v>345</v>
      </c>
      <c r="J109" s="828" t="s">
        <v>346</v>
      </c>
      <c r="K109" s="829"/>
      <c r="L109" s="829"/>
      <c r="M109" s="659"/>
      <c r="N109" s="659"/>
      <c r="O109" s="659"/>
      <c r="P109" s="560"/>
      <c r="Q109" s="712"/>
      <c r="R109" s="560"/>
      <c r="S109" s="560"/>
      <c r="T109" s="560"/>
      <c r="U109" s="560"/>
      <c r="V109" s="560"/>
    </row>
    <row r="110" spans="1:22" ht="78" customHeight="1">
      <c r="C110" s="814" t="s">
        <v>1679</v>
      </c>
      <c r="D110" s="814"/>
      <c r="E110" s="894" t="s">
        <v>1675</v>
      </c>
      <c r="F110" s="894"/>
      <c r="G110" s="891">
        <v>2035</v>
      </c>
      <c r="H110" s="891"/>
      <c r="I110" s="57">
        <v>25</v>
      </c>
      <c r="J110" s="828" t="s">
        <v>347</v>
      </c>
      <c r="K110" s="829"/>
      <c r="L110" s="829"/>
      <c r="M110" s="659"/>
      <c r="N110" s="659"/>
      <c r="O110" s="659"/>
      <c r="P110" s="560"/>
      <c r="Q110" s="712"/>
      <c r="R110" s="560"/>
      <c r="S110" s="560"/>
      <c r="T110" s="560"/>
      <c r="U110" s="560"/>
      <c r="V110" s="560"/>
    </row>
    <row r="111" spans="1:22" ht="93.95" customHeight="1">
      <c r="A111" s="745"/>
      <c r="B111" s="42"/>
      <c r="C111" s="814" t="s">
        <v>1681</v>
      </c>
      <c r="D111" s="814"/>
      <c r="E111" s="837" t="s">
        <v>1676</v>
      </c>
      <c r="F111" s="835"/>
      <c r="G111" s="891">
        <v>10</v>
      </c>
      <c r="H111" s="892"/>
      <c r="I111" s="56">
        <v>8</v>
      </c>
      <c r="J111" s="815" t="s">
        <v>348</v>
      </c>
      <c r="K111" s="815"/>
      <c r="L111" s="815"/>
      <c r="M111" s="818" t="s">
        <v>66</v>
      </c>
      <c r="N111" s="818"/>
      <c r="O111" s="818"/>
      <c r="P111" s="818"/>
      <c r="Q111" s="818"/>
      <c r="R111" s="818"/>
      <c r="S111" s="818"/>
      <c r="T111" s="818"/>
      <c r="U111" s="818"/>
      <c r="V111" s="560"/>
    </row>
    <row r="112" spans="1:22" ht="23.1" customHeight="1">
      <c r="A112" s="745"/>
      <c r="B112" s="42"/>
      <c r="C112" s="890"/>
      <c r="D112" s="890"/>
      <c r="E112" s="890"/>
      <c r="F112" s="890"/>
      <c r="G112" s="890"/>
      <c r="H112" s="890"/>
      <c r="I112" s="71"/>
      <c r="J112" s="895"/>
      <c r="K112" s="895"/>
      <c r="L112" s="895"/>
      <c r="M112" s="818">
        <v>2021</v>
      </c>
      <c r="N112" s="818"/>
      <c r="O112" s="818"/>
      <c r="P112" s="818" t="s">
        <v>67</v>
      </c>
      <c r="Q112" s="818"/>
      <c r="R112" s="818"/>
      <c r="S112" s="818" t="s">
        <v>68</v>
      </c>
      <c r="T112" s="818"/>
      <c r="U112" s="818"/>
      <c r="V112" s="560"/>
    </row>
    <row r="113" spans="1:29" s="80" customFormat="1" ht="35.1" customHeight="1">
      <c r="A113" s="747"/>
      <c r="B113" s="81"/>
      <c r="C113" s="822" t="s">
        <v>69</v>
      </c>
      <c r="D113" s="815"/>
      <c r="E113" s="822" t="s">
        <v>70</v>
      </c>
      <c r="F113" s="822" t="s">
        <v>71</v>
      </c>
      <c r="G113" s="815"/>
      <c r="H113" s="822" t="s">
        <v>72</v>
      </c>
      <c r="I113" s="822" t="s">
        <v>73</v>
      </c>
      <c r="J113" s="822" t="s">
        <v>74</v>
      </c>
      <c r="K113" s="815"/>
      <c r="L113" s="822" t="s">
        <v>75</v>
      </c>
      <c r="M113" s="896" t="s">
        <v>76</v>
      </c>
      <c r="N113" s="873" t="s">
        <v>77</v>
      </c>
      <c r="O113" s="893" t="s">
        <v>78</v>
      </c>
      <c r="P113" s="873" t="s">
        <v>76</v>
      </c>
      <c r="Q113" s="873" t="s">
        <v>77</v>
      </c>
      <c r="R113" s="893" t="s">
        <v>78</v>
      </c>
      <c r="S113" s="873" t="s">
        <v>79</v>
      </c>
      <c r="T113" s="873" t="s">
        <v>80</v>
      </c>
      <c r="U113" s="893" t="s">
        <v>78</v>
      </c>
      <c r="V113" s="708"/>
      <c r="W113" s="584"/>
      <c r="X113" s="584"/>
      <c r="Y113" s="584"/>
      <c r="Z113" s="584"/>
      <c r="AA113" s="584"/>
      <c r="AB113" s="584"/>
      <c r="AC113" s="584"/>
    </row>
    <row r="114" spans="1:29" s="80" customFormat="1" ht="29.1" customHeight="1">
      <c r="A114" s="747"/>
      <c r="B114" s="49"/>
      <c r="C114" s="825"/>
      <c r="D114" s="825"/>
      <c r="E114" s="815"/>
      <c r="F114" s="476" t="s">
        <v>81</v>
      </c>
      <c r="G114" s="476" t="s">
        <v>82</v>
      </c>
      <c r="H114" s="822"/>
      <c r="I114" s="815"/>
      <c r="J114" s="815"/>
      <c r="K114" s="815"/>
      <c r="L114" s="815"/>
      <c r="M114" s="897"/>
      <c r="N114" s="815"/>
      <c r="O114" s="815"/>
      <c r="P114" s="815"/>
      <c r="Q114" s="815"/>
      <c r="R114" s="815"/>
      <c r="S114" s="815"/>
      <c r="T114" s="815"/>
      <c r="U114" s="815"/>
      <c r="V114" s="708"/>
      <c r="W114" s="584"/>
      <c r="X114" s="584"/>
      <c r="Y114" s="584"/>
      <c r="Z114" s="584"/>
      <c r="AA114" s="584"/>
      <c r="AB114" s="584"/>
      <c r="AC114" s="584"/>
    </row>
    <row r="115" spans="1:29" ht="87.75" customHeight="1">
      <c r="A115" s="809" t="s">
        <v>349</v>
      </c>
      <c r="B115" s="474" t="s">
        <v>350</v>
      </c>
      <c r="C115" s="814" t="s">
        <v>351</v>
      </c>
      <c r="D115" s="814"/>
      <c r="E115" s="470" t="s">
        <v>86</v>
      </c>
      <c r="F115" s="733" t="s">
        <v>161</v>
      </c>
      <c r="G115" s="733" t="s">
        <v>93</v>
      </c>
      <c r="H115" s="472" t="s">
        <v>162</v>
      </c>
      <c r="I115" s="487" t="s">
        <v>352</v>
      </c>
      <c r="J115" s="808" t="s">
        <v>353</v>
      </c>
      <c r="K115" s="813"/>
      <c r="L115" s="734" t="s">
        <v>1729</v>
      </c>
      <c r="M115" s="84">
        <v>75000</v>
      </c>
      <c r="N115" s="84">
        <v>50000</v>
      </c>
      <c r="O115" s="85">
        <f t="shared" ref="O115:O133" si="16">+M115-N115</f>
        <v>25000</v>
      </c>
      <c r="P115" s="84">
        <v>160000</v>
      </c>
      <c r="Q115" s="84">
        <v>0</v>
      </c>
      <c r="R115" s="85">
        <f>+P115-Q115</f>
        <v>160000</v>
      </c>
      <c r="S115" s="84">
        <f>M115+P115</f>
        <v>235000</v>
      </c>
      <c r="T115" s="84">
        <f>N115+Q115</f>
        <v>50000</v>
      </c>
      <c r="U115" s="85">
        <f>+S115-T115</f>
        <v>185000</v>
      </c>
      <c r="V115" s="560"/>
    </row>
    <row r="116" spans="1:29" ht="53.1" customHeight="1">
      <c r="A116" s="809"/>
      <c r="B116" s="819" t="s">
        <v>354</v>
      </c>
      <c r="C116" s="814" t="s">
        <v>355</v>
      </c>
      <c r="D116" s="814"/>
      <c r="E116" s="811" t="s">
        <v>356</v>
      </c>
      <c r="F116" s="811" t="s">
        <v>87</v>
      </c>
      <c r="G116" s="811" t="s">
        <v>357</v>
      </c>
      <c r="H116" s="472" t="s">
        <v>65</v>
      </c>
      <c r="I116" s="811" t="s">
        <v>358</v>
      </c>
      <c r="J116" s="811" t="s">
        <v>359</v>
      </c>
      <c r="K116" s="811"/>
      <c r="L116" s="808" t="s">
        <v>360</v>
      </c>
      <c r="M116" s="84">
        <v>695511</v>
      </c>
      <c r="N116" s="84">
        <f>M116</f>
        <v>695511</v>
      </c>
      <c r="O116" s="85">
        <f t="shared" si="16"/>
        <v>0</v>
      </c>
      <c r="P116" s="84">
        <v>0</v>
      </c>
      <c r="Q116" s="84">
        <v>0</v>
      </c>
      <c r="R116" s="85">
        <f>+P116-Q116</f>
        <v>0</v>
      </c>
      <c r="S116" s="84">
        <f t="shared" ref="S116:S135" si="17">M116+P116</f>
        <v>695511</v>
      </c>
      <c r="T116" s="84">
        <f t="shared" ref="T116:T135" si="18">N116+Q116</f>
        <v>695511</v>
      </c>
      <c r="U116" s="85">
        <f t="shared" ref="U116:U135" si="19">+S116-T116</f>
        <v>0</v>
      </c>
      <c r="V116" s="560"/>
    </row>
    <row r="117" spans="1:29" ht="53.1" customHeight="1">
      <c r="A117" s="809"/>
      <c r="B117" s="819"/>
      <c r="C117" s="814"/>
      <c r="D117" s="814"/>
      <c r="E117" s="811"/>
      <c r="F117" s="811"/>
      <c r="G117" s="811"/>
      <c r="H117" s="472" t="s">
        <v>60</v>
      </c>
      <c r="I117" s="811"/>
      <c r="J117" s="811"/>
      <c r="K117" s="811"/>
      <c r="L117" s="808"/>
      <c r="M117" s="84">
        <v>250000</v>
      </c>
      <c r="N117" s="84">
        <v>250000</v>
      </c>
      <c r="O117" s="85"/>
      <c r="P117" s="84"/>
      <c r="Q117" s="84"/>
      <c r="R117" s="85"/>
      <c r="S117" s="84">
        <f t="shared" si="17"/>
        <v>250000</v>
      </c>
      <c r="T117" s="84">
        <f t="shared" si="18"/>
        <v>250000</v>
      </c>
      <c r="U117" s="85">
        <f t="shared" si="19"/>
        <v>0</v>
      </c>
      <c r="V117" s="560"/>
    </row>
    <row r="118" spans="1:29" ht="47.1" customHeight="1">
      <c r="A118" s="809"/>
      <c r="B118" s="474" t="s">
        <v>361</v>
      </c>
      <c r="C118" s="814" t="s">
        <v>362</v>
      </c>
      <c r="D118" s="814"/>
      <c r="E118" s="477" t="s">
        <v>117</v>
      </c>
      <c r="F118" s="477" t="s">
        <v>87</v>
      </c>
      <c r="G118" s="477" t="s">
        <v>363</v>
      </c>
      <c r="H118" s="470" t="s">
        <v>307</v>
      </c>
      <c r="I118" s="477" t="s">
        <v>364</v>
      </c>
      <c r="J118" s="811" t="s">
        <v>365</v>
      </c>
      <c r="K118" s="815"/>
      <c r="L118" s="734" t="s">
        <v>366</v>
      </c>
      <c r="M118" s="84">
        <v>30000</v>
      </c>
      <c r="N118" s="84">
        <v>30000</v>
      </c>
      <c r="O118" s="85">
        <f t="shared" si="16"/>
        <v>0</v>
      </c>
      <c r="P118" s="84">
        <v>0</v>
      </c>
      <c r="Q118" s="84">
        <v>0</v>
      </c>
      <c r="R118" s="85">
        <f t="shared" ref="R118:R133" si="20">+P118-Q118</f>
        <v>0</v>
      </c>
      <c r="S118" s="84">
        <f t="shared" si="17"/>
        <v>30000</v>
      </c>
      <c r="T118" s="84">
        <f t="shared" si="18"/>
        <v>30000</v>
      </c>
      <c r="U118" s="85">
        <f t="shared" si="19"/>
        <v>0</v>
      </c>
      <c r="V118" s="560"/>
    </row>
    <row r="119" spans="1:29" ht="50.45" customHeight="1">
      <c r="A119" s="809"/>
      <c r="B119" s="474" t="s">
        <v>367</v>
      </c>
      <c r="C119" s="814" t="s">
        <v>368</v>
      </c>
      <c r="D119" s="814"/>
      <c r="E119" s="573" t="s">
        <v>86</v>
      </c>
      <c r="F119" s="562" t="s">
        <v>87</v>
      </c>
      <c r="G119" s="477" t="s">
        <v>88</v>
      </c>
      <c r="H119" s="479" t="s">
        <v>307</v>
      </c>
      <c r="I119" s="573" t="s">
        <v>369</v>
      </c>
      <c r="J119" s="826" t="s">
        <v>370</v>
      </c>
      <c r="K119" s="876"/>
      <c r="L119" s="479" t="s">
        <v>307</v>
      </c>
      <c r="M119" s="84">
        <v>10000</v>
      </c>
      <c r="N119" s="84">
        <v>10000</v>
      </c>
      <c r="O119" s="85">
        <f t="shared" si="16"/>
        <v>0</v>
      </c>
      <c r="P119" s="84">
        <v>0</v>
      </c>
      <c r="Q119" s="84">
        <v>0</v>
      </c>
      <c r="R119" s="85">
        <f t="shared" si="20"/>
        <v>0</v>
      </c>
      <c r="S119" s="84">
        <f t="shared" si="17"/>
        <v>10000</v>
      </c>
      <c r="T119" s="84">
        <f t="shared" si="18"/>
        <v>10000</v>
      </c>
      <c r="U119" s="85">
        <f t="shared" si="19"/>
        <v>0</v>
      </c>
      <c r="V119" s="560"/>
    </row>
    <row r="120" spans="1:29" ht="36" customHeight="1">
      <c r="A120" s="809"/>
      <c r="B120" s="474" t="s">
        <v>371</v>
      </c>
      <c r="C120" s="814" t="s">
        <v>372</v>
      </c>
      <c r="D120" s="814"/>
      <c r="E120" s="573" t="s">
        <v>86</v>
      </c>
      <c r="F120" s="562" t="s">
        <v>118</v>
      </c>
      <c r="G120" s="477" t="s">
        <v>111</v>
      </c>
      <c r="H120" s="479" t="s">
        <v>139</v>
      </c>
      <c r="I120" s="479" t="s">
        <v>373</v>
      </c>
      <c r="J120" s="823" t="s">
        <v>374</v>
      </c>
      <c r="K120" s="826"/>
      <c r="L120" s="479" t="s">
        <v>375</v>
      </c>
      <c r="M120" s="84">
        <v>19980</v>
      </c>
      <c r="N120" s="84">
        <v>19980</v>
      </c>
      <c r="O120" s="85">
        <f t="shared" si="16"/>
        <v>0</v>
      </c>
      <c r="P120" s="84">
        <v>0</v>
      </c>
      <c r="Q120" s="84">
        <v>0</v>
      </c>
      <c r="R120" s="85">
        <f t="shared" si="20"/>
        <v>0</v>
      </c>
      <c r="S120" s="84">
        <f t="shared" si="17"/>
        <v>19980</v>
      </c>
      <c r="T120" s="84">
        <f t="shared" si="18"/>
        <v>19980</v>
      </c>
      <c r="U120" s="85">
        <f t="shared" si="19"/>
        <v>0</v>
      </c>
      <c r="V120" s="560"/>
    </row>
    <row r="121" spans="1:29" ht="61.7" customHeight="1">
      <c r="A121" s="809"/>
      <c r="B121" s="474" t="s">
        <v>376</v>
      </c>
      <c r="C121" s="814" t="s">
        <v>377</v>
      </c>
      <c r="D121" s="814"/>
      <c r="E121" s="573" t="s">
        <v>86</v>
      </c>
      <c r="F121" s="562" t="s">
        <v>378</v>
      </c>
      <c r="G121" s="562" t="s">
        <v>93</v>
      </c>
      <c r="H121" s="479" t="s">
        <v>60</v>
      </c>
      <c r="I121" s="479" t="s">
        <v>379</v>
      </c>
      <c r="J121" s="826" t="s">
        <v>380</v>
      </c>
      <c r="K121" s="826"/>
      <c r="L121" s="573" t="s">
        <v>381</v>
      </c>
      <c r="M121" s="84">
        <v>50000</v>
      </c>
      <c r="N121" s="84">
        <v>30000</v>
      </c>
      <c r="O121" s="85">
        <f>+M121-N121</f>
        <v>20000</v>
      </c>
      <c r="P121" s="84"/>
      <c r="Q121" s="84"/>
      <c r="R121" s="85">
        <f t="shared" si="20"/>
        <v>0</v>
      </c>
      <c r="S121" s="84">
        <f t="shared" si="17"/>
        <v>50000</v>
      </c>
      <c r="T121" s="84">
        <f t="shared" si="18"/>
        <v>30000</v>
      </c>
      <c r="U121" s="85">
        <f t="shared" si="19"/>
        <v>20000</v>
      </c>
      <c r="V121" s="560"/>
    </row>
    <row r="122" spans="1:29" ht="58.7" customHeight="1">
      <c r="A122" s="809"/>
      <c r="B122" s="474" t="s">
        <v>382</v>
      </c>
      <c r="C122" s="814" t="s">
        <v>383</v>
      </c>
      <c r="D122" s="814"/>
      <c r="E122" s="573" t="s">
        <v>86</v>
      </c>
      <c r="F122" s="562" t="s">
        <v>378</v>
      </c>
      <c r="G122" s="562" t="s">
        <v>93</v>
      </c>
      <c r="H122" s="479" t="s">
        <v>60</v>
      </c>
      <c r="I122" s="479" t="s">
        <v>384</v>
      </c>
      <c r="J122" s="826" t="s">
        <v>380</v>
      </c>
      <c r="K122" s="826"/>
      <c r="L122" s="573" t="s">
        <v>381</v>
      </c>
      <c r="M122" s="84">
        <v>50000</v>
      </c>
      <c r="N122" s="84">
        <v>20000</v>
      </c>
      <c r="O122" s="85">
        <f>+M122-N122</f>
        <v>30000</v>
      </c>
      <c r="P122" s="84"/>
      <c r="Q122" s="84"/>
      <c r="R122" s="85">
        <f t="shared" si="20"/>
        <v>0</v>
      </c>
      <c r="S122" s="84">
        <f t="shared" si="17"/>
        <v>50000</v>
      </c>
      <c r="T122" s="84">
        <f t="shared" si="18"/>
        <v>20000</v>
      </c>
      <c r="U122" s="85">
        <f t="shared" si="19"/>
        <v>30000</v>
      </c>
      <c r="V122" s="560"/>
    </row>
    <row r="123" spans="1:29" ht="60" customHeight="1">
      <c r="A123" s="809"/>
      <c r="B123" s="474" t="s">
        <v>385</v>
      </c>
      <c r="C123" s="814" t="s">
        <v>386</v>
      </c>
      <c r="D123" s="814"/>
      <c r="E123" s="573" t="s">
        <v>86</v>
      </c>
      <c r="F123" s="562" t="s">
        <v>378</v>
      </c>
      <c r="G123" s="562" t="s">
        <v>93</v>
      </c>
      <c r="H123" s="479" t="s">
        <v>60</v>
      </c>
      <c r="I123" s="479" t="s">
        <v>384</v>
      </c>
      <c r="J123" s="826" t="s">
        <v>387</v>
      </c>
      <c r="K123" s="826"/>
      <c r="L123" s="573" t="s">
        <v>381</v>
      </c>
      <c r="M123" s="84">
        <v>30000</v>
      </c>
      <c r="N123" s="84">
        <v>30000</v>
      </c>
      <c r="O123" s="85">
        <f>+M123-N123</f>
        <v>0</v>
      </c>
      <c r="P123" s="84"/>
      <c r="Q123" s="84"/>
      <c r="R123" s="85">
        <f t="shared" si="20"/>
        <v>0</v>
      </c>
      <c r="S123" s="84">
        <f t="shared" si="17"/>
        <v>30000</v>
      </c>
      <c r="T123" s="84">
        <f t="shared" si="18"/>
        <v>30000</v>
      </c>
      <c r="U123" s="85">
        <f t="shared" si="19"/>
        <v>0</v>
      </c>
      <c r="V123" s="560"/>
    </row>
    <row r="124" spans="1:29" ht="66.95" customHeight="1">
      <c r="A124" s="809"/>
      <c r="B124" s="474" t="s">
        <v>388</v>
      </c>
      <c r="C124" s="814" t="s">
        <v>389</v>
      </c>
      <c r="D124" s="814"/>
      <c r="E124" s="573" t="s">
        <v>390</v>
      </c>
      <c r="F124" s="733" t="s">
        <v>87</v>
      </c>
      <c r="G124" s="735" t="s">
        <v>88</v>
      </c>
      <c r="H124" s="487" t="s">
        <v>293</v>
      </c>
      <c r="I124" s="573" t="s">
        <v>391</v>
      </c>
      <c r="J124" s="826" t="s">
        <v>392</v>
      </c>
      <c r="K124" s="826"/>
      <c r="L124" s="479" t="s">
        <v>393</v>
      </c>
      <c r="M124" s="84">
        <v>133000</v>
      </c>
      <c r="N124" s="84">
        <v>133000</v>
      </c>
      <c r="O124" s="85">
        <f>+M124-N124</f>
        <v>0</v>
      </c>
      <c r="P124" s="84"/>
      <c r="Q124" s="84"/>
      <c r="R124" s="85">
        <f t="shared" si="20"/>
        <v>0</v>
      </c>
      <c r="S124" s="84">
        <f t="shared" si="17"/>
        <v>133000</v>
      </c>
      <c r="T124" s="84">
        <f t="shared" si="18"/>
        <v>133000</v>
      </c>
      <c r="U124" s="85">
        <f t="shared" si="19"/>
        <v>0</v>
      </c>
      <c r="V124" s="560"/>
    </row>
    <row r="125" spans="1:29" s="561" customFormat="1" ht="60" customHeight="1">
      <c r="A125" s="809"/>
      <c r="B125" s="736" t="s">
        <v>394</v>
      </c>
      <c r="C125" s="901" t="s">
        <v>395</v>
      </c>
      <c r="D125" s="901"/>
      <c r="E125" s="562" t="s">
        <v>396</v>
      </c>
      <c r="F125" s="714" t="s">
        <v>397</v>
      </c>
      <c r="G125" s="714" t="s">
        <v>398</v>
      </c>
      <c r="H125" s="562" t="s">
        <v>162</v>
      </c>
      <c r="I125" s="562" t="s">
        <v>352</v>
      </c>
      <c r="J125" s="902" t="s">
        <v>399</v>
      </c>
      <c r="K125" s="902"/>
      <c r="L125" s="737" t="s">
        <v>400</v>
      </c>
      <c r="M125" s="84">
        <v>30000</v>
      </c>
      <c r="N125" s="84">
        <v>30000</v>
      </c>
      <c r="O125" s="85">
        <f t="shared" ref="O125:O126" si="21">+M125-N125</f>
        <v>0</v>
      </c>
      <c r="P125" s="84"/>
      <c r="Q125" s="84"/>
      <c r="R125" s="85">
        <f t="shared" si="20"/>
        <v>0</v>
      </c>
      <c r="S125" s="84">
        <f t="shared" si="17"/>
        <v>30000</v>
      </c>
      <c r="T125" s="84">
        <f t="shared" si="18"/>
        <v>30000</v>
      </c>
      <c r="U125" s="85">
        <f t="shared" si="19"/>
        <v>0</v>
      </c>
      <c r="V125" s="560"/>
    </row>
    <row r="126" spans="1:29" s="561" customFormat="1" ht="50.25" customHeight="1">
      <c r="A126" s="809"/>
      <c r="B126" s="736" t="s">
        <v>401</v>
      </c>
      <c r="C126" s="901" t="s">
        <v>402</v>
      </c>
      <c r="D126" s="901"/>
      <c r="E126" s="736" t="s">
        <v>403</v>
      </c>
      <c r="F126" s="714" t="s">
        <v>118</v>
      </c>
      <c r="G126" s="737" t="s">
        <v>336</v>
      </c>
      <c r="H126" s="562" t="s">
        <v>162</v>
      </c>
      <c r="I126" s="562" t="s">
        <v>352</v>
      </c>
      <c r="J126" s="902" t="s">
        <v>404</v>
      </c>
      <c r="K126" s="902"/>
      <c r="L126" s="737" t="s">
        <v>405</v>
      </c>
      <c r="M126" s="84">
        <v>100000</v>
      </c>
      <c r="N126" s="84">
        <v>0</v>
      </c>
      <c r="O126" s="85">
        <f t="shared" si="21"/>
        <v>100000</v>
      </c>
      <c r="P126" s="84">
        <v>100000</v>
      </c>
      <c r="Q126" s="84">
        <v>0</v>
      </c>
      <c r="R126" s="85">
        <f t="shared" si="20"/>
        <v>100000</v>
      </c>
      <c r="S126" s="84">
        <f t="shared" si="17"/>
        <v>200000</v>
      </c>
      <c r="T126" s="84">
        <f t="shared" si="18"/>
        <v>0</v>
      </c>
      <c r="U126" s="85">
        <f t="shared" si="19"/>
        <v>200000</v>
      </c>
      <c r="V126" s="560"/>
    </row>
    <row r="127" spans="1:29" ht="63" customHeight="1">
      <c r="A127" s="809" t="s">
        <v>406</v>
      </c>
      <c r="B127" s="474" t="s">
        <v>407</v>
      </c>
      <c r="C127" s="810" t="s">
        <v>408</v>
      </c>
      <c r="D127" s="810"/>
      <c r="E127" s="477" t="s">
        <v>86</v>
      </c>
      <c r="F127" s="477" t="s">
        <v>87</v>
      </c>
      <c r="G127" s="480" t="s">
        <v>212</v>
      </c>
      <c r="H127" s="472" t="s">
        <v>65</v>
      </c>
      <c r="I127" s="477" t="s">
        <v>409</v>
      </c>
      <c r="J127" s="811" t="s">
        <v>346</v>
      </c>
      <c r="K127" s="811"/>
      <c r="L127" s="734" t="s">
        <v>410</v>
      </c>
      <c r="M127" s="84">
        <v>256942</v>
      </c>
      <c r="N127" s="84">
        <v>256942</v>
      </c>
      <c r="O127" s="85">
        <f t="shared" si="16"/>
        <v>0</v>
      </c>
      <c r="P127" s="84">
        <v>0</v>
      </c>
      <c r="Q127" s="84">
        <v>0</v>
      </c>
      <c r="R127" s="85">
        <f t="shared" si="20"/>
        <v>0</v>
      </c>
      <c r="S127" s="84">
        <f t="shared" si="17"/>
        <v>256942</v>
      </c>
      <c r="T127" s="84">
        <f t="shared" si="18"/>
        <v>256942</v>
      </c>
      <c r="U127" s="85">
        <f t="shared" si="19"/>
        <v>0</v>
      </c>
      <c r="V127" s="560"/>
    </row>
    <row r="128" spans="1:29" ht="63" customHeight="1">
      <c r="A128" s="809"/>
      <c r="B128" s="554" t="s">
        <v>411</v>
      </c>
      <c r="C128" s="810" t="s">
        <v>1791</v>
      </c>
      <c r="D128" s="810"/>
      <c r="E128" s="523" t="s">
        <v>117</v>
      </c>
      <c r="F128" s="480" t="s">
        <v>87</v>
      </c>
      <c r="G128" s="480" t="s">
        <v>93</v>
      </c>
      <c r="H128" s="477" t="s">
        <v>413</v>
      </c>
      <c r="I128" s="537" t="s">
        <v>414</v>
      </c>
      <c r="J128" s="813" t="s">
        <v>415</v>
      </c>
      <c r="K128" s="813"/>
      <c r="L128" s="557" t="s">
        <v>416</v>
      </c>
      <c r="M128" s="84"/>
      <c r="N128" s="84"/>
      <c r="O128" s="85"/>
      <c r="P128" s="84"/>
      <c r="Q128" s="84"/>
      <c r="R128" s="85"/>
      <c r="S128" s="84">
        <f t="shared" si="17"/>
        <v>0</v>
      </c>
      <c r="T128" s="84">
        <f t="shared" si="18"/>
        <v>0</v>
      </c>
      <c r="U128" s="85">
        <f t="shared" si="19"/>
        <v>0</v>
      </c>
      <c r="V128" s="560"/>
    </row>
    <row r="129" spans="1:22" ht="58.5" customHeight="1">
      <c r="A129" s="809" t="s">
        <v>417</v>
      </c>
      <c r="B129" s="474" t="s">
        <v>418</v>
      </c>
      <c r="C129" s="810" t="s">
        <v>419</v>
      </c>
      <c r="D129" s="812"/>
      <c r="E129" s="477" t="s">
        <v>86</v>
      </c>
      <c r="F129" s="477" t="s">
        <v>87</v>
      </c>
      <c r="G129" s="477" t="s">
        <v>88</v>
      </c>
      <c r="H129" s="472" t="s">
        <v>65</v>
      </c>
      <c r="I129" s="477" t="s">
        <v>420</v>
      </c>
      <c r="J129" s="811" t="s">
        <v>347</v>
      </c>
      <c r="K129" s="815"/>
      <c r="L129" s="734" t="s">
        <v>65</v>
      </c>
      <c r="M129" s="84">
        <v>250000</v>
      </c>
      <c r="N129" s="84">
        <v>50000</v>
      </c>
      <c r="O129" s="85">
        <f t="shared" si="16"/>
        <v>200000</v>
      </c>
      <c r="P129" s="84">
        <v>0</v>
      </c>
      <c r="Q129" s="84">
        <v>0</v>
      </c>
      <c r="R129" s="85">
        <f t="shared" si="20"/>
        <v>0</v>
      </c>
      <c r="S129" s="84">
        <f t="shared" si="17"/>
        <v>250000</v>
      </c>
      <c r="T129" s="84">
        <f t="shared" si="18"/>
        <v>50000</v>
      </c>
      <c r="U129" s="85">
        <f t="shared" si="19"/>
        <v>200000</v>
      </c>
      <c r="V129" s="560"/>
    </row>
    <row r="130" spans="1:22" ht="55.35" customHeight="1">
      <c r="A130" s="809"/>
      <c r="B130" s="474" t="s">
        <v>421</v>
      </c>
      <c r="C130" s="810" t="s">
        <v>422</v>
      </c>
      <c r="D130" s="810"/>
      <c r="E130" s="477" t="s">
        <v>124</v>
      </c>
      <c r="F130" s="477" t="s">
        <v>87</v>
      </c>
      <c r="G130" s="477" t="s">
        <v>111</v>
      </c>
      <c r="H130" s="472" t="s">
        <v>65</v>
      </c>
      <c r="I130" s="477">
        <v>5.5</v>
      </c>
      <c r="J130" s="811" t="s">
        <v>423</v>
      </c>
      <c r="K130" s="811"/>
      <c r="L130" s="734" t="s">
        <v>339</v>
      </c>
      <c r="M130" s="84">
        <v>170159</v>
      </c>
      <c r="N130" s="84">
        <v>170159</v>
      </c>
      <c r="O130" s="85">
        <f t="shared" si="16"/>
        <v>0</v>
      </c>
      <c r="P130" s="84">
        <v>121266</v>
      </c>
      <c r="Q130" s="84">
        <v>121266</v>
      </c>
      <c r="R130" s="85">
        <f t="shared" si="20"/>
        <v>0</v>
      </c>
      <c r="S130" s="84">
        <f t="shared" si="17"/>
        <v>291425</v>
      </c>
      <c r="T130" s="84">
        <f t="shared" si="18"/>
        <v>291425</v>
      </c>
      <c r="U130" s="85">
        <f t="shared" si="19"/>
        <v>0</v>
      </c>
      <c r="V130" s="560"/>
    </row>
    <row r="131" spans="1:22" ht="55.35" customHeight="1">
      <c r="A131" s="809"/>
      <c r="B131" s="554" t="s">
        <v>424</v>
      </c>
      <c r="C131" s="810" t="s">
        <v>425</v>
      </c>
      <c r="D131" s="810"/>
      <c r="E131" s="477" t="s">
        <v>396</v>
      </c>
      <c r="F131" s="477" t="s">
        <v>426</v>
      </c>
      <c r="G131" s="477" t="s">
        <v>427</v>
      </c>
      <c r="H131" s="472" t="s">
        <v>65</v>
      </c>
      <c r="I131" s="477">
        <v>5.5</v>
      </c>
      <c r="J131" s="811" t="s">
        <v>428</v>
      </c>
      <c r="K131" s="811"/>
      <c r="L131" s="734" t="s">
        <v>429</v>
      </c>
      <c r="M131" s="84">
        <v>40312</v>
      </c>
      <c r="N131" s="84">
        <v>0</v>
      </c>
      <c r="O131" s="85">
        <v>40312</v>
      </c>
      <c r="P131" s="84">
        <v>0</v>
      </c>
      <c r="Q131" s="84">
        <v>0</v>
      </c>
      <c r="R131" s="85">
        <f t="shared" si="20"/>
        <v>0</v>
      </c>
      <c r="S131" s="84">
        <f t="shared" si="17"/>
        <v>40312</v>
      </c>
      <c r="T131" s="84">
        <f t="shared" si="18"/>
        <v>0</v>
      </c>
      <c r="U131" s="85">
        <f t="shared" si="19"/>
        <v>40312</v>
      </c>
      <c r="V131" s="560"/>
    </row>
    <row r="132" spans="1:22" ht="58.5" customHeight="1">
      <c r="A132" s="809"/>
      <c r="B132" s="474" t="s">
        <v>430</v>
      </c>
      <c r="C132" s="839" t="s">
        <v>1796</v>
      </c>
      <c r="D132" s="839"/>
      <c r="E132" s="477" t="s">
        <v>396</v>
      </c>
      <c r="F132" s="477" t="s">
        <v>397</v>
      </c>
      <c r="G132" s="738"/>
      <c r="H132" s="562" t="s">
        <v>337</v>
      </c>
      <c r="I132" s="477">
        <v>5.2</v>
      </c>
      <c r="J132" s="838"/>
      <c r="K132" s="838"/>
      <c r="L132" s="734" t="s">
        <v>339</v>
      </c>
      <c r="M132" s="84">
        <v>30000</v>
      </c>
      <c r="N132" s="84">
        <v>30000</v>
      </c>
      <c r="O132" s="85">
        <f t="shared" si="16"/>
        <v>0</v>
      </c>
      <c r="P132" s="84">
        <v>0</v>
      </c>
      <c r="Q132" s="84">
        <v>0</v>
      </c>
      <c r="R132" s="85">
        <f t="shared" si="20"/>
        <v>0</v>
      </c>
      <c r="S132" s="84">
        <f t="shared" si="17"/>
        <v>30000</v>
      </c>
      <c r="T132" s="84">
        <f t="shared" si="18"/>
        <v>30000</v>
      </c>
      <c r="U132" s="85">
        <f t="shared" si="19"/>
        <v>0</v>
      </c>
      <c r="V132" s="560"/>
    </row>
    <row r="133" spans="1:22" ht="54" customHeight="1">
      <c r="A133" s="809"/>
      <c r="B133" s="474" t="s">
        <v>431</v>
      </c>
      <c r="C133" s="810" t="s">
        <v>432</v>
      </c>
      <c r="D133" s="812"/>
      <c r="E133" s="477" t="s">
        <v>117</v>
      </c>
      <c r="F133" s="480" t="s">
        <v>87</v>
      </c>
      <c r="G133" s="472" t="s">
        <v>88</v>
      </c>
      <c r="H133" s="472" t="s">
        <v>320</v>
      </c>
      <c r="I133" s="477" t="s">
        <v>433</v>
      </c>
      <c r="J133" s="811" t="s">
        <v>434</v>
      </c>
      <c r="K133" s="815"/>
      <c r="L133" s="477" t="s">
        <v>320</v>
      </c>
      <c r="M133" s="84">
        <v>35000</v>
      </c>
      <c r="N133" s="84">
        <v>15000</v>
      </c>
      <c r="O133" s="85">
        <f t="shared" si="16"/>
        <v>20000</v>
      </c>
      <c r="P133" s="84">
        <v>25000</v>
      </c>
      <c r="Q133" s="84">
        <v>15000</v>
      </c>
      <c r="R133" s="85">
        <f t="shared" si="20"/>
        <v>10000</v>
      </c>
      <c r="S133" s="84">
        <f t="shared" si="17"/>
        <v>60000</v>
      </c>
      <c r="T133" s="84">
        <f t="shared" si="18"/>
        <v>30000</v>
      </c>
      <c r="U133" s="85">
        <f t="shared" si="19"/>
        <v>30000</v>
      </c>
      <c r="V133" s="560"/>
    </row>
    <row r="134" spans="1:22" ht="67.349999999999994" customHeight="1">
      <c r="A134" s="809"/>
      <c r="B134" s="474" t="s">
        <v>435</v>
      </c>
      <c r="C134" s="810" t="s">
        <v>436</v>
      </c>
      <c r="D134" s="810"/>
      <c r="E134" s="477" t="s">
        <v>86</v>
      </c>
      <c r="F134" s="477" t="s">
        <v>87</v>
      </c>
      <c r="G134" s="480" t="s">
        <v>88</v>
      </c>
      <c r="H134" s="472" t="s">
        <v>60</v>
      </c>
      <c r="I134" s="477" t="s">
        <v>437</v>
      </c>
      <c r="J134" s="811" t="s">
        <v>438</v>
      </c>
      <c r="K134" s="811"/>
      <c r="L134" s="477" t="s">
        <v>60</v>
      </c>
      <c r="M134" s="84">
        <v>125000</v>
      </c>
      <c r="N134" s="84">
        <v>20000</v>
      </c>
      <c r="O134" s="85">
        <f>+M134-N134</f>
        <v>105000</v>
      </c>
      <c r="P134" s="84"/>
      <c r="Q134" s="84"/>
      <c r="R134" s="85"/>
      <c r="S134" s="84">
        <f t="shared" si="17"/>
        <v>125000</v>
      </c>
      <c r="T134" s="84">
        <f t="shared" si="18"/>
        <v>20000</v>
      </c>
      <c r="U134" s="85">
        <f t="shared" si="19"/>
        <v>105000</v>
      </c>
      <c r="V134" s="560"/>
    </row>
    <row r="135" spans="1:22" ht="104.1" customHeight="1">
      <c r="A135" s="748" t="s">
        <v>439</v>
      </c>
      <c r="B135" s="474" t="s">
        <v>440</v>
      </c>
      <c r="C135" s="814" t="s">
        <v>441</v>
      </c>
      <c r="D135" s="814"/>
      <c r="E135" s="487" t="s">
        <v>442</v>
      </c>
      <c r="F135" s="480" t="s">
        <v>87</v>
      </c>
      <c r="G135" s="480" t="s">
        <v>212</v>
      </c>
      <c r="H135" s="486" t="s">
        <v>443</v>
      </c>
      <c r="I135" s="487" t="s">
        <v>444</v>
      </c>
      <c r="J135" s="837" t="s">
        <v>445</v>
      </c>
      <c r="K135" s="835"/>
      <c r="L135" s="487" t="s">
        <v>446</v>
      </c>
      <c r="M135" s="84">
        <v>25000</v>
      </c>
      <c r="N135" s="84">
        <v>25000</v>
      </c>
      <c r="O135" s="85">
        <f>+M135-N135</f>
        <v>0</v>
      </c>
      <c r="P135" s="84">
        <v>0</v>
      </c>
      <c r="Q135" s="84">
        <v>0</v>
      </c>
      <c r="R135" s="85">
        <f>+P135-Q135</f>
        <v>0</v>
      </c>
      <c r="S135" s="84">
        <f t="shared" si="17"/>
        <v>25000</v>
      </c>
      <c r="T135" s="84">
        <f t="shared" si="18"/>
        <v>25000</v>
      </c>
      <c r="U135" s="85">
        <f t="shared" si="19"/>
        <v>0</v>
      </c>
      <c r="V135" s="560"/>
    </row>
    <row r="136" spans="1:22" s="705" customFormat="1" ht="36" customHeight="1">
      <c r="I136" s="706"/>
      <c r="J136" s="707"/>
      <c r="K136" s="707"/>
      <c r="L136" s="707"/>
    </row>
    <row r="137" spans="1:22" ht="15.75" customHeight="1">
      <c r="B137" s="656"/>
      <c r="C137" s="659"/>
      <c r="D137" s="659"/>
      <c r="E137" s="659"/>
      <c r="F137" s="659"/>
      <c r="G137" s="659"/>
      <c r="H137" s="659"/>
      <c r="I137" s="659"/>
      <c r="J137" s="728"/>
      <c r="K137" s="728"/>
      <c r="L137" s="811" t="s">
        <v>447</v>
      </c>
      <c r="M137" s="818" t="s">
        <v>1618</v>
      </c>
      <c r="N137" s="818"/>
      <c r="O137" s="818"/>
      <c r="P137" s="818"/>
      <c r="Q137" s="818"/>
      <c r="R137" s="818"/>
      <c r="S137" s="818"/>
      <c r="T137" s="818"/>
      <c r="U137" s="818"/>
      <c r="V137" s="560"/>
    </row>
    <row r="138" spans="1:22" ht="15.75" customHeight="1">
      <c r="B138" s="656"/>
      <c r="C138" s="560"/>
      <c r="D138" s="560"/>
      <c r="E138" s="560"/>
      <c r="F138" s="560"/>
      <c r="G138" s="560"/>
      <c r="H138" s="560"/>
      <c r="I138" s="560"/>
      <c r="J138" s="707"/>
      <c r="K138" s="707"/>
      <c r="L138" s="815"/>
      <c r="M138" s="818">
        <v>2021</v>
      </c>
      <c r="N138" s="818"/>
      <c r="O138" s="818"/>
      <c r="P138" s="818" t="s">
        <v>67</v>
      </c>
      <c r="Q138" s="818"/>
      <c r="R138" s="818"/>
      <c r="S138" s="818" t="s">
        <v>68</v>
      </c>
      <c r="T138" s="818"/>
      <c r="U138" s="818"/>
      <c r="V138" s="560"/>
    </row>
    <row r="139" spans="1:22" ht="15.75" customHeight="1">
      <c r="B139" s="656"/>
      <c r="C139" s="560"/>
      <c r="D139" s="560"/>
      <c r="E139" s="560"/>
      <c r="F139" s="560"/>
      <c r="G139" s="560"/>
      <c r="H139" s="560"/>
      <c r="I139" s="560"/>
      <c r="J139" s="707"/>
      <c r="K139" s="707"/>
      <c r="L139" s="815"/>
      <c r="M139" s="880" t="s">
        <v>76</v>
      </c>
      <c r="N139" s="880" t="s">
        <v>77</v>
      </c>
      <c r="O139" s="906" t="s">
        <v>78</v>
      </c>
      <c r="P139" s="880" t="s">
        <v>76</v>
      </c>
      <c r="Q139" s="880" t="s">
        <v>77</v>
      </c>
      <c r="R139" s="906" t="s">
        <v>78</v>
      </c>
      <c r="S139" s="880" t="s">
        <v>79</v>
      </c>
      <c r="T139" s="880" t="s">
        <v>80</v>
      </c>
      <c r="U139" s="906" t="s">
        <v>78</v>
      </c>
      <c r="V139" s="560"/>
    </row>
    <row r="140" spans="1:22" ht="15.75" customHeight="1">
      <c r="B140" s="656"/>
      <c r="C140" s="560"/>
      <c r="D140" s="560"/>
      <c r="E140" s="560"/>
      <c r="F140" s="560"/>
      <c r="G140" s="560"/>
      <c r="H140" s="560"/>
      <c r="I140" s="560"/>
      <c r="J140" s="707"/>
      <c r="K140" s="707"/>
      <c r="L140" s="815"/>
      <c r="M140" s="833"/>
      <c r="N140" s="833"/>
      <c r="O140" s="907"/>
      <c r="P140" s="833"/>
      <c r="Q140" s="833"/>
      <c r="R140" s="907"/>
      <c r="S140" s="833"/>
      <c r="T140" s="833"/>
      <c r="U140" s="907"/>
      <c r="V140" s="560"/>
    </row>
    <row r="141" spans="1:22" ht="15.75" customHeight="1">
      <c r="B141" s="656"/>
      <c r="C141" s="560"/>
      <c r="D141" s="560"/>
      <c r="E141" s="560"/>
      <c r="F141" s="560"/>
      <c r="G141" s="560"/>
      <c r="H141" s="560"/>
      <c r="I141" s="560"/>
      <c r="J141" s="707"/>
      <c r="K141" s="707"/>
      <c r="L141" s="575" t="s">
        <v>204</v>
      </c>
      <c r="M141" s="91">
        <f>SUMIF($H$24:$H$31:$H$45:$H$82:$H$92:$H$103:$H$115:$H$135,$L141,M$24:M$31:M$45:M$82:M$92:M$103:M$115:M$135)</f>
        <v>195000</v>
      </c>
      <c r="N141" s="91">
        <f>SUMIF($H$24:$H$31:$H$45:$H$82:$H$92:$H$103:$H$115:$H$135,$L141,N$24:N$31:N$45:N$82:N$92:N$103:N$115:N$135)</f>
        <v>195000</v>
      </c>
      <c r="O141" s="558">
        <f>SUMIF($H$24:$H$31:$H$45:$H$82:$H$92:$H$103:$H$115:$H$135,$L141,O$24:O$31:O$45:O$82:O$92:O$103:O$115:O$135)</f>
        <v>0</v>
      </c>
      <c r="P141" s="91">
        <f>SUMIF($H$24:$H$31:$H$45:$H$82:$H$92:$H$103:$H$115:$H$135,$L141,P$24:P$31:P$45:P$82:P$92:P$103:P$115:P$135)</f>
        <v>0</v>
      </c>
      <c r="Q141" s="91">
        <f>SUMIF($H$24:$H$31:$H$45:$H$82:$H$92:$H$103:$H$115:$H$135,$L141,Q$24:Q$31:Q$45:Q$82:Q$92:Q$103:Q$115:Q$135)</f>
        <v>0</v>
      </c>
      <c r="R141" s="558">
        <f>SUMIF($H$24:$H$31:$H$45:$H$82:$H$92:$H$103:$H$115:$H$135,$L141,R$24:R$31:R$45:R$82:R$92:R$103:R$115:R$135)</f>
        <v>0</v>
      </c>
      <c r="S141" s="91">
        <f>SUMIF($H$24:$H$31:$H$45:$H$82:$H$92:$H$103:$H$115:$H$135,$L141,S$24:S$31:S$45:S$82:S$92:S$103:S$115:S$135)</f>
        <v>195000</v>
      </c>
      <c r="T141" s="91">
        <f>SUMIF($H$24:$H$31:$H$45:$H$82:$H$92:$H$103:$H$115:$H$135,$L141,T$24:T$31:T$45:T$82:T$92:T$103:T$115:T$135)</f>
        <v>195000</v>
      </c>
      <c r="U141" s="558">
        <f>SUMIF($H$24:$H$31:$H$45:$H$82:$H$92:$H$103:$H$115:$H$135,$L141,U$24:U$31:U$45:U$82:U$92:U$103:U$115:U$135)</f>
        <v>0</v>
      </c>
      <c r="V141" s="560"/>
    </row>
    <row r="142" spans="1:22" ht="15.75" customHeight="1">
      <c r="B142" s="656"/>
      <c r="C142" s="560"/>
      <c r="D142" s="560"/>
      <c r="E142" s="560"/>
      <c r="F142" s="560"/>
      <c r="G142" s="560"/>
      <c r="H142" s="560"/>
      <c r="I142" s="560"/>
      <c r="J142" s="707"/>
      <c r="K142" s="707"/>
      <c r="L142" s="576" t="s">
        <v>221</v>
      </c>
      <c r="M142" s="91">
        <f>SUMIF($H$24:$H$31:$H$45:$H$82:$H$92:$H$103:$H$115:$H$135,$L142,M$24:M$31:M$45:M$82:M$92:M$103:M$115:M$135)</f>
        <v>750000</v>
      </c>
      <c r="N142" s="91">
        <f>SUMIF($H$24:$H$31:$H$45:$H$82:$H$92:$H$103:$H$115:$H$135,$L142,N$24:N$31:N$45:N$82:N$92:N$103:N$115:N$135)</f>
        <v>43000</v>
      </c>
      <c r="O142" s="558">
        <f>SUMIF($H$24:$H$31:$H$45:$H$82:$H$92:$H$103:$H$115:$H$135,$L142,O$24:O$31:O$45:O$82:O$92:O$103:O$115:O$135)</f>
        <v>707000</v>
      </c>
      <c r="P142" s="91">
        <f>SUMIF($H$24:$H$31:$H$45:$H$82:$H$92:$H$103:$H$115:$H$135,$L142,P$24:P$31:P$45:P$82:P$92:P$103:P$115:P$135)</f>
        <v>0</v>
      </c>
      <c r="Q142" s="91">
        <f>SUMIF($H$24:$H$31:$H$45:$H$82:$H$92:$H$103:$H$115:$H$135,$L142,Q$24:Q$31:Q$45:Q$82:Q$92:Q$103:Q$115:Q$135)</f>
        <v>0</v>
      </c>
      <c r="R142" s="558">
        <f>SUMIF($H$24:$H$31:$H$45:$H$82:$H$92:$H$103:$H$115:$H$135,$L142,R$24:R$31:R$45:R$82:R$92:R$103:R$115:R$135)</f>
        <v>0</v>
      </c>
      <c r="S142" s="91">
        <f>SUMIF($H$24:$H$31:$H$45:$H$82:$H$92:$H$103:$H$115:$H$135,$L142,S$24:S$31:S$45:S$82:S$92:S$103:S$115:S$135)</f>
        <v>750000</v>
      </c>
      <c r="T142" s="91">
        <f>SUMIF($H$24:$H$31:$H$45:$H$82:$H$92:$H$103:$H$115:$H$135,$L142,T$24:T$31:T$45:T$82:T$92:T$103:T$115:T$135)</f>
        <v>43000</v>
      </c>
      <c r="U142" s="558">
        <f>SUMIF($H$24:$H$31:$H$45:$H$82:$H$92:$H$103:$H$115:$H$135,$L142,U$24:U$31:U$45:U$82:U$92:U$103:U$115:U$135)</f>
        <v>707000</v>
      </c>
      <c r="V142" s="560"/>
    </row>
    <row r="143" spans="1:22" ht="15.75" customHeight="1">
      <c r="B143" s="656"/>
      <c r="C143" s="560"/>
      <c r="D143" s="560"/>
      <c r="E143" s="560"/>
      <c r="F143" s="560"/>
      <c r="G143" s="560"/>
      <c r="H143" s="560"/>
      <c r="I143" s="560"/>
      <c r="J143" s="707"/>
      <c r="K143" s="707"/>
      <c r="L143" s="577" t="s">
        <v>320</v>
      </c>
      <c r="M143" s="91">
        <f>SUMIF($H$24:$H$31:$H$45:$H$82:$H$92:$H$103:$H$115:$H$135,$L143,M$24:M$31:M$45:M$82:M$92:M$103:M$115:M$135)</f>
        <v>199000</v>
      </c>
      <c r="N143" s="91">
        <f>SUMIF($H$24:$H$31:$H$45:$H$82:$H$92:$H$103:$H$115:$H$135,$L143,N$24:N$31:N$45:N$82:N$92:N$103:N$115:N$135)</f>
        <v>74000</v>
      </c>
      <c r="O143" s="558">
        <f>SUMIF($H$24:$H$31:$H$45:$H$82:$H$92:$H$103:$H$115:$H$135,$L143,O$24:O$31:O$45:O$82:O$92:O$103:O$115:O$135)</f>
        <v>125000</v>
      </c>
      <c r="P143" s="91">
        <f>SUMIF($H$24:$H$31:$H$45:$H$82:$H$92:$H$103:$H$115:$H$135,$L143,P$24:P$31:P$45:P$82:P$92:P$103:P$115:P$135)</f>
        <v>154000</v>
      </c>
      <c r="Q143" s="91">
        <f>SUMIF($H$24:$H$31:$H$45:$H$82:$H$92:$H$103:$H$115:$H$135,$L143,Q$24:Q$31:Q$45:Q$82:Q$92:Q$103:Q$115:Q$135)</f>
        <v>44000</v>
      </c>
      <c r="R143" s="558">
        <f>SUMIF($H$24:$H$31:$H$45:$H$82:$H$92:$H$103:$H$115:$H$135,$L143,R$24:R$31:R$45:R$82:R$92:R$103:R$115:R$135)</f>
        <v>110000</v>
      </c>
      <c r="S143" s="91">
        <f>SUMIF($H$24:$H$31:$H$45:$H$82:$H$92:$H$103:$H$115:$H$135,$L143,S$24:S$31:S$45:S$82:S$92:S$103:S$115:S$135)</f>
        <v>353000</v>
      </c>
      <c r="T143" s="91">
        <f>SUMIF($H$24:$H$31:$H$45:$H$82:$H$92:$H$103:$H$115:$H$135,$L143,T$24:T$31:T$45:T$82:T$92:T$103:T$115:T$135)</f>
        <v>118000</v>
      </c>
      <c r="U143" s="558">
        <f>SUMIF($H$24:$H$31:$H$45:$H$82:$H$92:$H$103:$H$115:$H$135,$L143,U$24:U$31:U$45:U$82:U$92:U$103:U$115:U$135)</f>
        <v>235000</v>
      </c>
      <c r="V143" s="560"/>
    </row>
    <row r="144" spans="1:22" ht="15.75" customHeight="1">
      <c r="B144" s="656"/>
      <c r="C144" s="560"/>
      <c r="D144" s="560"/>
      <c r="E144" s="560"/>
      <c r="F144" s="560"/>
      <c r="G144" s="560"/>
      <c r="H144" s="560"/>
      <c r="I144" s="560"/>
      <c r="J144" s="707"/>
      <c r="K144" s="707"/>
      <c r="L144" s="577" t="s">
        <v>307</v>
      </c>
      <c r="M144" s="91">
        <f>SUMIF($H$24:$H$31:$H$45:$H$82:$H$92:$H$103:$H$115:$H$135,$L144,M$24:M$31:M$45:M$82:M$92:M$103:M$115:M$135)</f>
        <v>120000</v>
      </c>
      <c r="N144" s="91">
        <f>SUMIF($H$24:$H$31:$H$45:$H$82:$H$92:$H$103:$H$115:$H$135,$L144,N$24:N$31:N$45:N$82:N$92:N$103:N$115:N$135)</f>
        <v>120000</v>
      </c>
      <c r="O144" s="558">
        <f>SUMIF($H$24:$H$31:$H$45:$H$82:$H$92:$H$103:$H$115:$H$135,$L144,O$24:O$31:O$45:O$82:O$92:O$103:O$115:O$135)</f>
        <v>0</v>
      </c>
      <c r="P144" s="91">
        <f>SUMIF($H$24:$H$31:$H$45:$H$82:$H$92:$H$103:$H$115:$H$135,$L144,P$24:P$31:P$45:P$82:P$92:P$103:P$115:P$135)</f>
        <v>100000</v>
      </c>
      <c r="Q144" s="91">
        <f>SUMIF($H$24:$H$31:$H$45:$H$82:$H$92:$H$103:$H$115:$H$135,$L144,Q$24:Q$31:Q$45:Q$82:Q$92:Q$103:Q$115:Q$135)</f>
        <v>0</v>
      </c>
      <c r="R144" s="558">
        <f>SUMIF($H$24:$H$31:$H$45:$H$82:$H$92:$H$103:$H$115:$H$135,$L144,R$24:R$31:R$45:R$82:R$92:R$103:R$115:R$135)</f>
        <v>100000</v>
      </c>
      <c r="S144" s="91">
        <f>SUMIF($H$24:$H$31:$H$45:$H$82:$H$92:$H$103:$H$115:$H$135,$L144,S$24:S$31:S$45:S$82:S$92:S$103:S$115:S$135)</f>
        <v>220000</v>
      </c>
      <c r="T144" s="91">
        <f>SUMIF($H$24:$H$31:$H$45:$H$82:$H$92:$H$103:$H$115:$H$135,$L144,T$24:T$31:T$45:T$82:T$92:T$103:T$115:T$135)</f>
        <v>120000</v>
      </c>
      <c r="U144" s="558">
        <f>SUMIF($H$24:$H$31:$H$45:$H$82:$H$92:$H$103:$H$115:$H$135,$L144,U$24:U$31:U$45:U$82:U$92:U$103:U$115:U$135)</f>
        <v>100000</v>
      </c>
      <c r="V144" s="560"/>
    </row>
    <row r="145" spans="1:22" ht="15.75" customHeight="1">
      <c r="B145" s="656"/>
      <c r="C145" s="560"/>
      <c r="D145" s="560"/>
      <c r="E145" s="560"/>
      <c r="F145" s="560"/>
      <c r="G145" s="560"/>
      <c r="H145" s="560"/>
      <c r="I145" s="560"/>
      <c r="J145" s="707"/>
      <c r="K145" s="707"/>
      <c r="L145" s="577" t="s">
        <v>65</v>
      </c>
      <c r="M145" s="91">
        <f>SUMIF($H$24:$H$31:$H$45:$H$82:$H$92:$H$103:$H$115:$H$135,$L145,M$24:M$31:M$45:M$82:M$92:M$103:M$115:M$135)</f>
        <v>6957030</v>
      </c>
      <c r="N145" s="91">
        <f>SUMIF($H$24:$H$31:$H$45:$H$82:$H$92:$H$103:$H$115:$H$135,$L145,N$24:N$31:N$45:N$82:N$92:N$103:N$115:N$135)</f>
        <v>6716718</v>
      </c>
      <c r="O145" s="558">
        <f>SUMIF($H$24:$H$31:$H$45:$H$82:$H$92:$H$103:$H$115:$H$135,$L145,O$24:O$31:O$45:O$82:O$92:O$103:O$115:O$135)</f>
        <v>240312</v>
      </c>
      <c r="P145" s="91">
        <f>SUMIF($H$24:$H$31:$H$45:$H$82:$H$92:$H$103:$H$115:$H$135,$L145,P$24:P$31:P$45:P$82:P$92:P$103:P$115:P$135)</f>
        <v>2584975</v>
      </c>
      <c r="Q145" s="91">
        <f>SUMIF($H$24:$H$31:$H$45:$H$82:$H$92:$H$103:$H$115:$H$135,$L145,Q$24:Q$31:Q$45:Q$82:Q$92:Q$103:Q$115:Q$135)</f>
        <v>2584975</v>
      </c>
      <c r="R145" s="558">
        <f>SUMIF($H$24:$H$31:$H$45:$H$82:$H$92:$H$103:$H$115:$H$135,$L145,R$24:R$31:R$45:R$82:R$92:R$103:R$115:R$135)</f>
        <v>0</v>
      </c>
      <c r="S145" s="91">
        <f>SUMIF($H$24:$H$31:$H$45:$H$82:$H$92:$H$103:$H$115:$H$135,$L145,S$24:S$31:S$45:S$82:S$92:S$103:S$115:S$135)</f>
        <v>9542005</v>
      </c>
      <c r="T145" s="91">
        <f>SUMIF($H$24:$H$31:$H$45:$H$82:$H$92:$H$103:$H$115:$H$135,$L145,T$24:T$31:T$45:T$82:T$92:T$103:T$115:T$135)</f>
        <v>9301693</v>
      </c>
      <c r="U145" s="558">
        <f>SUMIF($H$24:$H$31:$H$45:$H$82:$H$92:$H$103:$H$115:$H$135,$L145,U$24:U$31:U$45:U$82:U$92:U$103:U$115:U$135)</f>
        <v>240312</v>
      </c>
      <c r="V145" s="560"/>
    </row>
    <row r="146" spans="1:22" ht="15.75" customHeight="1">
      <c r="B146" s="656"/>
      <c r="C146" s="560"/>
      <c r="D146" s="560"/>
      <c r="E146" s="560"/>
      <c r="F146" s="560"/>
      <c r="G146" s="560"/>
      <c r="H146" s="560"/>
      <c r="I146" s="560"/>
      <c r="J146" s="707"/>
      <c r="K146" s="707"/>
      <c r="L146" s="577" t="s">
        <v>293</v>
      </c>
      <c r="M146" s="91">
        <f>SUMIF($H$24:$H$31:$H$45:$H$82:$H$92:$H$103:$H$115:$H$135,$L146,M$24:M$31:M$45:M$82:M$92:M$103:M$115:M$135)</f>
        <v>188000</v>
      </c>
      <c r="N146" s="91">
        <f>SUMIF($H$24:$H$31:$H$45:$H$82:$H$92:$H$103:$H$115:$H$135,$L146,N$24:N$31:N$45:N$82:N$92:N$103:N$115:N$135)</f>
        <v>188000</v>
      </c>
      <c r="O146" s="558">
        <f>SUMIF($H$24:$H$31:$H$45:$H$82:$H$92:$H$103:$H$115:$H$135,$L146,O$24:O$31:O$45:O$82:O$92:O$103:O$115:O$135)</f>
        <v>0</v>
      </c>
      <c r="P146" s="91">
        <f>SUMIF($H$24:$H$31:$H$45:$H$82:$H$92:$H$103:$H$115:$H$135,$L146,P$24:P$31:P$45:P$82:P$92:P$103:P$115:P$135)</f>
        <v>0</v>
      </c>
      <c r="Q146" s="91">
        <f>SUMIF($H$24:$H$31:$H$45:$H$82:$H$92:$H$103:$H$115:$H$135,$L146,Q$24:Q$31:Q$45:Q$82:Q$92:Q$103:Q$115:Q$135)</f>
        <v>0</v>
      </c>
      <c r="R146" s="558">
        <f>SUMIF($H$24:$H$31:$H$45:$H$82:$H$92:$H$103:$H$115:$H$135,$L146,R$24:R$31:R$45:R$82:R$92:R$103:R$115:R$135)</f>
        <v>0</v>
      </c>
      <c r="S146" s="91">
        <f>SUMIF($H$24:$H$31:$H$45:$H$82:$H$92:$H$103:$H$115:$H$135,$L146,S$24:S$31:S$45:S$82:S$92:S$103:S$115:S$135)</f>
        <v>188000</v>
      </c>
      <c r="T146" s="91">
        <f>SUMIF($H$24:$H$31:$H$45:$H$82:$H$92:$H$103:$H$115:$H$135,$L146,T$24:T$31:T$45:T$82:T$92:T$103:T$115:T$135)</f>
        <v>188000</v>
      </c>
      <c r="U146" s="558">
        <f>SUMIF($H$24:$H$31:$H$45:$H$82:$H$92:$H$103:$H$115:$H$135,$L146,U$24:U$31:U$45:U$82:U$92:U$103:U$115:U$135)</f>
        <v>0</v>
      </c>
      <c r="V146" s="560"/>
    </row>
    <row r="147" spans="1:22" ht="15.75" customHeight="1">
      <c r="B147" s="656"/>
      <c r="C147" s="560"/>
      <c r="D147" s="560"/>
      <c r="E147" s="560"/>
      <c r="F147" s="560"/>
      <c r="G147" s="560"/>
      <c r="H147" s="560"/>
      <c r="I147" s="560"/>
      <c r="J147" s="707"/>
      <c r="K147" s="707"/>
      <c r="L147" s="578" t="s">
        <v>139</v>
      </c>
      <c r="M147" s="91">
        <f>SUMIF($H$24:$H$31:$H$45:$H$82:$H$92:$H$103:$H$115:$H$135,$L147,M$24:M$31:M$45:M$82:M$92:M$103:M$115:M$135)</f>
        <v>89980</v>
      </c>
      <c r="N147" s="91">
        <f>SUMIF($H$24:$H$31:$H$45:$H$82:$H$92:$H$103:$H$115:$H$135,$L147,N$24:N$31:N$45:N$82:N$92:N$103:N$115:N$135)</f>
        <v>49980</v>
      </c>
      <c r="O147" s="558">
        <f>SUMIF($H$24:$H$31:$H$45:$H$82:$H$92:$H$103:$H$115:$H$135,$L147,O$24:O$31:O$45:O$82:O$92:O$103:O$115:O$135)</f>
        <v>40000</v>
      </c>
      <c r="P147" s="91">
        <f>SUMIF($H$24:$H$31:$H$45:$H$82:$H$92:$H$103:$H$115:$H$135,$L147,P$24:P$31:P$45:P$82:P$92:P$103:P$115:P$135)</f>
        <v>450000</v>
      </c>
      <c r="Q147" s="91">
        <f>SUMIF($H$24:$H$31:$H$45:$H$82:$H$92:$H$103:$H$115:$H$135,$L147,Q$24:Q$31:Q$45:Q$82:Q$92:Q$103:Q$115:Q$135)</f>
        <v>0</v>
      </c>
      <c r="R147" s="558">
        <f>SUMIF($H$24:$H$31:$H$45:$H$82:$H$92:$H$103:$H$115:$H$135,$L147,R$24:R$31:R$45:R$82:R$92:R$103:R$115:R$135)</f>
        <v>450000</v>
      </c>
      <c r="S147" s="91">
        <f>SUMIF($H$24:$H$31:$H$45:$H$82:$H$92:$H$103:$H$115:$H$135,$L147,S$24:S$31:S$45:S$82:S$92:S$103:S$115:S$135)</f>
        <v>539980</v>
      </c>
      <c r="T147" s="91">
        <f>SUMIF($H$24:$H$31:$H$45:$H$82:$H$92:$H$103:$H$115:$H$135,$L147,T$24:T$31:T$45:T$82:T$92:T$103:T$115:T$135)</f>
        <v>49980</v>
      </c>
      <c r="U147" s="558">
        <f>SUMIF($H$24:$H$31:$H$45:$H$82:$H$92:$H$103:$H$115:$H$135,$L147,U$24:U$31:U$45:U$82:U$92:U$103:U$115:U$135)</f>
        <v>490000</v>
      </c>
      <c r="V147" s="560"/>
    </row>
    <row r="148" spans="1:22" ht="15.75" customHeight="1">
      <c r="B148" s="656"/>
      <c r="C148" s="560"/>
      <c r="D148" s="560"/>
      <c r="E148" s="560"/>
      <c r="F148" s="560"/>
      <c r="G148" s="560"/>
      <c r="H148" s="560"/>
      <c r="I148" s="560"/>
      <c r="J148" s="707"/>
      <c r="K148" s="707"/>
      <c r="L148" s="578" t="s">
        <v>245</v>
      </c>
      <c r="M148" s="91">
        <f>SUMIF($H$24:$H$31:$H$45:$H$82:$H$92:$H$103:$H$115:$H$135,$L148,M$24:M$31:M$45:M$82:M$92:M$103:M$115:M$135)</f>
        <v>20000</v>
      </c>
      <c r="N148" s="91">
        <f>SUMIF($H$24:$H$31:$H$45:$H$82:$H$92:$H$103:$H$115:$H$135,$L148,N$24:N$31:N$45:N$82:N$92:N$103:N$115:N$135)</f>
        <v>20000</v>
      </c>
      <c r="O148" s="558">
        <f>SUMIF($H$24:$H$31:$H$45:$H$82:$H$92:$H$103:$H$115:$H$135,$L148,O$24:O$31:O$45:O$82:O$92:O$103:O$115:O$135)</f>
        <v>0</v>
      </c>
      <c r="P148" s="91">
        <f>SUMIF($H$24:$H$31:$H$45:$H$82:$H$92:$H$103:$H$115:$H$135,$L148,P$24:P$31:P$45:P$82:P$92:P$103:P$115:P$135)</f>
        <v>0</v>
      </c>
      <c r="Q148" s="91">
        <f>SUMIF($H$24:$H$31:$H$45:$H$82:$H$92:$H$103:$H$115:$H$135,$L148,Q$24:Q$31:Q$45:Q$82:Q$92:Q$103:Q$115:Q$135)</f>
        <v>0</v>
      </c>
      <c r="R148" s="558">
        <f>SUMIF($H$24:$H$31:$H$45:$H$82:$H$92:$H$103:$H$115:$H$135,$L148,R$24:R$31:R$45:R$82:R$92:R$103:R$115:R$135)</f>
        <v>0</v>
      </c>
      <c r="S148" s="91">
        <f>SUMIF($H$24:$H$31:$H$45:$H$82:$H$92:$H$103:$H$115:$H$135,$L148,S$24:S$31:S$45:S$82:S$92:S$103:S$115:S$135)</f>
        <v>20000</v>
      </c>
      <c r="T148" s="91">
        <f>SUMIF($H$24:$H$31:$H$45:$H$82:$H$92:$H$103:$H$115:$H$135,$L148,T$24:T$31:T$45:T$82:T$92:T$103:T$115:T$135)</f>
        <v>20000</v>
      </c>
      <c r="U148" s="558">
        <f>SUMIF($H$24:$H$31:$H$45:$H$82:$H$92:$H$103:$H$115:$H$135,$L148,U$24:U$31:U$45:U$82:U$92:U$103:U$115:U$135)</f>
        <v>0</v>
      </c>
      <c r="V148" s="560"/>
    </row>
    <row r="149" spans="1:22" ht="15.75" customHeight="1">
      <c r="B149" s="656"/>
      <c r="C149" s="560"/>
      <c r="D149" s="560"/>
      <c r="E149" s="560"/>
      <c r="F149" s="560"/>
      <c r="G149" s="560"/>
      <c r="H149" s="560"/>
      <c r="I149" s="560"/>
      <c r="J149" s="707"/>
      <c r="K149" s="707"/>
      <c r="L149" s="578" t="s">
        <v>162</v>
      </c>
      <c r="M149" s="91">
        <f>SUMIF($H$24:$H$31:$H$45:$H$82:$H$92:$H$103:$H$115:$H$135,$L149,M$24:M$31:M$45:M$82:M$92:M$103:M$115:M$135)</f>
        <v>829000</v>
      </c>
      <c r="N149" s="91">
        <f>SUMIF($H$24:$H$31:$H$45:$H$82:$H$92:$H$103:$H$115:$H$135,$L149,N$24:N$31:N$45:N$82:N$92:N$103:N$115:N$135)</f>
        <v>160000</v>
      </c>
      <c r="O149" s="558">
        <f>SUMIF($H$24:$H$31:$H$45:$H$82:$H$92:$H$103:$H$115:$H$135,$L149,O$24:O$31:O$45:O$82:O$92:O$103:O$115:O$135)</f>
        <v>669000</v>
      </c>
      <c r="P149" s="91">
        <f>SUMIF($H$24:$H$31:$H$45:$H$82:$H$92:$H$103:$H$115:$H$135,$L149,P$24:P$31:P$45:P$82:P$92:P$103:P$115:P$135)</f>
        <v>1060000</v>
      </c>
      <c r="Q149" s="91">
        <f>SUMIF($H$24:$H$31:$H$45:$H$82:$H$92:$H$103:$H$115:$H$135,$L149,Q$24:Q$31:Q$45:Q$82:Q$92:Q$103:Q$115:Q$135)</f>
        <v>50000</v>
      </c>
      <c r="R149" s="558">
        <f>SUMIF($H$24:$H$31:$H$45:$H$82:$H$92:$H$103:$H$115:$H$135,$L149,R$24:R$31:R$45:R$82:R$92:R$103:R$115:R$135)</f>
        <v>1010000</v>
      </c>
      <c r="S149" s="91">
        <f>SUMIF($H$24:$H$31:$H$45:$H$82:$H$92:$H$103:$H$115:$H$135,$L149,S$24:S$31:S$45:S$82:S$92:S$103:S$115:S$135)</f>
        <v>1889000</v>
      </c>
      <c r="T149" s="91">
        <f>SUMIF($H$24:$H$31:$H$45:$H$82:$H$92:$H$103:$H$115:$H$135,$L149,T$24:T$31:T$45:T$82:T$92:T$103:T$115:T$135)</f>
        <v>210000</v>
      </c>
      <c r="U149" s="558">
        <f>SUMIF($H$24:$H$31:$H$45:$H$82:$H$92:$H$103:$H$115:$H$135,$L149,U$24:U$31:U$45:U$82:U$92:U$103:U$115:U$135)</f>
        <v>1679000</v>
      </c>
      <c r="V149" s="560"/>
    </row>
    <row r="150" spans="1:22" ht="15.75" customHeight="1">
      <c r="B150" s="656"/>
      <c r="C150" s="560"/>
      <c r="D150" s="560"/>
      <c r="E150" s="560"/>
      <c r="F150" s="560"/>
      <c r="G150" s="560"/>
      <c r="H150" s="560"/>
      <c r="I150" s="560"/>
      <c r="J150" s="707"/>
      <c r="K150" s="707"/>
      <c r="L150" s="578" t="s">
        <v>60</v>
      </c>
      <c r="M150" s="91">
        <f>SUMIF($H$24:$H$31:$H$45:$H$82:$H$92:$H$103:$H$115:$H$135,$L150,M$24:M$31:M$45:M$82:M$92:M$103:M$115:M$135)</f>
        <v>4492361</v>
      </c>
      <c r="N150" s="91">
        <f>SUMIF($H$24:$H$31:$H$45:$H$82:$H$92:$H$103:$H$115:$H$135,$L150,N$24:N$31:N$45:N$82:N$92:N$103:N$115:N$135)</f>
        <v>3387361</v>
      </c>
      <c r="O150" s="558">
        <f>SUMIF($H$24:$H$31:$H$45:$H$82:$H$92:$H$103:$H$115:$H$135,$L150,O$24:O$31:O$45:O$82:O$92:O$103:O$115:O$135)</f>
        <v>1105000</v>
      </c>
      <c r="P150" s="91">
        <f>SUMIF($H$24:$H$31:$H$45:$H$82:$H$92:$H$103:$H$115:$H$135,$L150,P$24:P$31:P$45:P$82:P$92:P$103:P$115:P$135)</f>
        <v>0</v>
      </c>
      <c r="Q150" s="91">
        <f>SUMIF($H$24:$H$31:$H$45:$H$82:$H$92:$H$103:$H$115:$H$135,$L150,Q$24:Q$31:Q$45:Q$82:Q$92:Q$103:Q$115:Q$135)</f>
        <v>0</v>
      </c>
      <c r="R150" s="558">
        <f>SUMIF($H$24:$H$31:$H$45:$H$82:$H$92:$H$103:$H$115:$H$135,$L150,R$24:R$31:R$45:R$82:R$92:R$103:R$115:R$135)</f>
        <v>0</v>
      </c>
      <c r="S150" s="91">
        <f>SUMIF($H$24:$H$31:$H$45:$H$82:$H$92:$H$103:$H$115:$H$135,$L150,S$24:S$31:S$45:S$82:S$92:S$103:S$115:S$135)</f>
        <v>4492361</v>
      </c>
      <c r="T150" s="91">
        <f>SUMIF($H$24:$H$31:$H$45:$H$82:$H$92:$H$103:$H$115:$H$135,$L150,T$24:T$31:T$45:T$82:T$92:T$103:T$115:T$135)</f>
        <v>3387361</v>
      </c>
      <c r="U150" s="558">
        <f>SUMIF($H$24:$H$31:$H$45:$H$82:$H$92:$H$103:$H$115:$H$135,$L150,U$24:U$31:U$45:U$82:U$92:U$103:U$115:U$135)</f>
        <v>1105000</v>
      </c>
      <c r="V150" s="560"/>
    </row>
    <row r="151" spans="1:22" ht="15.75" customHeight="1">
      <c r="B151" s="656"/>
      <c r="C151" s="560"/>
      <c r="D151" s="560"/>
      <c r="E151" s="560"/>
      <c r="F151" s="560"/>
      <c r="G151" s="560"/>
      <c r="H151" s="560"/>
      <c r="I151" s="560"/>
      <c r="J151" s="707"/>
      <c r="K151" s="707"/>
      <c r="L151" s="578" t="s">
        <v>120</v>
      </c>
      <c r="M151" s="91">
        <f>SUMIF($H$24:$H$31:$H$45:$H$82:$H$92:$H$103:$H$115:$H$135,$L151,M$24:M$31:M$45:M$82:M$92:M$103:M$115:M$135)</f>
        <v>1200000</v>
      </c>
      <c r="N151" s="91">
        <f>SUMIF($H$24:$H$31:$H$45:$H$82:$H$92:$H$103:$H$115:$H$135,$L151,N$24:N$31:N$45:N$82:N$92:N$103:N$115:N$135)</f>
        <v>0</v>
      </c>
      <c r="O151" s="558">
        <f>SUMIF($H$24:$H$31:$H$45:$H$82:$H$92:$H$103:$H$115:$H$135,$L151,O$24:O$31:O$45:O$82:O$92:O$103:O$115:O$135)</f>
        <v>1200000</v>
      </c>
      <c r="P151" s="91">
        <f>SUMIF($H$24:$H$31:$H$45:$H$82:$H$92:$H$103:$H$115:$H$135,$L151,P$24:P$31:P$45:P$82:P$92:P$103:P$115:P$135)</f>
        <v>1200000</v>
      </c>
      <c r="Q151" s="91">
        <f>SUMIF($H$24:$H$31:$H$45:$H$82:$H$92:$H$103:$H$115:$H$135,$L151,Q$24:Q$31:Q$45:Q$82:Q$92:Q$103:Q$115:Q$135)</f>
        <v>0</v>
      </c>
      <c r="R151" s="558">
        <f>SUMIF($H$24:$H$31:$H$45:$H$82:$H$92:$H$103:$H$115:$H$135,$L151,R$24:R$31:R$45:R$82:R$92:R$103:R$115:R$135)</f>
        <v>1200000</v>
      </c>
      <c r="S151" s="91">
        <f>SUMIF($H$24:$H$31:$H$45:$H$82:$H$92:$H$103:$H$115:$H$135,$L151,S$24:S$31:S$45:S$82:S$92:S$103:S$115:S$135)</f>
        <v>2400000</v>
      </c>
      <c r="T151" s="91">
        <f>SUMIF($H$24:$H$31:$H$45:$H$82:$H$92:$H$103:$H$115:$H$135,$L151,T$24:T$31:T$45:T$82:T$92:T$103:T$115:T$135)</f>
        <v>0</v>
      </c>
      <c r="U151" s="558">
        <f>SUMIF($H$24:$H$31:$H$45:$H$82:$H$92:$H$103:$H$115:$H$135,$L151,U$24:U$31:U$45:U$82:U$92:U$103:U$115:U$135)</f>
        <v>2400000</v>
      </c>
      <c r="V151" s="560"/>
    </row>
    <row r="152" spans="1:22" ht="15.75" customHeight="1">
      <c r="B152" s="656"/>
      <c r="C152" s="560"/>
      <c r="D152" s="560"/>
      <c r="E152" s="560"/>
      <c r="F152" s="560"/>
      <c r="G152" s="560"/>
      <c r="H152" s="560"/>
      <c r="I152" s="560"/>
      <c r="J152" s="707"/>
      <c r="K152" s="707"/>
      <c r="L152" s="578" t="s">
        <v>443</v>
      </c>
      <c r="M152" s="91">
        <f>SUMIF($H$24:$H$31:$H$45:$H$82:$H$92:$H$103:$H$115:$H$135,$L152,M$24:M$31:M$45:M$82:M$92:M$103:M$115:M$135)</f>
        <v>25000</v>
      </c>
      <c r="N152" s="91">
        <f>SUMIF($H$24:$H$31:$H$45:$H$82:$H$92:$H$103:$H$115:$H$135,$L152,N$24:N$31:N$45:N$82:N$92:N$103:N$115:N$135)</f>
        <v>25000</v>
      </c>
      <c r="O152" s="558">
        <f>SUMIF($H$24:$H$31:$H$45:$H$82:$H$92:$H$103:$H$115:$H$135,$L152,O$24:O$31:O$45:O$82:O$92:O$103:O$115:O$135)</f>
        <v>0</v>
      </c>
      <c r="P152" s="91">
        <f>SUMIF($H$24:$H$31:$H$45:$H$82:$H$92:$H$103:$H$115:$H$135,$L152,P$24:P$31:P$45:P$82:P$92:P$103:P$115:P$135)</f>
        <v>0</v>
      </c>
      <c r="Q152" s="91">
        <f>SUMIF($H$24:$H$31:$H$45:$H$82:$H$92:$H$103:$H$115:$H$135,$L152,Q$24:Q$31:Q$45:Q$82:Q$92:Q$103:Q$115:Q$135)</f>
        <v>0</v>
      </c>
      <c r="R152" s="558">
        <f>SUMIF($H$24:$H$31:$H$45:$H$82:$H$92:$H$103:$H$115:$H$135,$L152,R$24:R$31:R$45:R$82:R$92:R$103:R$115:R$135)</f>
        <v>0</v>
      </c>
      <c r="S152" s="91">
        <f>SUMIF($H$24:$H$31:$H$45:$H$82:$H$92:$H$103:$H$115:$H$135,$L152,S$24:S$31:S$45:S$82:S$92:S$103:S$115:S$135)</f>
        <v>25000</v>
      </c>
      <c r="T152" s="91">
        <f>SUMIF($H$24:$H$31:$H$45:$H$82:$H$92:$H$103:$H$115:$H$135,$L152,T$24:T$31:T$45:T$82:T$92:T$103:T$115:T$135)</f>
        <v>25000</v>
      </c>
      <c r="U152" s="558">
        <f>SUMIF($H$24:$H$31:$H$45:$H$82:$H$92:$H$103:$H$115:$H$135,$L152,U$24:U$31:U$45:U$82:U$92:U$103:U$115:U$135)</f>
        <v>0</v>
      </c>
      <c r="V152" s="560"/>
    </row>
    <row r="153" spans="1:22" ht="15.75" customHeight="1">
      <c r="B153" s="656"/>
      <c r="C153" s="560"/>
      <c r="D153" s="560"/>
      <c r="E153" s="560"/>
      <c r="F153" s="560"/>
      <c r="G153" s="560"/>
      <c r="H153" s="560"/>
      <c r="I153" s="560"/>
      <c r="J153" s="707"/>
      <c r="K153" s="707"/>
      <c r="L153" s="578" t="s">
        <v>413</v>
      </c>
      <c r="M153" s="91">
        <f>SUMIF($H$24:$H$31:$H$45:$H$82:$H$92:$H$103:$H$115:$H$135,$L153,M$24:M$31:M$45:M$82:M$92:M$103:M$115:M$135)</f>
        <v>0</v>
      </c>
      <c r="N153" s="91">
        <f>SUMIF($H$24:$H$31:$H$45:$H$82:$H$92:$H$103:$H$115:$H$135,$L153,N$24:N$31:N$45:N$82:N$92:N$103:N$115:N$135)</f>
        <v>0</v>
      </c>
      <c r="O153" s="558">
        <f>SUMIF($H$24:$H$31:$H$45:$H$82:$H$92:$H$103:$H$115:$H$135,$L153,O$24:O$31:O$45:O$82:O$92:O$103:O$115:O$135)</f>
        <v>0</v>
      </c>
      <c r="P153" s="91">
        <f>SUMIF($H$24:$H$31:$H$45:$H$82:$H$92:$H$103:$H$115:$H$135,$L153,P$24:P$31:P$45:P$82:P$92:P$103:P$115:P$135)</f>
        <v>0</v>
      </c>
      <c r="Q153" s="91">
        <f>SUMIF($H$24:$H$31:$H$45:$H$82:$H$92:$H$103:$H$115:$H$135,$L153,Q$24:Q$31:Q$45:Q$82:Q$92:Q$103:Q$115:Q$135)</f>
        <v>0</v>
      </c>
      <c r="R153" s="558">
        <f>SUMIF($H$24:$H$31:$H$45:$H$82:$H$92:$H$103:$H$115:$H$135,$L153,R$24:R$31:R$45:R$82:R$92:R$103:R$115:R$135)</f>
        <v>0</v>
      </c>
      <c r="S153" s="91">
        <f>SUMIF($H$24:$H$31:$H$45:$H$82:$H$92:$H$103:$H$115:$H$135,$L153,S$24:S$31:S$45:S$82:S$92:S$103:S$115:S$135)</f>
        <v>0</v>
      </c>
      <c r="T153" s="91">
        <f>SUMIF($H$24:$H$31:$H$45:$H$82:$H$92:$H$103:$H$115:$H$135,$L153,T$24:T$31:T$45:T$82:T$92:T$103:T$115:T$135)</f>
        <v>0</v>
      </c>
      <c r="U153" s="558">
        <f>SUMIF($H$24:$H$31:$H$45:$H$82:$H$92:$H$103:$H$115:$H$135,$L153,U$24:U$31:U$45:U$82:U$92:U$103:U$115:U$135)</f>
        <v>0</v>
      </c>
      <c r="V153" s="560"/>
    </row>
    <row r="154" spans="1:22" ht="40.5" customHeight="1">
      <c r="B154" s="656"/>
      <c r="C154" s="560"/>
      <c r="D154" s="560"/>
      <c r="E154" s="560"/>
      <c r="F154" s="560"/>
      <c r="G154" s="560"/>
      <c r="H154" s="560"/>
      <c r="I154" s="560"/>
      <c r="J154" s="707"/>
      <c r="K154" s="707"/>
      <c r="L154" s="325" t="s">
        <v>337</v>
      </c>
      <c r="M154" s="91">
        <f>SUMIF($H$24:$H$31:$H$45:$H$82:$H$92:$H$103:$H$115:$H$135,$L154,M$24:M$31:M$45:M$82:M$92:M$103:M$115:M$135)</f>
        <v>300000</v>
      </c>
      <c r="N154" s="91">
        <f>SUMIF($H$24:$H$31:$H$45:$H$82:$H$92:$H$103:$H$115:$H$135,$L154,N$24:N$31:N$45:N$82:N$92:N$103:N$115:N$135)</f>
        <v>300000</v>
      </c>
      <c r="O154" s="558">
        <f>SUMIF($H$24:$H$31:$H$45:$H$82:$H$92:$H$103:$H$115:$H$135,$L154,O$24:O$31:O$45:O$82:O$92:O$103:O$115:O$135)</f>
        <v>0</v>
      </c>
      <c r="P154" s="91">
        <f>SUMIF($H$24:$H$31:$H$45:$H$82:$H$92:$H$103:$H$115:$H$135,$L154,P$24:P$31:P$45:P$82:P$92:P$103:P$115:P$135)</f>
        <v>0</v>
      </c>
      <c r="Q154" s="91">
        <f>SUMIF($H$24:$H$31:$H$45:$H$82:$H$92:$H$103:$H$115:$H$135,$L154,Q$24:Q$31:Q$45:Q$82:Q$92:Q$103:Q$115:Q$135)</f>
        <v>0</v>
      </c>
      <c r="R154" s="558">
        <f>SUMIF($H$24:$H$31:$H$45:$H$82:$H$92:$H$103:$H$115:$H$135,$L154,R$24:R$31:R$45:R$82:R$92:R$103:R$115:R$135)</f>
        <v>0</v>
      </c>
      <c r="S154" s="91">
        <f>SUMIF($H$24:$H$31:$H$45:$H$82:$H$92:$H$103:$H$115:$H$135,$L154,S$24:S$31:S$45:S$82:S$92:S$103:S$115:S$135)</f>
        <v>300000</v>
      </c>
      <c r="T154" s="91">
        <f>SUMIF($H$24:$H$31:$H$45:$H$82:$H$92:$H$103:$H$115:$H$135,$L154,T$24:T$31:T$45:T$82:T$92:T$103:T$115:T$135)</f>
        <v>300000</v>
      </c>
      <c r="U154" s="558">
        <f>SUMIF($H$24:$H$31:$H$45:$H$82:$H$92:$H$103:$H$115:$H$135,$L154,U$24:U$31:U$45:U$82:U$92:U$103:U$115:U$135)</f>
        <v>0</v>
      </c>
      <c r="V154" s="560"/>
    </row>
    <row r="155" spans="1:22">
      <c r="B155" s="656"/>
      <c r="C155" s="560"/>
      <c r="D155" s="560"/>
      <c r="E155" s="560"/>
      <c r="F155" s="560"/>
      <c r="G155" s="560"/>
      <c r="H155" s="560"/>
      <c r="I155" s="560"/>
      <c r="J155" s="707"/>
      <c r="K155" s="707"/>
      <c r="L155" s="579" t="s">
        <v>448</v>
      </c>
      <c r="M155" s="95">
        <f>SUM(M141:M154)</f>
        <v>15365371</v>
      </c>
      <c r="N155" s="95">
        <f t="shared" ref="N155:U155" si="22">SUM(N141:N154)</f>
        <v>11279059</v>
      </c>
      <c r="O155" s="96">
        <f t="shared" si="22"/>
        <v>4086312</v>
      </c>
      <c r="P155" s="95">
        <f t="shared" si="22"/>
        <v>5548975</v>
      </c>
      <c r="Q155" s="95">
        <f t="shared" si="22"/>
        <v>2678975</v>
      </c>
      <c r="R155" s="96">
        <f t="shared" si="22"/>
        <v>2870000</v>
      </c>
      <c r="S155" s="95">
        <f t="shared" si="22"/>
        <v>20914346</v>
      </c>
      <c r="T155" s="95">
        <f t="shared" si="22"/>
        <v>13958034</v>
      </c>
      <c r="U155" s="96">
        <f t="shared" si="22"/>
        <v>6956312</v>
      </c>
      <c r="V155" s="560"/>
    </row>
    <row r="156" spans="1:22" ht="15.75" hidden="1" customHeight="1">
      <c r="B156" s="656"/>
      <c r="C156" s="560"/>
      <c r="D156" s="560"/>
      <c r="E156" s="560"/>
      <c r="F156" s="560"/>
      <c r="G156" s="560"/>
      <c r="H156" s="560"/>
      <c r="I156" s="560"/>
      <c r="J156" s="708"/>
      <c r="K156" s="708"/>
      <c r="L156" s="816" t="s">
        <v>449</v>
      </c>
      <c r="M156" s="97">
        <f t="shared" ref="M156:U156" si="23">SUM(M24:M31,M45:M82,M92:M103,M115:M135)</f>
        <v>15365371</v>
      </c>
      <c r="N156" s="97">
        <f t="shared" si="23"/>
        <v>11279059</v>
      </c>
      <c r="O156" s="97">
        <f t="shared" si="23"/>
        <v>4086312</v>
      </c>
      <c r="P156" s="97">
        <f t="shared" si="23"/>
        <v>5548975</v>
      </c>
      <c r="Q156" s="97">
        <f t="shared" si="23"/>
        <v>2678975</v>
      </c>
      <c r="R156" s="97">
        <f t="shared" si="23"/>
        <v>2870000</v>
      </c>
      <c r="S156" s="97">
        <f t="shared" si="23"/>
        <v>20914346</v>
      </c>
      <c r="T156" s="97">
        <f t="shared" si="23"/>
        <v>13958034</v>
      </c>
      <c r="U156" s="97">
        <f t="shared" si="23"/>
        <v>6956312</v>
      </c>
      <c r="V156" s="560"/>
    </row>
    <row r="157" spans="1:22" ht="15.75" hidden="1" customHeight="1">
      <c r="B157" s="656"/>
      <c r="C157" s="560"/>
      <c r="D157" s="560"/>
      <c r="E157" s="560"/>
      <c r="F157" s="560"/>
      <c r="G157" s="560"/>
      <c r="H157" s="560"/>
      <c r="I157" s="560"/>
      <c r="J157" s="708"/>
      <c r="K157" s="708"/>
      <c r="L157" s="817"/>
      <c r="M157" s="98">
        <f>M156-M155</f>
        <v>0</v>
      </c>
      <c r="N157" s="98">
        <f t="shared" ref="N157:U157" si="24">N156-N155</f>
        <v>0</v>
      </c>
      <c r="O157" s="98">
        <f t="shared" si="24"/>
        <v>0</v>
      </c>
      <c r="P157" s="98">
        <f t="shared" si="24"/>
        <v>0</v>
      </c>
      <c r="Q157" s="98">
        <f t="shared" si="24"/>
        <v>0</v>
      </c>
      <c r="R157" s="98">
        <f t="shared" si="24"/>
        <v>0</v>
      </c>
      <c r="S157" s="98">
        <f t="shared" si="24"/>
        <v>0</v>
      </c>
      <c r="T157" s="98">
        <f t="shared" si="24"/>
        <v>0</v>
      </c>
      <c r="U157" s="98">
        <f t="shared" si="24"/>
        <v>0</v>
      </c>
      <c r="V157" s="560"/>
    </row>
    <row r="158" spans="1:22" ht="15.75" hidden="1" customHeight="1">
      <c r="B158" s="656"/>
      <c r="C158" s="560"/>
      <c r="D158" s="560"/>
      <c r="E158" s="560"/>
      <c r="F158" s="560"/>
      <c r="G158" s="560"/>
      <c r="H158" s="560"/>
      <c r="I158" s="560"/>
      <c r="J158" s="708"/>
      <c r="K158" s="708"/>
      <c r="L158" s="817"/>
      <c r="M158" s="89"/>
      <c r="N158" s="11"/>
      <c r="O158" s="11"/>
      <c r="P158" s="11"/>
      <c r="Q158" s="11"/>
      <c r="R158" s="11"/>
      <c r="S158" s="11"/>
      <c r="T158" s="11"/>
      <c r="U158" s="11"/>
      <c r="V158" s="560"/>
    </row>
    <row r="159" spans="1:22" s="561" customFormat="1" ht="15.75" customHeight="1">
      <c r="A159" s="749"/>
      <c r="B159" s="656"/>
      <c r="C159" s="560"/>
      <c r="D159" s="560"/>
      <c r="E159" s="560"/>
      <c r="F159" s="560"/>
      <c r="G159" s="560"/>
      <c r="H159" s="560"/>
      <c r="I159" s="560"/>
      <c r="J159" s="708"/>
      <c r="K159" s="708"/>
      <c r="L159" s="708"/>
      <c r="M159" s="705"/>
      <c r="N159" s="560"/>
      <c r="O159" s="560"/>
      <c r="P159" s="560"/>
      <c r="Q159" s="560"/>
      <c r="R159" s="560"/>
      <c r="S159" s="560"/>
      <c r="T159" s="560"/>
      <c r="U159" s="560"/>
      <c r="V159" s="560"/>
    </row>
    <row r="160" spans="1:22" s="561" customFormat="1" ht="15.75" customHeight="1">
      <c r="A160" s="749"/>
      <c r="B160" s="656"/>
      <c r="C160" s="560"/>
      <c r="D160" s="560"/>
      <c r="E160" s="560"/>
      <c r="F160" s="560"/>
      <c r="G160" s="560"/>
      <c r="H160" s="560"/>
      <c r="I160" s="560"/>
      <c r="J160" s="708"/>
      <c r="K160" s="708"/>
      <c r="L160" s="708"/>
      <c r="M160" s="705"/>
      <c r="N160" s="560"/>
      <c r="O160" s="560"/>
      <c r="P160" s="560"/>
      <c r="Q160" s="560"/>
      <c r="R160" s="560"/>
      <c r="S160" s="560"/>
      <c r="T160" s="560"/>
      <c r="U160" s="560"/>
      <c r="V160" s="560"/>
    </row>
    <row r="161" spans="1:22" s="561" customFormat="1" ht="15.75" customHeight="1">
      <c r="A161" s="749"/>
      <c r="B161" s="656"/>
      <c r="C161" s="560"/>
      <c r="D161" s="560"/>
      <c r="E161" s="560"/>
      <c r="F161" s="560"/>
      <c r="G161" s="560"/>
      <c r="H161" s="560"/>
      <c r="I161" s="560"/>
      <c r="J161" s="708"/>
      <c r="K161" s="708"/>
      <c r="L161" s="708"/>
      <c r="M161" s="705"/>
      <c r="N161" s="560"/>
      <c r="O161" s="560"/>
      <c r="P161" s="560"/>
      <c r="Q161" s="560"/>
      <c r="R161" s="560"/>
      <c r="S161" s="560"/>
      <c r="T161" s="560"/>
      <c r="U161" s="560"/>
      <c r="V161" s="560"/>
    </row>
    <row r="162" spans="1:22" s="561" customFormat="1" ht="15.75" customHeight="1">
      <c r="A162" s="749"/>
      <c r="B162" s="656"/>
      <c r="C162" s="560"/>
      <c r="D162" s="560"/>
      <c r="E162" s="560"/>
      <c r="F162" s="560"/>
      <c r="G162" s="560"/>
      <c r="H162" s="560"/>
      <c r="I162" s="560"/>
      <c r="J162" s="708"/>
      <c r="K162" s="708"/>
      <c r="L162" s="708"/>
      <c r="M162" s="705"/>
      <c r="N162" s="560"/>
      <c r="O162" s="560"/>
      <c r="P162" s="560"/>
      <c r="Q162" s="560"/>
      <c r="R162" s="560"/>
      <c r="S162" s="560"/>
      <c r="T162" s="560"/>
      <c r="U162" s="560"/>
      <c r="V162" s="560"/>
    </row>
    <row r="163" spans="1:22" s="561" customFormat="1" ht="15.75" customHeight="1">
      <c r="A163" s="749"/>
      <c r="B163" s="656"/>
      <c r="C163" s="560"/>
      <c r="D163" s="560"/>
      <c r="E163" s="560"/>
      <c r="F163" s="560"/>
      <c r="G163" s="560"/>
      <c r="H163" s="560"/>
      <c r="I163" s="560"/>
      <c r="J163" s="708"/>
      <c r="K163" s="708"/>
      <c r="L163" s="708"/>
      <c r="M163" s="705"/>
      <c r="N163" s="560"/>
      <c r="O163" s="560"/>
      <c r="P163" s="560"/>
      <c r="Q163" s="560"/>
      <c r="R163" s="560"/>
      <c r="S163" s="560"/>
      <c r="T163" s="560"/>
      <c r="U163" s="560"/>
      <c r="V163" s="560"/>
    </row>
    <row r="164" spans="1:22" s="561" customFormat="1" ht="15.75" customHeight="1">
      <c r="A164" s="749"/>
      <c r="B164" s="656"/>
      <c r="C164" s="560"/>
      <c r="D164" s="560"/>
      <c r="E164" s="560"/>
      <c r="F164" s="560"/>
      <c r="G164" s="560"/>
      <c r="H164" s="560"/>
      <c r="I164" s="560"/>
      <c r="J164" s="708"/>
      <c r="K164" s="708"/>
      <c r="L164" s="708"/>
      <c r="M164" s="705"/>
      <c r="N164" s="560"/>
      <c r="O164" s="560"/>
      <c r="P164" s="560"/>
      <c r="Q164" s="560"/>
      <c r="R164" s="560"/>
      <c r="S164" s="560"/>
      <c r="T164" s="560"/>
      <c r="U164" s="560"/>
      <c r="V164" s="560"/>
    </row>
    <row r="165" spans="1:22" s="561" customFormat="1" ht="15" customHeight="1">
      <c r="A165" s="749"/>
      <c r="B165" s="656"/>
      <c r="C165" s="560"/>
      <c r="D165" s="560"/>
      <c r="E165" s="560"/>
      <c r="F165" s="560"/>
      <c r="G165" s="560"/>
      <c r="H165" s="560"/>
      <c r="I165" s="560"/>
      <c r="J165" s="708"/>
      <c r="K165" s="708"/>
      <c r="L165" s="708"/>
      <c r="M165" s="705"/>
      <c r="N165" s="560"/>
      <c r="O165" s="560"/>
      <c r="P165" s="560"/>
      <c r="Q165" s="560"/>
      <c r="R165" s="560"/>
      <c r="S165" s="560"/>
      <c r="T165" s="560"/>
      <c r="U165" s="560"/>
    </row>
    <row r="166" spans="1:22" s="561" customFormat="1" ht="15" customHeight="1">
      <c r="A166" s="749"/>
      <c r="B166" s="656"/>
      <c r="C166" s="560"/>
      <c r="D166" s="560"/>
      <c r="E166" s="560"/>
      <c r="F166" s="560"/>
      <c r="G166" s="560"/>
      <c r="H166" s="560"/>
      <c r="I166" s="560"/>
      <c r="J166" s="708"/>
      <c r="K166" s="708"/>
      <c r="L166" s="708"/>
      <c r="M166" s="560"/>
      <c r="N166" s="560"/>
      <c r="O166" s="560"/>
      <c r="P166" s="560"/>
      <c r="Q166" s="560"/>
      <c r="R166" s="560"/>
      <c r="S166" s="560"/>
      <c r="T166" s="560"/>
      <c r="U166" s="560"/>
    </row>
    <row r="167" spans="1:22" s="561" customFormat="1" ht="15" customHeight="1">
      <c r="A167" s="749"/>
      <c r="B167" s="656"/>
      <c r="C167" s="560"/>
      <c r="D167" s="560"/>
      <c r="E167" s="560"/>
      <c r="F167" s="560"/>
      <c r="G167" s="560"/>
      <c r="H167" s="560"/>
      <c r="I167" s="560"/>
      <c r="J167" s="708"/>
      <c r="K167" s="708"/>
      <c r="L167" s="708"/>
      <c r="M167" s="560"/>
      <c r="N167" s="560"/>
      <c r="O167" s="560"/>
      <c r="P167" s="560"/>
      <c r="Q167" s="560"/>
      <c r="R167" s="560"/>
      <c r="S167" s="560"/>
      <c r="T167" s="560"/>
      <c r="U167" s="560"/>
    </row>
    <row r="168" spans="1:22" s="561" customFormat="1" ht="15" customHeight="1">
      <c r="A168" s="749"/>
      <c r="B168" s="656"/>
      <c r="C168" s="560"/>
      <c r="D168" s="560"/>
      <c r="E168" s="560"/>
      <c r="F168" s="560"/>
      <c r="G168" s="560"/>
      <c r="H168" s="560"/>
      <c r="I168" s="560"/>
      <c r="J168" s="708"/>
      <c r="K168" s="708"/>
      <c r="L168" s="708"/>
      <c r="M168" s="560"/>
      <c r="N168" s="560"/>
      <c r="O168" s="560"/>
      <c r="P168" s="560"/>
      <c r="Q168" s="560"/>
      <c r="R168" s="560"/>
      <c r="S168" s="560"/>
      <c r="T168" s="560"/>
      <c r="U168" s="560"/>
    </row>
    <row r="169" spans="1:22" s="561" customFormat="1" ht="15" customHeight="1">
      <c r="A169" s="749"/>
      <c r="B169" s="656"/>
      <c r="C169" s="560"/>
      <c r="D169" s="560"/>
      <c r="E169" s="560"/>
      <c r="F169" s="560"/>
      <c r="G169" s="560"/>
      <c r="H169" s="560"/>
      <c r="I169" s="560"/>
      <c r="J169" s="708"/>
      <c r="K169" s="708"/>
      <c r="L169" s="708"/>
      <c r="M169" s="560"/>
      <c r="N169" s="560"/>
      <c r="O169" s="560"/>
      <c r="P169" s="560"/>
      <c r="Q169" s="560"/>
      <c r="R169" s="560"/>
      <c r="S169" s="560"/>
      <c r="T169" s="560"/>
      <c r="U169" s="560"/>
    </row>
    <row r="170" spans="1:22" s="561" customFormat="1" ht="15" customHeight="1">
      <c r="A170" s="749"/>
      <c r="B170" s="656"/>
      <c r="C170" s="560"/>
      <c r="D170" s="560"/>
      <c r="E170" s="560"/>
      <c r="F170" s="560"/>
      <c r="G170" s="560"/>
      <c r="H170" s="560"/>
      <c r="I170" s="560"/>
      <c r="J170" s="708"/>
      <c r="K170" s="708"/>
      <c r="L170" s="708"/>
      <c r="M170" s="560"/>
      <c r="N170" s="560"/>
      <c r="O170" s="560"/>
      <c r="P170" s="560"/>
      <c r="Q170" s="560"/>
      <c r="R170" s="560"/>
      <c r="S170" s="560"/>
      <c r="T170" s="560"/>
      <c r="U170" s="560"/>
    </row>
    <row r="171" spans="1:22" s="561" customFormat="1" ht="15" customHeight="1">
      <c r="A171" s="749"/>
      <c r="B171" s="656"/>
      <c r="C171" s="560"/>
      <c r="D171" s="560"/>
      <c r="E171" s="560"/>
      <c r="F171" s="560"/>
      <c r="H171" s="560"/>
      <c r="I171" s="560"/>
      <c r="J171" s="708"/>
      <c r="K171" s="708"/>
      <c r="L171" s="708"/>
      <c r="M171" s="560"/>
      <c r="N171" s="560"/>
      <c r="O171" s="560"/>
      <c r="P171" s="560"/>
      <c r="Q171" s="560"/>
      <c r="R171" s="560"/>
      <c r="S171" s="560"/>
      <c r="T171" s="560"/>
      <c r="U171" s="560"/>
    </row>
    <row r="172" spans="1:22" s="561" customFormat="1" ht="15" customHeight="1">
      <c r="A172" s="749"/>
      <c r="B172" s="656"/>
      <c r="C172" s="560"/>
      <c r="D172" s="560"/>
      <c r="E172" s="560"/>
      <c r="F172" s="560"/>
      <c r="H172" s="560"/>
      <c r="I172" s="560"/>
      <c r="J172" s="708"/>
      <c r="K172" s="708"/>
      <c r="L172" s="708"/>
      <c r="M172" s="560"/>
      <c r="N172" s="560"/>
      <c r="O172" s="560"/>
      <c r="P172" s="560"/>
      <c r="Q172" s="560"/>
      <c r="R172" s="560"/>
      <c r="S172" s="560"/>
      <c r="T172" s="560"/>
      <c r="U172" s="560"/>
    </row>
    <row r="173" spans="1:22" s="561" customFormat="1" ht="15" customHeight="1">
      <c r="A173" s="749"/>
      <c r="B173" s="656"/>
      <c r="C173" s="560"/>
      <c r="D173" s="560"/>
      <c r="E173" s="560"/>
      <c r="F173" s="560"/>
      <c r="H173" s="560"/>
      <c r="I173" s="560"/>
      <c r="J173" s="708"/>
      <c r="K173" s="708"/>
      <c r="L173" s="708"/>
      <c r="M173" s="560"/>
      <c r="N173" s="560"/>
      <c r="O173" s="560"/>
      <c r="P173" s="560"/>
      <c r="Q173" s="560"/>
      <c r="R173" s="560"/>
      <c r="S173" s="560"/>
      <c r="T173" s="560"/>
      <c r="U173" s="560"/>
    </row>
    <row r="174" spans="1:22" s="561" customFormat="1" ht="15" customHeight="1">
      <c r="A174" s="749"/>
      <c r="B174" s="656"/>
      <c r="C174" s="560"/>
      <c r="D174" s="560"/>
      <c r="E174" s="560"/>
      <c r="F174" s="560"/>
      <c r="H174" s="560"/>
      <c r="I174" s="560"/>
      <c r="J174" s="708"/>
      <c r="K174" s="708"/>
      <c r="L174" s="708"/>
      <c r="M174" s="560"/>
      <c r="N174" s="560"/>
      <c r="O174" s="560"/>
      <c r="P174" s="560"/>
      <c r="Q174" s="560"/>
      <c r="R174" s="560"/>
      <c r="S174" s="560"/>
      <c r="T174" s="560"/>
      <c r="U174" s="560"/>
    </row>
    <row r="175" spans="1:22" s="561" customFormat="1" ht="15" customHeight="1">
      <c r="A175" s="749"/>
      <c r="B175" s="656"/>
      <c r="C175" s="560"/>
      <c r="D175" s="560"/>
      <c r="E175" s="560"/>
      <c r="F175" s="560"/>
      <c r="H175" s="560"/>
      <c r="I175" s="560"/>
      <c r="J175" s="708"/>
      <c r="K175" s="708"/>
      <c r="L175" s="708"/>
    </row>
    <row r="176" spans="1:22" s="561" customFormat="1" ht="15" customHeight="1">
      <c r="A176" s="749"/>
      <c r="B176" s="656"/>
      <c r="J176" s="584"/>
      <c r="K176" s="584"/>
      <c r="L176" s="584"/>
    </row>
    <row r="177" spans="1:22" s="561" customFormat="1" ht="15" customHeight="1">
      <c r="A177" s="749"/>
      <c r="B177" s="656"/>
      <c r="J177" s="584"/>
      <c r="K177" s="584"/>
      <c r="L177" s="584"/>
    </row>
    <row r="178" spans="1:22" s="561" customFormat="1" ht="15" customHeight="1">
      <c r="A178" s="749"/>
      <c r="B178" s="656"/>
      <c r="J178" s="584"/>
      <c r="K178" s="584"/>
      <c r="L178" s="584"/>
    </row>
    <row r="179" spans="1:22" s="561" customFormat="1" ht="15" customHeight="1">
      <c r="A179" s="749"/>
      <c r="B179" s="656"/>
      <c r="J179" s="584"/>
      <c r="K179" s="584"/>
      <c r="L179" s="584"/>
    </row>
    <row r="180" spans="1:22" s="561" customFormat="1" ht="15" customHeight="1">
      <c r="A180" s="749"/>
      <c r="B180" s="656"/>
      <c r="J180" s="584"/>
      <c r="K180" s="584"/>
      <c r="L180" s="584"/>
    </row>
    <row r="181" spans="1:22" s="561" customFormat="1" ht="15" customHeight="1">
      <c r="A181" s="749"/>
      <c r="B181" s="656"/>
      <c r="J181" s="584"/>
      <c r="K181" s="584"/>
      <c r="L181" s="584"/>
    </row>
    <row r="182" spans="1:22" s="561" customFormat="1" ht="15" customHeight="1">
      <c r="A182" s="749"/>
      <c r="B182" s="656"/>
      <c r="J182" s="584"/>
      <c r="K182" s="584"/>
      <c r="L182" s="584"/>
    </row>
    <row r="183" spans="1:22" s="561" customFormat="1" ht="15" customHeight="1">
      <c r="A183" s="749"/>
      <c r="B183" s="656"/>
      <c r="J183" s="584"/>
      <c r="K183" s="584"/>
      <c r="L183" s="584"/>
    </row>
    <row r="184" spans="1:22" s="561" customFormat="1" ht="15" customHeight="1">
      <c r="A184" s="749"/>
      <c r="B184" s="656"/>
      <c r="J184" s="584"/>
      <c r="K184" s="584"/>
      <c r="L184" s="584"/>
    </row>
    <row r="185" spans="1:22" s="561" customFormat="1" ht="15" customHeight="1">
      <c r="A185" s="749"/>
      <c r="B185" s="656"/>
      <c r="J185" s="584"/>
      <c r="K185" s="584"/>
      <c r="L185" s="584"/>
    </row>
    <row r="186" spans="1:22" s="561" customFormat="1" ht="15" customHeight="1">
      <c r="A186" s="749"/>
      <c r="B186" s="656"/>
      <c r="J186" s="584"/>
      <c r="K186" s="584"/>
      <c r="L186" s="584"/>
    </row>
    <row r="187" spans="1:22" s="561" customFormat="1" ht="15" customHeight="1">
      <c r="A187" s="749"/>
      <c r="B187" s="656"/>
      <c r="J187" s="584"/>
      <c r="K187" s="584"/>
      <c r="L187" s="584"/>
    </row>
    <row r="188" spans="1:22" s="561" customFormat="1" ht="15" customHeight="1">
      <c r="A188" s="749"/>
      <c r="B188" s="656"/>
      <c r="J188" s="584"/>
      <c r="K188" s="584"/>
      <c r="L188" s="584"/>
    </row>
    <row r="189" spans="1:22" s="561" customFormat="1" ht="15.75" customHeight="1">
      <c r="A189" s="749"/>
      <c r="B189" s="656"/>
      <c r="J189" s="584"/>
      <c r="K189" s="584"/>
      <c r="L189" s="584"/>
      <c r="V189" s="560"/>
    </row>
    <row r="190" spans="1:22" s="561" customFormat="1" ht="15.75" customHeight="1">
      <c r="A190" s="749"/>
      <c r="B190" s="656"/>
      <c r="J190" s="584"/>
      <c r="K190" s="584"/>
      <c r="L190" s="584"/>
      <c r="V190" s="560"/>
    </row>
    <row r="191" spans="1:22" s="561" customFormat="1" ht="15.75" customHeight="1">
      <c r="A191" s="749"/>
      <c r="B191" s="656"/>
      <c r="J191" s="584"/>
      <c r="K191" s="584"/>
      <c r="L191" s="584"/>
      <c r="V191" s="560"/>
    </row>
    <row r="192" spans="1:22" s="561" customFormat="1" ht="15.75" customHeight="1">
      <c r="A192" s="749"/>
      <c r="B192" s="656"/>
      <c r="J192" s="584"/>
      <c r="K192" s="584"/>
      <c r="L192" s="584"/>
      <c r="V192" s="560"/>
    </row>
    <row r="193" spans="1:22" s="561" customFormat="1" ht="15.75" customHeight="1">
      <c r="A193" s="749"/>
      <c r="B193" s="656"/>
      <c r="J193" s="584"/>
      <c r="K193" s="584"/>
      <c r="L193" s="584"/>
      <c r="V193" s="560"/>
    </row>
    <row r="194" spans="1:22" s="561" customFormat="1" ht="15.75" customHeight="1">
      <c r="A194" s="749"/>
      <c r="B194" s="656"/>
      <c r="J194" s="584"/>
      <c r="K194" s="584"/>
      <c r="L194" s="584"/>
      <c r="V194" s="560"/>
    </row>
    <row r="195" spans="1:22" s="561" customFormat="1" ht="15.75" customHeight="1">
      <c r="A195" s="749"/>
      <c r="B195" s="656"/>
      <c r="G195" s="560"/>
      <c r="J195" s="584"/>
      <c r="K195" s="584"/>
      <c r="L195" s="584"/>
      <c r="V195" s="560"/>
    </row>
    <row r="196" spans="1:22" s="561" customFormat="1" ht="15.75" customHeight="1">
      <c r="A196" s="749"/>
      <c r="B196" s="656"/>
      <c r="G196" s="560"/>
      <c r="J196" s="584"/>
      <c r="K196" s="584"/>
      <c r="L196" s="584"/>
      <c r="V196" s="560"/>
    </row>
    <row r="197" spans="1:22" s="561" customFormat="1" ht="15.75" customHeight="1">
      <c r="A197" s="749"/>
      <c r="B197" s="656"/>
      <c r="G197" s="560"/>
      <c r="J197" s="584"/>
      <c r="K197" s="584"/>
      <c r="L197" s="584"/>
      <c r="V197" s="560"/>
    </row>
    <row r="198" spans="1:22" s="561" customFormat="1" ht="15.75" customHeight="1">
      <c r="A198" s="749"/>
      <c r="B198" s="656"/>
      <c r="G198" s="560"/>
      <c r="J198" s="584"/>
      <c r="K198" s="584"/>
      <c r="L198" s="584"/>
      <c r="V198" s="560"/>
    </row>
    <row r="199" spans="1:22" s="561" customFormat="1" ht="15.75" customHeight="1">
      <c r="A199" s="749"/>
      <c r="B199" s="656"/>
      <c r="G199" s="560"/>
      <c r="J199" s="584"/>
      <c r="K199" s="584"/>
      <c r="L199" s="584"/>
      <c r="M199" s="560"/>
      <c r="N199" s="560"/>
      <c r="O199" s="560"/>
      <c r="P199" s="560"/>
      <c r="Q199" s="560"/>
      <c r="R199" s="560"/>
      <c r="S199" s="560"/>
      <c r="T199" s="560"/>
      <c r="U199" s="560"/>
      <c r="V199" s="560"/>
    </row>
    <row r="200" spans="1:22" s="561" customFormat="1" ht="15.75" customHeight="1">
      <c r="A200" s="749"/>
      <c r="B200" s="656"/>
      <c r="C200" s="560"/>
      <c r="D200" s="560"/>
      <c r="E200" s="560"/>
      <c r="F200" s="560"/>
      <c r="G200" s="560"/>
      <c r="H200" s="560"/>
      <c r="I200" s="560"/>
      <c r="J200" s="708"/>
      <c r="K200" s="708"/>
      <c r="L200" s="708"/>
      <c r="M200" s="560"/>
      <c r="N200" s="560"/>
      <c r="O200" s="560"/>
      <c r="P200" s="560"/>
      <c r="Q200" s="560"/>
      <c r="R200" s="560"/>
      <c r="S200" s="560"/>
      <c r="T200" s="560"/>
      <c r="U200" s="560"/>
      <c r="V200" s="560"/>
    </row>
    <row r="201" spans="1:22" s="561" customFormat="1" ht="15.75" customHeight="1">
      <c r="A201" s="749"/>
      <c r="B201" s="656"/>
      <c r="C201" s="560"/>
      <c r="D201" s="560"/>
      <c r="E201" s="560"/>
      <c r="F201" s="560"/>
      <c r="G201" s="560"/>
      <c r="H201" s="560"/>
      <c r="I201" s="560"/>
      <c r="J201" s="708"/>
      <c r="K201" s="708"/>
      <c r="L201" s="708"/>
      <c r="O201" s="560"/>
      <c r="P201" s="560"/>
      <c r="Q201" s="560"/>
      <c r="R201" s="560"/>
      <c r="S201" s="560"/>
      <c r="T201" s="560"/>
      <c r="U201" s="560"/>
      <c r="V201" s="560"/>
    </row>
    <row r="202" spans="1:22" s="561" customFormat="1" ht="15.75" customHeight="1">
      <c r="A202" s="749"/>
      <c r="B202" s="656"/>
      <c r="C202" s="560"/>
      <c r="D202" s="560"/>
      <c r="E202" s="560"/>
      <c r="F202" s="560"/>
      <c r="G202" s="560"/>
      <c r="H202" s="560"/>
      <c r="J202" s="584"/>
      <c r="K202" s="584"/>
      <c r="L202" s="584"/>
      <c r="O202" s="560"/>
      <c r="P202" s="560"/>
      <c r="Q202" s="560"/>
      <c r="R202" s="560"/>
      <c r="S202" s="560"/>
      <c r="T202" s="560"/>
      <c r="U202" s="560"/>
      <c r="V202" s="560"/>
    </row>
    <row r="203" spans="1:22" s="561" customFormat="1" ht="15.75" customHeight="1">
      <c r="A203" s="749"/>
      <c r="B203" s="656"/>
      <c r="C203" s="560"/>
      <c r="D203" s="560"/>
      <c r="E203" s="560"/>
      <c r="F203" s="560"/>
      <c r="G203" s="560"/>
      <c r="H203" s="560"/>
      <c r="J203" s="584"/>
      <c r="K203" s="584"/>
      <c r="L203" s="584"/>
      <c r="O203" s="560"/>
      <c r="P203" s="560"/>
      <c r="Q203" s="560"/>
      <c r="R203" s="560"/>
      <c r="S203" s="560"/>
      <c r="T203" s="560"/>
      <c r="U203" s="560"/>
      <c r="V203" s="560"/>
    </row>
    <row r="204" spans="1:22" s="561" customFormat="1" ht="15.75" customHeight="1">
      <c r="A204" s="749"/>
      <c r="B204" s="656"/>
      <c r="C204" s="560"/>
      <c r="D204" s="560"/>
      <c r="E204" s="560"/>
      <c r="F204" s="560"/>
      <c r="G204" s="560"/>
      <c r="H204" s="560"/>
      <c r="J204" s="584"/>
      <c r="K204" s="584"/>
      <c r="L204" s="584"/>
      <c r="O204" s="560"/>
      <c r="P204" s="560"/>
      <c r="Q204" s="560"/>
      <c r="R204" s="560"/>
      <c r="S204" s="560"/>
      <c r="T204" s="560"/>
      <c r="U204" s="560"/>
      <c r="V204" s="560"/>
    </row>
    <row r="205" spans="1:22" s="561" customFormat="1" ht="15.75" customHeight="1">
      <c r="A205" s="749"/>
      <c r="B205" s="656"/>
      <c r="C205" s="560"/>
      <c r="D205" s="560"/>
      <c r="E205" s="560"/>
      <c r="F205" s="560"/>
      <c r="G205" s="560"/>
      <c r="H205" s="560"/>
      <c r="J205" s="584"/>
      <c r="K205" s="584"/>
      <c r="L205" s="584"/>
      <c r="O205" s="560"/>
      <c r="P205" s="560"/>
      <c r="Q205" s="560"/>
      <c r="R205" s="560"/>
      <c r="S205" s="560"/>
      <c r="T205" s="560"/>
      <c r="U205" s="560"/>
      <c r="V205" s="560"/>
    </row>
    <row r="206" spans="1:22" s="561" customFormat="1" ht="15.75" customHeight="1">
      <c r="A206" s="749"/>
      <c r="B206" s="656"/>
      <c r="C206" s="560"/>
      <c r="D206" s="560"/>
      <c r="E206" s="560"/>
      <c r="F206" s="560"/>
      <c r="G206" s="560"/>
      <c r="H206" s="560"/>
      <c r="J206" s="584"/>
      <c r="K206" s="584"/>
      <c r="L206" s="584"/>
      <c r="O206" s="560"/>
      <c r="P206" s="560"/>
      <c r="Q206" s="560"/>
      <c r="R206" s="560"/>
      <c r="S206" s="560"/>
      <c r="T206" s="560"/>
      <c r="U206" s="560"/>
      <c r="V206" s="560"/>
    </row>
    <row r="207" spans="1:22" s="561" customFormat="1" ht="15.75" customHeight="1">
      <c r="A207" s="749"/>
      <c r="B207" s="656"/>
      <c r="C207" s="560"/>
      <c r="D207" s="560"/>
      <c r="E207" s="560"/>
      <c r="F207" s="560"/>
      <c r="G207" s="560"/>
      <c r="H207" s="560"/>
      <c r="J207" s="584"/>
      <c r="K207" s="584"/>
      <c r="L207" s="584"/>
      <c r="O207" s="560"/>
      <c r="P207" s="560"/>
      <c r="Q207" s="560"/>
      <c r="R207" s="560"/>
      <c r="S207" s="560"/>
      <c r="T207" s="560"/>
      <c r="U207" s="560"/>
      <c r="V207" s="560"/>
    </row>
    <row r="208" spans="1:22" s="561" customFormat="1" ht="15.75" customHeight="1">
      <c r="A208" s="749"/>
      <c r="B208" s="656"/>
      <c r="C208" s="560"/>
      <c r="D208" s="560"/>
      <c r="E208" s="560"/>
      <c r="F208" s="560"/>
      <c r="G208" s="560"/>
      <c r="H208" s="560"/>
      <c r="J208" s="584"/>
      <c r="K208" s="584"/>
      <c r="L208" s="584"/>
      <c r="O208" s="560"/>
      <c r="P208" s="560"/>
      <c r="Q208" s="560"/>
      <c r="R208" s="560"/>
      <c r="S208" s="560"/>
      <c r="T208" s="560"/>
      <c r="U208" s="560"/>
      <c r="V208" s="560"/>
    </row>
    <row r="209" spans="1:22" s="561" customFormat="1" ht="15.75" customHeight="1">
      <c r="A209" s="749"/>
      <c r="B209" s="656"/>
      <c r="C209" s="560"/>
      <c r="D209" s="560"/>
      <c r="E209" s="560"/>
      <c r="F209" s="560"/>
      <c r="G209" s="560"/>
      <c r="H209" s="560"/>
      <c r="J209" s="584"/>
      <c r="K209" s="584"/>
      <c r="L209" s="584"/>
      <c r="O209" s="560"/>
      <c r="P209" s="560"/>
      <c r="Q209" s="560"/>
      <c r="R209" s="560"/>
      <c r="S209" s="560"/>
      <c r="T209" s="560"/>
      <c r="U209" s="560"/>
      <c r="V209" s="560"/>
    </row>
    <row r="210" spans="1:22" s="561" customFormat="1" ht="15.75" customHeight="1">
      <c r="A210" s="749"/>
      <c r="B210" s="656"/>
      <c r="C210" s="560"/>
      <c r="D210" s="560"/>
      <c r="E210" s="560"/>
      <c r="F210" s="560"/>
      <c r="G210" s="560"/>
      <c r="H210" s="560"/>
      <c r="J210" s="584"/>
      <c r="K210" s="584"/>
      <c r="L210" s="584"/>
      <c r="M210" s="560"/>
      <c r="N210" s="560"/>
      <c r="O210" s="560"/>
      <c r="P210" s="560"/>
      <c r="Q210" s="560"/>
      <c r="R210" s="560"/>
      <c r="S210" s="560"/>
      <c r="T210" s="560"/>
      <c r="U210" s="560"/>
      <c r="V210" s="560"/>
    </row>
    <row r="211" spans="1:22" s="561" customFormat="1" ht="15.75" customHeight="1">
      <c r="A211" s="749"/>
      <c r="B211" s="656"/>
      <c r="C211" s="560"/>
      <c r="D211" s="560"/>
      <c r="E211" s="560"/>
      <c r="F211" s="560"/>
      <c r="G211" s="560"/>
      <c r="H211" s="560"/>
      <c r="I211" s="560"/>
      <c r="J211" s="708"/>
      <c r="K211" s="708"/>
      <c r="L211" s="708"/>
      <c r="M211" s="560"/>
      <c r="N211" s="560"/>
      <c r="O211" s="560"/>
      <c r="P211" s="560"/>
      <c r="Q211" s="560"/>
      <c r="R211" s="560"/>
      <c r="S211" s="560"/>
      <c r="T211" s="560"/>
      <c r="U211" s="560"/>
      <c r="V211" s="560"/>
    </row>
    <row r="212" spans="1:22" s="561" customFormat="1" ht="15.75" customHeight="1">
      <c r="A212" s="749"/>
      <c r="B212" s="656"/>
      <c r="C212" s="560"/>
      <c r="D212" s="560"/>
      <c r="E212" s="560"/>
      <c r="F212" s="560"/>
      <c r="G212" s="560"/>
      <c r="H212" s="560"/>
      <c r="I212" s="560"/>
      <c r="J212" s="708"/>
      <c r="K212" s="708"/>
      <c r="L212" s="708"/>
      <c r="M212" s="560"/>
      <c r="N212" s="560"/>
      <c r="O212" s="560"/>
      <c r="P212" s="560"/>
      <c r="Q212" s="560"/>
      <c r="R212" s="560"/>
      <c r="S212" s="560"/>
      <c r="T212" s="560"/>
      <c r="U212" s="560"/>
      <c r="V212" s="560"/>
    </row>
    <row r="213" spans="1:22" s="561" customFormat="1" ht="15.75" customHeight="1">
      <c r="A213" s="749"/>
      <c r="B213" s="656"/>
      <c r="C213" s="560"/>
      <c r="D213" s="560"/>
      <c r="E213" s="560"/>
      <c r="F213" s="560"/>
      <c r="G213" s="560"/>
      <c r="H213" s="560"/>
      <c r="I213" s="560"/>
      <c r="J213" s="708"/>
      <c r="K213" s="708"/>
      <c r="L213" s="708"/>
      <c r="M213" s="560"/>
      <c r="N213" s="560"/>
      <c r="O213" s="560"/>
      <c r="P213" s="560"/>
      <c r="Q213" s="560"/>
      <c r="R213" s="560"/>
      <c r="S213" s="560"/>
      <c r="T213" s="560"/>
      <c r="U213" s="560"/>
      <c r="V213" s="560"/>
    </row>
    <row r="214" spans="1:22" s="561" customFormat="1" ht="15.75" customHeight="1">
      <c r="A214" s="749"/>
      <c r="B214" s="656"/>
      <c r="C214" s="560"/>
      <c r="D214" s="560"/>
      <c r="E214" s="560"/>
      <c r="F214" s="560"/>
      <c r="G214" s="560"/>
      <c r="H214" s="560"/>
      <c r="I214" s="560"/>
      <c r="J214" s="708"/>
      <c r="K214" s="708"/>
      <c r="L214" s="708"/>
      <c r="M214" s="560"/>
      <c r="N214" s="560"/>
      <c r="O214" s="560"/>
      <c r="P214" s="560"/>
      <c r="Q214" s="560"/>
      <c r="R214" s="560"/>
      <c r="S214" s="560"/>
      <c r="T214" s="560"/>
      <c r="U214" s="560"/>
      <c r="V214" s="560"/>
    </row>
    <row r="215" spans="1:22" s="561" customFormat="1" ht="15.75" customHeight="1">
      <c r="A215" s="749"/>
      <c r="B215" s="656"/>
      <c r="C215" s="560"/>
      <c r="D215" s="560"/>
      <c r="E215" s="560"/>
      <c r="F215" s="560"/>
      <c r="G215" s="560"/>
      <c r="H215" s="560"/>
      <c r="I215" s="560"/>
      <c r="J215" s="708"/>
      <c r="K215" s="708"/>
      <c r="L215" s="708"/>
      <c r="M215" s="560"/>
      <c r="N215" s="560"/>
      <c r="O215" s="560"/>
      <c r="P215" s="560"/>
      <c r="Q215" s="560"/>
      <c r="R215" s="560"/>
      <c r="S215" s="560"/>
      <c r="T215" s="560"/>
      <c r="U215" s="560"/>
      <c r="V215" s="560"/>
    </row>
    <row r="216" spans="1:22" s="561" customFormat="1" ht="15.75" customHeight="1">
      <c r="A216" s="749"/>
      <c r="B216" s="656"/>
      <c r="C216" s="560"/>
      <c r="D216" s="560"/>
      <c r="E216" s="560"/>
      <c r="F216" s="560"/>
      <c r="G216" s="560"/>
      <c r="H216" s="560"/>
      <c r="I216" s="560"/>
      <c r="J216" s="708"/>
      <c r="K216" s="708"/>
      <c r="L216" s="708"/>
      <c r="M216" s="560"/>
      <c r="N216" s="560"/>
      <c r="O216" s="560"/>
      <c r="P216" s="560"/>
      <c r="Q216" s="560"/>
      <c r="R216" s="560"/>
      <c r="S216" s="560"/>
      <c r="T216" s="560"/>
      <c r="U216" s="560"/>
      <c r="V216" s="560"/>
    </row>
    <row r="217" spans="1:22" ht="15.75" customHeight="1">
      <c r="C217" s="11"/>
      <c r="D217" s="11"/>
      <c r="E217" s="11"/>
      <c r="F217" s="11"/>
      <c r="G217" s="11"/>
      <c r="H217" s="11"/>
      <c r="I217" s="11"/>
      <c r="J217" s="82"/>
      <c r="K217" s="82"/>
      <c r="L217" s="82"/>
      <c r="M217" s="11"/>
      <c r="N217" s="11"/>
      <c r="O217" s="11"/>
      <c r="P217" s="11"/>
      <c r="Q217" s="11"/>
      <c r="R217" s="11"/>
      <c r="S217" s="11"/>
      <c r="T217" s="11"/>
      <c r="U217" s="11"/>
      <c r="V217" s="560"/>
    </row>
    <row r="218" spans="1:22" ht="15.75" customHeight="1">
      <c r="C218" s="11"/>
      <c r="D218" s="11"/>
      <c r="E218" s="11"/>
      <c r="F218" s="11"/>
      <c r="G218" s="11"/>
      <c r="H218" s="11"/>
      <c r="I218" s="11"/>
      <c r="J218" s="82"/>
      <c r="K218" s="82"/>
      <c r="L218" s="82"/>
      <c r="M218" s="11"/>
      <c r="N218" s="11"/>
      <c r="O218" s="11"/>
      <c r="P218" s="11"/>
      <c r="Q218" s="11"/>
      <c r="R218" s="11"/>
      <c r="S218" s="11"/>
      <c r="T218" s="11"/>
      <c r="U218" s="11"/>
      <c r="V218" s="560"/>
    </row>
    <row r="219" spans="1:22" ht="15.75" customHeight="1">
      <c r="C219" s="11"/>
      <c r="D219" s="11"/>
      <c r="E219" s="11"/>
      <c r="F219" s="11"/>
      <c r="G219" s="11"/>
      <c r="H219" s="11"/>
      <c r="I219" s="11"/>
      <c r="J219" s="82"/>
      <c r="K219" s="82"/>
      <c r="L219" s="82"/>
      <c r="M219" s="11"/>
      <c r="N219" s="11"/>
      <c r="O219" s="11"/>
      <c r="P219" s="11"/>
      <c r="Q219" s="11"/>
      <c r="R219" s="11"/>
      <c r="S219" s="11"/>
      <c r="T219" s="11"/>
      <c r="U219" s="11"/>
      <c r="V219" s="560"/>
    </row>
    <row r="220" spans="1:22" ht="15.75" customHeight="1">
      <c r="C220" s="11"/>
      <c r="D220" s="11"/>
      <c r="E220" s="11"/>
      <c r="F220" s="11"/>
      <c r="G220" s="11"/>
      <c r="H220" s="11"/>
      <c r="I220" s="11"/>
      <c r="J220" s="82"/>
      <c r="K220" s="82"/>
      <c r="L220" s="82"/>
      <c r="M220" s="11"/>
      <c r="N220" s="11"/>
      <c r="O220" s="11"/>
      <c r="P220" s="11"/>
      <c r="Q220" s="11"/>
      <c r="R220" s="11"/>
      <c r="S220" s="11"/>
      <c r="T220" s="11"/>
      <c r="U220" s="11"/>
      <c r="V220" s="560"/>
    </row>
    <row r="221" spans="1:22" ht="15.75" customHeight="1">
      <c r="C221" s="11"/>
      <c r="D221" s="11"/>
      <c r="E221" s="11"/>
      <c r="F221" s="11"/>
      <c r="G221" s="11"/>
      <c r="H221" s="11"/>
      <c r="I221" s="11"/>
      <c r="J221" s="82"/>
      <c r="K221" s="82"/>
      <c r="L221" s="82"/>
      <c r="M221" s="11"/>
      <c r="N221" s="11"/>
      <c r="O221" s="11"/>
      <c r="P221" s="11"/>
      <c r="Q221" s="11"/>
      <c r="R221" s="11"/>
      <c r="S221" s="11"/>
      <c r="T221" s="11"/>
      <c r="U221" s="11"/>
      <c r="V221" s="560"/>
    </row>
    <row r="222" spans="1:22" ht="15.75" customHeight="1">
      <c r="C222" s="11"/>
      <c r="D222" s="11"/>
      <c r="E222" s="11"/>
      <c r="F222" s="11"/>
      <c r="G222" s="11"/>
      <c r="H222" s="11"/>
      <c r="I222" s="11"/>
      <c r="J222" s="82"/>
      <c r="K222" s="82"/>
      <c r="L222" s="82"/>
      <c r="M222" s="11"/>
      <c r="N222" s="11"/>
      <c r="O222" s="11"/>
      <c r="P222" s="11"/>
      <c r="Q222" s="11"/>
      <c r="R222" s="11"/>
      <c r="S222" s="11"/>
      <c r="T222" s="11"/>
      <c r="U222" s="11"/>
      <c r="V222" s="560"/>
    </row>
    <row r="223" spans="1:22" ht="15.75" customHeight="1">
      <c r="C223" s="11"/>
      <c r="D223" s="11"/>
      <c r="E223" s="11"/>
      <c r="F223" s="11"/>
      <c r="G223" s="11"/>
      <c r="H223" s="11"/>
      <c r="I223" s="11"/>
      <c r="J223" s="82"/>
      <c r="K223" s="82"/>
      <c r="L223" s="82"/>
      <c r="M223" s="11"/>
      <c r="N223" s="11"/>
      <c r="O223" s="11"/>
      <c r="P223" s="11"/>
      <c r="Q223" s="11"/>
      <c r="R223" s="11"/>
      <c r="S223" s="11"/>
      <c r="T223" s="11"/>
      <c r="U223" s="11"/>
      <c r="V223" s="560"/>
    </row>
    <row r="224" spans="1:22" ht="15.75" customHeight="1">
      <c r="C224" s="11"/>
      <c r="D224" s="11"/>
      <c r="E224" s="11"/>
      <c r="F224" s="11"/>
      <c r="G224" s="11"/>
      <c r="H224" s="11"/>
      <c r="I224" s="11"/>
      <c r="J224" s="82"/>
      <c r="K224" s="82"/>
      <c r="L224" s="82"/>
      <c r="M224" s="11"/>
      <c r="N224" s="11"/>
      <c r="O224" s="11"/>
      <c r="P224" s="11"/>
      <c r="Q224" s="11"/>
      <c r="R224" s="11"/>
      <c r="S224" s="11"/>
      <c r="T224" s="11"/>
      <c r="U224" s="11"/>
      <c r="V224" s="560"/>
    </row>
    <row r="225" spans="3:22" ht="15.75" customHeight="1">
      <c r="C225" s="11"/>
      <c r="D225" s="11"/>
      <c r="E225" s="11"/>
      <c r="F225" s="11"/>
      <c r="G225" s="11"/>
      <c r="H225" s="11"/>
      <c r="I225" s="11"/>
      <c r="J225" s="82"/>
      <c r="K225" s="82"/>
      <c r="L225" s="82"/>
      <c r="M225" s="11"/>
      <c r="N225" s="11"/>
      <c r="O225" s="11"/>
      <c r="P225" s="11"/>
      <c r="Q225" s="11"/>
      <c r="R225" s="11"/>
      <c r="S225" s="11"/>
      <c r="T225" s="11"/>
      <c r="U225" s="11"/>
      <c r="V225" s="560"/>
    </row>
    <row r="226" spans="3:22" ht="15.75" customHeight="1">
      <c r="C226" s="11"/>
      <c r="D226" s="11"/>
      <c r="E226" s="11"/>
      <c r="F226" s="11"/>
      <c r="G226" s="11"/>
      <c r="H226" s="11"/>
      <c r="I226" s="11"/>
      <c r="J226" s="82"/>
      <c r="K226" s="82"/>
      <c r="L226" s="82"/>
      <c r="M226" s="11"/>
      <c r="N226" s="11"/>
      <c r="O226" s="11"/>
      <c r="P226" s="11"/>
      <c r="Q226" s="11"/>
      <c r="R226" s="11"/>
      <c r="S226" s="11"/>
      <c r="T226" s="11"/>
      <c r="U226" s="11"/>
      <c r="V226" s="560"/>
    </row>
    <row r="227" spans="3:22" ht="15.75" customHeight="1">
      <c r="C227" s="11"/>
      <c r="D227" s="11"/>
      <c r="E227" s="11"/>
      <c r="F227" s="11"/>
      <c r="G227" s="11"/>
      <c r="H227" s="11"/>
      <c r="I227" s="11"/>
      <c r="J227" s="82"/>
      <c r="K227" s="82"/>
      <c r="L227" s="82"/>
      <c r="M227" s="11"/>
      <c r="N227" s="11"/>
      <c r="O227" s="11"/>
      <c r="P227" s="11"/>
      <c r="Q227" s="11"/>
      <c r="R227" s="11"/>
      <c r="S227" s="11"/>
      <c r="T227" s="11"/>
      <c r="U227" s="11"/>
      <c r="V227" s="560"/>
    </row>
    <row r="228" spans="3:22" ht="15.75" customHeight="1">
      <c r="C228" s="11"/>
      <c r="D228" s="11"/>
      <c r="E228" s="11"/>
      <c r="F228" s="11"/>
      <c r="G228" s="11"/>
      <c r="H228" s="11"/>
      <c r="I228" s="11"/>
      <c r="J228" s="82"/>
      <c r="K228" s="82"/>
      <c r="L228" s="82"/>
      <c r="M228" s="11"/>
      <c r="N228" s="11"/>
      <c r="O228" s="11"/>
      <c r="P228" s="11"/>
      <c r="Q228" s="11"/>
      <c r="R228" s="11"/>
      <c r="S228" s="11"/>
      <c r="T228" s="11"/>
      <c r="U228" s="11"/>
      <c r="V228" s="560"/>
    </row>
    <row r="229" spans="3:22" ht="15.75" customHeight="1">
      <c r="C229" s="11"/>
      <c r="D229" s="11"/>
      <c r="E229" s="11"/>
      <c r="F229" s="11"/>
      <c r="G229" s="11"/>
      <c r="H229" s="11"/>
      <c r="I229" s="11"/>
      <c r="J229" s="82"/>
      <c r="K229" s="82"/>
      <c r="L229" s="82"/>
      <c r="M229" s="11"/>
      <c r="N229" s="11"/>
      <c r="O229" s="11"/>
      <c r="P229" s="11"/>
      <c r="Q229" s="11"/>
      <c r="R229" s="11"/>
      <c r="S229" s="11"/>
      <c r="T229" s="11"/>
      <c r="U229" s="11"/>
      <c r="V229" s="560"/>
    </row>
    <row r="230" spans="3:22" ht="15.75" customHeight="1">
      <c r="C230" s="11"/>
      <c r="D230" s="11"/>
      <c r="E230" s="11"/>
      <c r="F230" s="11"/>
      <c r="G230" s="11"/>
      <c r="H230" s="11"/>
      <c r="I230" s="11"/>
      <c r="J230" s="82"/>
      <c r="K230" s="82"/>
      <c r="L230" s="82"/>
      <c r="M230" s="11"/>
      <c r="N230" s="11"/>
      <c r="O230" s="11"/>
      <c r="P230" s="11"/>
      <c r="Q230" s="11"/>
      <c r="R230" s="11"/>
      <c r="S230" s="11"/>
      <c r="T230" s="11"/>
      <c r="U230" s="11"/>
      <c r="V230" s="560"/>
    </row>
    <row r="231" spans="3:22" ht="15.75" customHeight="1">
      <c r="C231" s="11"/>
      <c r="D231" s="11"/>
      <c r="E231" s="11"/>
      <c r="F231" s="11"/>
      <c r="G231" s="11"/>
      <c r="H231" s="11"/>
      <c r="I231" s="11"/>
      <c r="J231" s="82"/>
      <c r="K231" s="82"/>
      <c r="L231" s="82"/>
      <c r="M231" s="11"/>
      <c r="N231" s="11"/>
      <c r="O231" s="11"/>
      <c r="P231" s="11"/>
      <c r="Q231" s="11"/>
      <c r="R231" s="11"/>
      <c r="S231" s="11"/>
      <c r="T231" s="11"/>
      <c r="U231" s="11"/>
      <c r="V231" s="560"/>
    </row>
    <row r="232" spans="3:22" ht="15.75" customHeight="1">
      <c r="C232" s="11"/>
      <c r="D232" s="11"/>
      <c r="E232" s="11"/>
      <c r="F232" s="11"/>
      <c r="G232" s="11"/>
      <c r="H232" s="11"/>
      <c r="I232" s="11"/>
      <c r="J232" s="82"/>
      <c r="K232" s="82"/>
      <c r="L232" s="82"/>
      <c r="M232" s="11"/>
      <c r="N232" s="11"/>
      <c r="O232" s="11"/>
      <c r="P232" s="11"/>
      <c r="Q232" s="11"/>
      <c r="R232" s="11"/>
      <c r="S232" s="11"/>
      <c r="T232" s="11"/>
      <c r="U232" s="11"/>
      <c r="V232" s="560"/>
    </row>
    <row r="233" spans="3:22" ht="15.75" customHeight="1">
      <c r="C233" s="11"/>
      <c r="D233" s="11"/>
      <c r="E233" s="11"/>
      <c r="F233" s="11"/>
      <c r="G233" s="11"/>
      <c r="H233" s="11"/>
      <c r="I233" s="11"/>
      <c r="J233" s="82"/>
      <c r="K233" s="82"/>
      <c r="L233" s="82"/>
      <c r="M233" s="11"/>
      <c r="N233" s="11"/>
      <c r="O233" s="11"/>
      <c r="P233" s="11"/>
      <c r="Q233" s="11"/>
      <c r="R233" s="11"/>
      <c r="S233" s="11"/>
      <c r="T233" s="11"/>
      <c r="U233" s="11"/>
      <c r="V233" s="560"/>
    </row>
    <row r="234" spans="3:22" ht="15.75" customHeight="1">
      <c r="C234" s="11"/>
      <c r="D234" s="11"/>
      <c r="E234" s="11"/>
      <c r="F234" s="11"/>
      <c r="G234" s="11"/>
      <c r="H234" s="11"/>
      <c r="I234" s="11"/>
      <c r="J234" s="82"/>
      <c r="K234" s="82"/>
      <c r="L234" s="82"/>
      <c r="M234" s="11"/>
      <c r="N234" s="11"/>
      <c r="O234" s="11"/>
      <c r="P234" s="11"/>
      <c r="Q234" s="11"/>
      <c r="R234" s="11"/>
      <c r="S234" s="11"/>
      <c r="T234" s="11"/>
      <c r="U234" s="11"/>
      <c r="V234" s="560"/>
    </row>
    <row r="235" spans="3:22" ht="15.75" customHeight="1">
      <c r="C235" s="11"/>
      <c r="D235" s="11"/>
      <c r="E235" s="11"/>
      <c r="F235" s="11"/>
      <c r="G235" s="11"/>
      <c r="H235" s="11"/>
      <c r="I235" s="11"/>
      <c r="J235" s="82"/>
      <c r="K235" s="82"/>
      <c r="L235" s="82"/>
      <c r="M235" s="11"/>
      <c r="N235" s="11"/>
      <c r="O235" s="11"/>
      <c r="P235" s="11"/>
      <c r="Q235" s="11"/>
      <c r="R235" s="11"/>
      <c r="S235" s="11"/>
      <c r="T235" s="11"/>
      <c r="U235" s="11"/>
      <c r="V235" s="560"/>
    </row>
    <row r="236" spans="3:22" ht="15.75" customHeight="1">
      <c r="C236" s="11"/>
      <c r="D236" s="11"/>
      <c r="E236" s="11"/>
      <c r="F236" s="11"/>
      <c r="G236" s="11"/>
      <c r="H236" s="11"/>
      <c r="I236" s="11"/>
      <c r="J236" s="82"/>
      <c r="K236" s="82"/>
      <c r="L236" s="82"/>
      <c r="M236" s="11"/>
      <c r="N236" s="11"/>
      <c r="O236" s="11"/>
      <c r="P236" s="11"/>
      <c r="Q236" s="11"/>
      <c r="R236" s="11"/>
      <c r="S236" s="11"/>
      <c r="T236" s="11"/>
      <c r="U236" s="11"/>
      <c r="V236" s="560"/>
    </row>
    <row r="237" spans="3:22" ht="15.75" customHeight="1">
      <c r="C237" s="11"/>
      <c r="D237" s="11"/>
      <c r="E237" s="11"/>
      <c r="F237" s="11"/>
      <c r="G237" s="11"/>
      <c r="H237" s="11"/>
      <c r="I237" s="11"/>
      <c r="J237" s="82"/>
      <c r="K237" s="82"/>
      <c r="L237" s="82"/>
      <c r="M237" s="11"/>
      <c r="N237" s="11"/>
      <c r="O237" s="11"/>
      <c r="P237" s="11"/>
      <c r="Q237" s="11"/>
      <c r="R237" s="11"/>
      <c r="S237" s="11"/>
      <c r="T237" s="11"/>
      <c r="U237" s="11"/>
      <c r="V237" s="560"/>
    </row>
    <row r="238" spans="3:22" ht="15.75" customHeight="1">
      <c r="C238" s="11"/>
      <c r="D238" s="11"/>
      <c r="E238" s="11"/>
      <c r="F238" s="11"/>
      <c r="G238" s="11"/>
      <c r="H238" s="11"/>
      <c r="I238" s="11"/>
      <c r="J238" s="82"/>
      <c r="K238" s="82"/>
      <c r="L238" s="82"/>
      <c r="M238" s="11"/>
      <c r="N238" s="11"/>
      <c r="O238" s="11"/>
      <c r="P238" s="11"/>
      <c r="Q238" s="11"/>
      <c r="R238" s="11"/>
      <c r="S238" s="11"/>
      <c r="T238" s="11"/>
      <c r="U238" s="11"/>
      <c r="V238" s="560"/>
    </row>
    <row r="239" spans="3:22" ht="15.75" customHeight="1">
      <c r="C239" s="11"/>
      <c r="D239" s="11"/>
      <c r="E239" s="11"/>
      <c r="F239" s="11"/>
      <c r="G239" s="11"/>
      <c r="H239" s="11"/>
      <c r="I239" s="11"/>
      <c r="J239" s="82"/>
      <c r="K239" s="82"/>
      <c r="L239" s="82"/>
      <c r="M239" s="11"/>
      <c r="N239" s="11"/>
      <c r="O239" s="11"/>
      <c r="P239" s="11"/>
      <c r="Q239" s="11"/>
      <c r="R239" s="11"/>
      <c r="S239" s="11"/>
      <c r="T239" s="11"/>
      <c r="U239" s="11"/>
      <c r="V239" s="560"/>
    </row>
    <row r="240" spans="3:22" ht="15.75" customHeight="1">
      <c r="C240" s="11"/>
      <c r="D240" s="11"/>
      <c r="E240" s="11"/>
      <c r="F240" s="11"/>
      <c r="G240" s="11"/>
      <c r="H240" s="11"/>
      <c r="I240" s="11"/>
      <c r="J240" s="82"/>
      <c r="K240" s="82"/>
      <c r="L240" s="82"/>
      <c r="M240" s="11"/>
      <c r="N240" s="11"/>
      <c r="O240" s="11"/>
      <c r="P240" s="11"/>
      <c r="Q240" s="11"/>
      <c r="R240" s="11"/>
      <c r="S240" s="11"/>
      <c r="T240" s="11"/>
      <c r="U240" s="11"/>
      <c r="V240" s="560"/>
    </row>
    <row r="241" spans="3:22" ht="15.75" customHeight="1">
      <c r="C241" s="11"/>
      <c r="D241" s="11"/>
      <c r="E241" s="11"/>
      <c r="F241" s="11"/>
      <c r="G241" s="11"/>
      <c r="H241" s="11"/>
      <c r="I241" s="11"/>
      <c r="J241" s="82"/>
      <c r="K241" s="82"/>
      <c r="L241" s="82"/>
      <c r="M241" s="11"/>
      <c r="N241" s="11"/>
      <c r="O241" s="11"/>
      <c r="P241" s="11"/>
      <c r="Q241" s="11"/>
      <c r="R241" s="11"/>
      <c r="S241" s="11"/>
      <c r="T241" s="11"/>
      <c r="U241" s="11"/>
      <c r="V241" s="560"/>
    </row>
    <row r="242" spans="3:22" ht="15.75" customHeight="1">
      <c r="C242" s="11"/>
      <c r="D242" s="11"/>
      <c r="E242" s="11"/>
      <c r="F242" s="11"/>
      <c r="G242" s="11"/>
      <c r="H242" s="11"/>
      <c r="I242" s="11"/>
      <c r="J242" s="82"/>
      <c r="K242" s="82"/>
      <c r="L242" s="82"/>
      <c r="M242" s="11"/>
      <c r="N242" s="11"/>
      <c r="O242" s="11"/>
      <c r="P242" s="11"/>
      <c r="Q242" s="11"/>
      <c r="R242" s="11"/>
      <c r="S242" s="11"/>
      <c r="T242" s="11"/>
      <c r="U242" s="11"/>
      <c r="V242" s="560"/>
    </row>
    <row r="243" spans="3:22" ht="15.75" customHeight="1">
      <c r="C243" s="11"/>
      <c r="D243" s="11"/>
      <c r="E243" s="11"/>
      <c r="F243" s="11"/>
      <c r="G243" s="11"/>
      <c r="H243" s="11"/>
      <c r="I243" s="11"/>
      <c r="J243" s="82"/>
      <c r="K243" s="82"/>
      <c r="L243" s="82"/>
      <c r="M243" s="11"/>
      <c r="N243" s="11"/>
      <c r="O243" s="11"/>
      <c r="P243" s="11"/>
      <c r="Q243" s="11"/>
      <c r="R243" s="11"/>
      <c r="S243" s="11"/>
      <c r="T243" s="11"/>
      <c r="U243" s="11"/>
      <c r="V243" s="560"/>
    </row>
    <row r="244" spans="3:22" ht="15.75" customHeight="1">
      <c r="C244" s="11"/>
      <c r="D244" s="11"/>
      <c r="E244" s="11"/>
      <c r="F244" s="11"/>
      <c r="G244" s="11"/>
      <c r="H244" s="11"/>
      <c r="I244" s="11"/>
      <c r="J244" s="82"/>
      <c r="K244" s="82"/>
      <c r="L244" s="82"/>
      <c r="M244" s="11"/>
      <c r="N244" s="11"/>
      <c r="O244" s="11"/>
      <c r="P244" s="11"/>
      <c r="Q244" s="11"/>
      <c r="R244" s="11"/>
      <c r="S244" s="11"/>
      <c r="T244" s="11"/>
      <c r="U244" s="11"/>
      <c r="V244" s="560"/>
    </row>
    <row r="245" spans="3:22" ht="15.75" customHeight="1">
      <c r="C245" s="11"/>
      <c r="D245" s="11"/>
      <c r="E245" s="11"/>
      <c r="F245" s="11"/>
      <c r="G245" s="11"/>
      <c r="H245" s="11"/>
      <c r="I245" s="11"/>
      <c r="J245" s="82"/>
      <c r="K245" s="82"/>
      <c r="L245" s="82"/>
      <c r="M245" s="11"/>
      <c r="N245" s="11"/>
      <c r="O245" s="11"/>
      <c r="P245" s="11"/>
      <c r="Q245" s="11"/>
      <c r="R245" s="11"/>
      <c r="S245" s="11"/>
      <c r="T245" s="11"/>
      <c r="U245" s="11"/>
      <c r="V245" s="560"/>
    </row>
    <row r="246" spans="3:22" ht="15.75" customHeight="1">
      <c r="C246" s="11"/>
      <c r="D246" s="11"/>
      <c r="E246" s="11"/>
      <c r="F246" s="11"/>
      <c r="G246" s="11"/>
      <c r="H246" s="11"/>
      <c r="I246" s="11"/>
      <c r="J246" s="82"/>
      <c r="K246" s="82"/>
      <c r="L246" s="82"/>
      <c r="M246" s="11"/>
      <c r="N246" s="11"/>
      <c r="O246" s="11"/>
      <c r="P246" s="11"/>
      <c r="Q246" s="11"/>
      <c r="R246" s="11"/>
      <c r="S246" s="11"/>
      <c r="T246" s="11"/>
      <c r="U246" s="11"/>
      <c r="V246" s="560"/>
    </row>
    <row r="247" spans="3:22" ht="15.75" customHeight="1">
      <c r="C247" s="11"/>
      <c r="D247" s="11"/>
      <c r="E247" s="11"/>
      <c r="F247" s="11"/>
      <c r="G247" s="11"/>
      <c r="H247" s="11"/>
      <c r="I247" s="11"/>
      <c r="J247" s="82"/>
      <c r="K247" s="82"/>
      <c r="L247" s="82"/>
      <c r="M247" s="11"/>
      <c r="N247" s="11"/>
      <c r="O247" s="11"/>
      <c r="P247" s="11"/>
      <c r="Q247" s="11"/>
      <c r="R247" s="11"/>
      <c r="S247" s="11"/>
      <c r="T247" s="11"/>
      <c r="U247" s="11"/>
      <c r="V247" s="560"/>
    </row>
    <row r="248" spans="3:22" ht="15.75" customHeight="1">
      <c r="C248" s="11"/>
      <c r="D248" s="11"/>
      <c r="E248" s="11"/>
      <c r="F248" s="11"/>
      <c r="G248" s="11"/>
      <c r="H248" s="11"/>
      <c r="I248" s="11"/>
      <c r="J248" s="82"/>
      <c r="K248" s="82"/>
      <c r="L248" s="82"/>
      <c r="M248" s="11"/>
      <c r="N248" s="11"/>
      <c r="O248" s="11"/>
      <c r="P248" s="11"/>
      <c r="Q248" s="11"/>
      <c r="R248" s="11"/>
      <c r="S248" s="11"/>
      <c r="T248" s="11"/>
      <c r="U248" s="11"/>
      <c r="V248" s="560"/>
    </row>
    <row r="249" spans="3:22" ht="15.75" customHeight="1">
      <c r="C249" s="11"/>
      <c r="D249" s="11"/>
      <c r="E249" s="11"/>
      <c r="F249" s="11"/>
      <c r="G249" s="11"/>
      <c r="H249" s="11"/>
      <c r="I249" s="11"/>
      <c r="J249" s="82"/>
      <c r="K249" s="82"/>
      <c r="L249" s="82"/>
      <c r="M249" s="11"/>
      <c r="N249" s="11"/>
      <c r="O249" s="11"/>
      <c r="P249" s="11"/>
      <c r="Q249" s="11"/>
      <c r="R249" s="11"/>
      <c r="S249" s="11"/>
      <c r="T249" s="11"/>
      <c r="U249" s="11"/>
      <c r="V249" s="560"/>
    </row>
    <row r="250" spans="3:22" ht="15.75" customHeight="1">
      <c r="C250" s="11"/>
      <c r="D250" s="11"/>
      <c r="E250" s="11"/>
      <c r="F250" s="11"/>
      <c r="G250" s="11"/>
      <c r="H250" s="11"/>
      <c r="I250" s="11"/>
      <c r="J250" s="82"/>
      <c r="K250" s="82"/>
      <c r="L250" s="82"/>
      <c r="M250" s="11"/>
      <c r="N250" s="11"/>
      <c r="O250" s="11"/>
      <c r="P250" s="11"/>
      <c r="Q250" s="11"/>
      <c r="R250" s="11"/>
      <c r="S250" s="11"/>
      <c r="T250" s="11"/>
      <c r="U250" s="11"/>
      <c r="V250" s="560"/>
    </row>
    <row r="251" spans="3:22" ht="15.75" customHeight="1">
      <c r="C251" s="11"/>
      <c r="D251" s="11"/>
      <c r="E251" s="11"/>
      <c r="F251" s="11"/>
      <c r="G251" s="11"/>
      <c r="H251" s="11"/>
      <c r="I251" s="11"/>
      <c r="J251" s="82"/>
      <c r="K251" s="82"/>
      <c r="L251" s="82"/>
      <c r="M251" s="11"/>
      <c r="N251" s="11"/>
      <c r="O251" s="11"/>
      <c r="P251" s="11"/>
      <c r="Q251" s="11"/>
      <c r="R251" s="11"/>
      <c r="S251" s="11"/>
      <c r="T251" s="11"/>
      <c r="U251" s="11"/>
      <c r="V251" s="560"/>
    </row>
    <row r="252" spans="3:22" ht="15.75" customHeight="1">
      <c r="C252" s="11"/>
      <c r="D252" s="11"/>
      <c r="E252" s="11"/>
      <c r="F252" s="11"/>
      <c r="G252" s="11"/>
      <c r="H252" s="11"/>
      <c r="I252" s="11"/>
      <c r="J252" s="82"/>
      <c r="K252" s="82"/>
      <c r="L252" s="82"/>
      <c r="M252" s="11"/>
      <c r="N252" s="11"/>
      <c r="O252" s="11"/>
      <c r="P252" s="11"/>
      <c r="Q252" s="11"/>
      <c r="R252" s="11"/>
      <c r="S252" s="11"/>
      <c r="T252" s="11"/>
      <c r="U252" s="11"/>
      <c r="V252" s="560"/>
    </row>
    <row r="253" spans="3:22" ht="15.75" customHeight="1">
      <c r="C253" s="11"/>
      <c r="D253" s="11"/>
      <c r="E253" s="11"/>
      <c r="F253" s="11"/>
      <c r="G253" s="11"/>
      <c r="H253" s="11"/>
      <c r="I253" s="11"/>
      <c r="J253" s="82"/>
      <c r="K253" s="82"/>
      <c r="L253" s="82"/>
      <c r="M253" s="11"/>
      <c r="N253" s="11"/>
      <c r="O253" s="11"/>
      <c r="P253" s="11"/>
      <c r="Q253" s="11"/>
      <c r="R253" s="11"/>
      <c r="S253" s="11"/>
      <c r="T253" s="11"/>
      <c r="U253" s="11"/>
      <c r="V253" s="560"/>
    </row>
    <row r="254" spans="3:22" ht="15.75" customHeight="1">
      <c r="C254" s="11"/>
      <c r="D254" s="11"/>
      <c r="E254" s="11"/>
      <c r="F254" s="11"/>
      <c r="G254" s="11"/>
      <c r="H254" s="11"/>
      <c r="I254" s="11"/>
      <c r="J254" s="82"/>
      <c r="K254" s="82"/>
      <c r="L254" s="82"/>
      <c r="M254" s="11"/>
      <c r="N254" s="11"/>
      <c r="O254" s="11"/>
      <c r="P254" s="11"/>
      <c r="Q254" s="11"/>
      <c r="R254" s="11"/>
      <c r="S254" s="11"/>
      <c r="T254" s="11"/>
      <c r="U254" s="11"/>
      <c r="V254" s="560"/>
    </row>
    <row r="255" spans="3:22" ht="15.75" customHeight="1">
      <c r="C255" s="11"/>
      <c r="D255" s="11"/>
      <c r="E255" s="11"/>
      <c r="F255" s="11"/>
      <c r="G255" s="11"/>
      <c r="H255" s="11"/>
      <c r="I255" s="11"/>
      <c r="J255" s="82"/>
      <c r="K255" s="82"/>
      <c r="L255" s="82"/>
      <c r="M255" s="11"/>
      <c r="N255" s="11"/>
      <c r="O255" s="11"/>
      <c r="P255" s="11"/>
      <c r="Q255" s="11"/>
      <c r="R255" s="11"/>
      <c r="S255" s="11"/>
      <c r="T255" s="11"/>
      <c r="U255" s="11"/>
      <c r="V255" s="560"/>
    </row>
    <row r="256" spans="3:22" ht="15.75" customHeight="1">
      <c r="C256" s="11"/>
      <c r="D256" s="11"/>
      <c r="E256" s="11"/>
      <c r="F256" s="11"/>
      <c r="G256" s="11"/>
      <c r="H256" s="11"/>
      <c r="I256" s="11"/>
      <c r="J256" s="82"/>
      <c r="K256" s="82"/>
      <c r="L256" s="82"/>
      <c r="M256" s="11"/>
      <c r="N256" s="11"/>
      <c r="O256" s="11"/>
      <c r="P256" s="11"/>
      <c r="Q256" s="11"/>
      <c r="R256" s="11"/>
      <c r="S256" s="11"/>
      <c r="T256" s="11"/>
      <c r="U256" s="11"/>
      <c r="V256" s="560"/>
    </row>
    <row r="257" spans="3:22" ht="15.75" customHeight="1">
      <c r="C257" s="11"/>
      <c r="D257" s="11"/>
      <c r="E257" s="11"/>
      <c r="F257" s="11"/>
      <c r="G257" s="11"/>
      <c r="H257" s="11"/>
      <c r="I257" s="11"/>
      <c r="J257" s="82"/>
      <c r="K257" s="82"/>
      <c r="L257" s="82"/>
      <c r="M257" s="11"/>
      <c r="N257" s="11"/>
      <c r="O257" s="11"/>
      <c r="P257" s="11"/>
      <c r="Q257" s="11"/>
      <c r="R257" s="11"/>
      <c r="S257" s="11"/>
      <c r="T257" s="11"/>
      <c r="U257" s="11"/>
      <c r="V257" s="560"/>
    </row>
    <row r="258" spans="3:22" ht="15.75" customHeight="1">
      <c r="C258" s="11"/>
      <c r="D258" s="11"/>
      <c r="E258" s="11"/>
      <c r="F258" s="11"/>
      <c r="G258" s="11"/>
      <c r="H258" s="11"/>
      <c r="I258" s="11"/>
      <c r="J258" s="82"/>
      <c r="K258" s="82"/>
      <c r="L258" s="82"/>
      <c r="M258" s="11"/>
      <c r="N258" s="11"/>
      <c r="O258" s="11"/>
      <c r="P258" s="11"/>
      <c r="Q258" s="11"/>
      <c r="R258" s="11"/>
      <c r="S258" s="11"/>
      <c r="T258" s="11"/>
      <c r="U258" s="11"/>
      <c r="V258" s="560"/>
    </row>
    <row r="259" spans="3:22" ht="15.75" customHeight="1">
      <c r="C259" s="11"/>
      <c r="D259" s="11"/>
      <c r="E259" s="11"/>
      <c r="F259" s="11"/>
      <c r="G259" s="11"/>
      <c r="H259" s="11"/>
      <c r="I259" s="11"/>
      <c r="J259" s="82"/>
      <c r="K259" s="82"/>
      <c r="L259" s="82"/>
      <c r="M259" s="11"/>
      <c r="N259" s="11"/>
      <c r="O259" s="11"/>
      <c r="P259" s="11"/>
      <c r="Q259" s="11"/>
      <c r="R259" s="11"/>
      <c r="S259" s="11"/>
      <c r="T259" s="11"/>
      <c r="U259" s="11"/>
      <c r="V259" s="560"/>
    </row>
    <row r="260" spans="3:22" ht="15.75" customHeight="1">
      <c r="C260" s="11"/>
      <c r="D260" s="11"/>
      <c r="E260" s="11"/>
      <c r="F260" s="11"/>
      <c r="G260" s="11"/>
      <c r="H260" s="11"/>
      <c r="I260" s="11"/>
      <c r="J260" s="82"/>
      <c r="K260" s="82"/>
      <c r="L260" s="82"/>
      <c r="M260" s="11"/>
      <c r="N260" s="11"/>
      <c r="O260" s="11"/>
      <c r="P260" s="11"/>
      <c r="Q260" s="11"/>
      <c r="R260" s="11"/>
      <c r="S260" s="11"/>
      <c r="T260" s="11"/>
      <c r="U260" s="11"/>
      <c r="V260" s="560"/>
    </row>
    <row r="261" spans="3:22" ht="15.75" customHeight="1">
      <c r="C261" s="11"/>
      <c r="D261" s="11"/>
      <c r="E261" s="11"/>
      <c r="F261" s="11"/>
      <c r="G261" s="11"/>
      <c r="H261" s="11"/>
      <c r="I261" s="11"/>
      <c r="J261" s="82"/>
      <c r="K261" s="82"/>
      <c r="L261" s="82"/>
      <c r="M261" s="11"/>
      <c r="N261" s="11"/>
      <c r="O261" s="11"/>
      <c r="P261" s="11"/>
      <c r="Q261" s="11"/>
      <c r="R261" s="11"/>
      <c r="S261" s="11"/>
      <c r="T261" s="11"/>
      <c r="U261" s="11"/>
      <c r="V261" s="560"/>
    </row>
    <row r="262" spans="3:22" ht="15.75" customHeight="1">
      <c r="C262" s="11"/>
      <c r="D262" s="11"/>
      <c r="E262" s="11"/>
      <c r="F262" s="11"/>
      <c r="G262" s="11"/>
      <c r="H262" s="11"/>
      <c r="I262" s="11"/>
      <c r="J262" s="82"/>
      <c r="K262" s="82"/>
      <c r="L262" s="82"/>
      <c r="M262" s="11"/>
      <c r="N262" s="11"/>
      <c r="O262" s="11"/>
      <c r="P262" s="11"/>
      <c r="Q262" s="11"/>
      <c r="R262" s="11"/>
      <c r="S262" s="11"/>
      <c r="T262" s="11"/>
      <c r="U262" s="11"/>
      <c r="V262" s="560"/>
    </row>
    <row r="263" spans="3:22" ht="15.75" customHeight="1">
      <c r="C263" s="11"/>
      <c r="D263" s="11"/>
      <c r="E263" s="11"/>
      <c r="F263" s="11"/>
      <c r="G263" s="11"/>
      <c r="H263" s="11"/>
      <c r="I263" s="11"/>
      <c r="J263" s="82"/>
      <c r="K263" s="82"/>
      <c r="L263" s="82"/>
      <c r="M263" s="11"/>
      <c r="N263" s="11"/>
      <c r="O263" s="11"/>
      <c r="P263" s="11"/>
      <c r="Q263" s="11"/>
      <c r="R263" s="11"/>
      <c r="S263" s="11"/>
      <c r="T263" s="11"/>
      <c r="U263" s="11"/>
      <c r="V263" s="560"/>
    </row>
    <row r="264" spans="3:22" ht="15.75" customHeight="1">
      <c r="C264" s="11"/>
      <c r="D264" s="11"/>
      <c r="E264" s="11"/>
      <c r="F264" s="11"/>
      <c r="G264" s="11"/>
      <c r="H264" s="11"/>
      <c r="I264" s="11"/>
      <c r="J264" s="82"/>
      <c r="K264" s="82"/>
      <c r="L264" s="82"/>
      <c r="M264" s="11"/>
      <c r="N264" s="11"/>
      <c r="O264" s="11"/>
      <c r="P264" s="11"/>
      <c r="Q264" s="11"/>
      <c r="R264" s="11"/>
      <c r="S264" s="11"/>
      <c r="T264" s="11"/>
      <c r="U264" s="11"/>
      <c r="V264" s="560"/>
    </row>
    <row r="265" spans="3:22" ht="15.75" customHeight="1">
      <c r="C265" s="11"/>
      <c r="D265" s="11"/>
      <c r="E265" s="11"/>
      <c r="F265" s="11"/>
      <c r="G265" s="11"/>
      <c r="H265" s="11"/>
      <c r="I265" s="11"/>
      <c r="J265" s="82"/>
      <c r="K265" s="82"/>
      <c r="L265" s="82"/>
      <c r="M265" s="11"/>
      <c r="N265" s="11"/>
      <c r="O265" s="11"/>
      <c r="P265" s="11"/>
      <c r="Q265" s="11"/>
      <c r="R265" s="11"/>
      <c r="S265" s="11"/>
      <c r="T265" s="11"/>
      <c r="U265" s="11"/>
      <c r="V265" s="560"/>
    </row>
    <row r="266" spans="3:22" ht="15.75" customHeight="1">
      <c r="C266" s="11"/>
      <c r="D266" s="11"/>
      <c r="E266" s="11"/>
      <c r="F266" s="11"/>
      <c r="G266" s="11"/>
      <c r="H266" s="11"/>
      <c r="I266" s="11"/>
      <c r="J266" s="82"/>
      <c r="K266" s="82"/>
      <c r="L266" s="82"/>
      <c r="M266" s="11"/>
      <c r="N266" s="11"/>
      <c r="O266" s="11"/>
      <c r="P266" s="11"/>
      <c r="Q266" s="11"/>
      <c r="R266" s="11"/>
      <c r="S266" s="11"/>
      <c r="T266" s="11"/>
      <c r="U266" s="11"/>
      <c r="V266" s="560"/>
    </row>
    <row r="267" spans="3:22" ht="15.75" customHeight="1">
      <c r="C267" s="11"/>
      <c r="D267" s="11"/>
      <c r="E267" s="11"/>
      <c r="F267" s="11"/>
      <c r="G267" s="11"/>
      <c r="H267" s="11"/>
      <c r="I267" s="11"/>
      <c r="J267" s="82"/>
      <c r="K267" s="82"/>
      <c r="L267" s="82"/>
      <c r="M267" s="11"/>
      <c r="N267" s="11"/>
      <c r="O267" s="11"/>
      <c r="P267" s="11"/>
      <c r="Q267" s="11"/>
      <c r="R267" s="11"/>
      <c r="S267" s="11"/>
      <c r="T267" s="11"/>
      <c r="U267" s="11"/>
      <c r="V267" s="560"/>
    </row>
    <row r="268" spans="3:22" ht="15.75" customHeight="1">
      <c r="C268" s="11"/>
      <c r="D268" s="11"/>
      <c r="E268" s="11"/>
      <c r="F268" s="11"/>
      <c r="G268" s="11"/>
      <c r="H268" s="11"/>
      <c r="I268" s="11"/>
      <c r="J268" s="82"/>
      <c r="K268" s="82"/>
      <c r="L268" s="82"/>
      <c r="M268" s="11"/>
      <c r="N268" s="11"/>
      <c r="O268" s="11"/>
      <c r="P268" s="11"/>
      <c r="Q268" s="11"/>
      <c r="R268" s="11"/>
      <c r="S268" s="11"/>
      <c r="T268" s="11"/>
      <c r="U268" s="11"/>
      <c r="V268" s="560"/>
    </row>
    <row r="269" spans="3:22" ht="15.75" customHeight="1">
      <c r="C269" s="11"/>
      <c r="D269" s="11"/>
      <c r="E269" s="11"/>
      <c r="F269" s="11"/>
      <c r="G269" s="11"/>
      <c r="H269" s="11"/>
      <c r="I269" s="11"/>
      <c r="J269" s="82"/>
      <c r="K269" s="82"/>
      <c r="L269" s="82"/>
      <c r="M269" s="11"/>
      <c r="N269" s="11"/>
      <c r="O269" s="11"/>
      <c r="P269" s="11"/>
      <c r="Q269" s="11"/>
      <c r="R269" s="11"/>
      <c r="S269" s="11"/>
      <c r="T269" s="11"/>
      <c r="U269" s="11"/>
      <c r="V269" s="560"/>
    </row>
    <row r="270" spans="3:22" ht="15.75" customHeight="1">
      <c r="C270" s="11"/>
      <c r="D270" s="11"/>
      <c r="E270" s="11"/>
      <c r="F270" s="11"/>
      <c r="G270" s="11"/>
      <c r="H270" s="11"/>
      <c r="I270" s="11"/>
      <c r="J270" s="82"/>
      <c r="K270" s="82"/>
      <c r="L270" s="82"/>
      <c r="M270" s="11"/>
      <c r="N270" s="11"/>
      <c r="O270" s="11"/>
      <c r="P270" s="11"/>
      <c r="Q270" s="11"/>
      <c r="R270" s="11"/>
      <c r="S270" s="11"/>
      <c r="T270" s="11"/>
      <c r="U270" s="11"/>
      <c r="V270" s="560"/>
    </row>
    <row r="271" spans="3:22" ht="15.75" customHeight="1">
      <c r="C271" s="11"/>
      <c r="D271" s="11"/>
      <c r="E271" s="11"/>
      <c r="F271" s="11"/>
      <c r="G271" s="11"/>
      <c r="H271" s="11"/>
      <c r="I271" s="11"/>
      <c r="J271" s="82"/>
      <c r="K271" s="82"/>
      <c r="L271" s="82"/>
      <c r="M271" s="11"/>
      <c r="N271" s="11"/>
      <c r="O271" s="11"/>
      <c r="P271" s="11"/>
      <c r="Q271" s="11"/>
      <c r="R271" s="11"/>
      <c r="S271" s="11"/>
      <c r="T271" s="11"/>
      <c r="U271" s="11"/>
      <c r="V271" s="560"/>
    </row>
    <row r="272" spans="3:22" ht="15.75" customHeight="1">
      <c r="C272" s="11"/>
      <c r="D272" s="11"/>
      <c r="E272" s="11"/>
      <c r="F272" s="11"/>
      <c r="G272" s="11"/>
      <c r="H272" s="11"/>
      <c r="I272" s="11"/>
      <c r="J272" s="82"/>
      <c r="K272" s="82"/>
      <c r="L272" s="82"/>
      <c r="M272" s="11"/>
      <c r="N272" s="11"/>
      <c r="O272" s="11"/>
      <c r="P272" s="11"/>
      <c r="Q272" s="11"/>
      <c r="R272" s="11"/>
      <c r="S272" s="11"/>
      <c r="T272" s="11"/>
      <c r="U272" s="11"/>
      <c r="V272" s="560"/>
    </row>
    <row r="273" spans="3:22" ht="15.75" customHeight="1">
      <c r="C273" s="11"/>
      <c r="D273" s="11"/>
      <c r="E273" s="11"/>
      <c r="F273" s="11"/>
      <c r="G273" s="11"/>
      <c r="H273" s="11"/>
      <c r="I273" s="11"/>
      <c r="J273" s="82"/>
      <c r="K273" s="82"/>
      <c r="L273" s="82"/>
      <c r="M273" s="11"/>
      <c r="N273" s="11"/>
      <c r="O273" s="11"/>
      <c r="P273" s="11"/>
      <c r="Q273" s="11"/>
      <c r="R273" s="11"/>
      <c r="S273" s="11"/>
      <c r="T273" s="11"/>
      <c r="U273" s="11"/>
      <c r="V273" s="560"/>
    </row>
    <row r="274" spans="3:22" ht="15.75" customHeight="1">
      <c r="C274" s="11"/>
      <c r="D274" s="11"/>
      <c r="E274" s="11"/>
      <c r="F274" s="11"/>
      <c r="G274" s="11"/>
      <c r="H274" s="11"/>
      <c r="I274" s="11"/>
      <c r="J274" s="82"/>
      <c r="K274" s="82"/>
      <c r="L274" s="82"/>
      <c r="M274" s="11"/>
      <c r="N274" s="11"/>
      <c r="O274" s="11"/>
      <c r="P274" s="11"/>
      <c r="Q274" s="11"/>
      <c r="R274" s="11"/>
      <c r="S274" s="11"/>
      <c r="T274" s="11"/>
      <c r="U274" s="11"/>
      <c r="V274" s="560"/>
    </row>
    <row r="275" spans="3:22" ht="15.75" customHeight="1">
      <c r="C275" s="11"/>
      <c r="D275" s="11"/>
      <c r="E275" s="11"/>
      <c r="F275" s="11"/>
      <c r="G275" s="11"/>
      <c r="H275" s="11"/>
      <c r="I275" s="11"/>
      <c r="J275" s="82"/>
      <c r="K275" s="82"/>
      <c r="L275" s="82"/>
      <c r="M275" s="11"/>
      <c r="N275" s="11"/>
      <c r="O275" s="11"/>
      <c r="P275" s="11"/>
      <c r="Q275" s="11"/>
      <c r="R275" s="11"/>
      <c r="S275" s="11"/>
      <c r="T275" s="11"/>
      <c r="U275" s="11"/>
      <c r="V275" s="560"/>
    </row>
    <row r="276" spans="3:22" ht="15.75" customHeight="1">
      <c r="C276" s="11"/>
      <c r="D276" s="11"/>
      <c r="E276" s="11"/>
      <c r="F276" s="11"/>
      <c r="G276" s="11"/>
      <c r="H276" s="11"/>
      <c r="I276" s="11"/>
      <c r="J276" s="82"/>
      <c r="K276" s="82"/>
      <c r="L276" s="82"/>
      <c r="M276" s="11"/>
      <c r="N276" s="11"/>
      <c r="O276" s="11"/>
      <c r="P276" s="11"/>
      <c r="Q276" s="11"/>
      <c r="R276" s="11"/>
      <c r="S276" s="11"/>
      <c r="T276" s="11"/>
      <c r="U276" s="11"/>
      <c r="V276" s="560"/>
    </row>
    <row r="277" spans="3:22" ht="15.75" customHeight="1">
      <c r="C277" s="11"/>
      <c r="D277" s="11"/>
      <c r="E277" s="11"/>
      <c r="F277" s="11"/>
      <c r="G277" s="11"/>
      <c r="H277" s="11"/>
      <c r="I277" s="11"/>
      <c r="J277" s="82"/>
      <c r="K277" s="82"/>
      <c r="L277" s="82"/>
      <c r="M277" s="11"/>
      <c r="N277" s="11"/>
      <c r="O277" s="11"/>
      <c r="P277" s="11"/>
      <c r="Q277" s="11"/>
      <c r="R277" s="11"/>
      <c r="S277" s="11"/>
      <c r="T277" s="11"/>
      <c r="U277" s="11"/>
      <c r="V277" s="560"/>
    </row>
    <row r="278" spans="3:22" ht="15.75" customHeight="1">
      <c r="C278" s="11"/>
      <c r="D278" s="11"/>
      <c r="E278" s="11"/>
      <c r="F278" s="11"/>
      <c r="G278" s="11"/>
      <c r="H278" s="11"/>
      <c r="I278" s="11"/>
      <c r="J278" s="82"/>
      <c r="K278" s="82"/>
      <c r="L278" s="82"/>
      <c r="M278" s="11"/>
      <c r="N278" s="11"/>
      <c r="O278" s="11"/>
      <c r="P278" s="11"/>
      <c r="Q278" s="11"/>
      <c r="R278" s="11"/>
      <c r="S278" s="11"/>
      <c r="T278" s="11"/>
      <c r="U278" s="11"/>
      <c r="V278" s="560"/>
    </row>
    <row r="279" spans="3:22" ht="15.75" customHeight="1">
      <c r="C279" s="11"/>
      <c r="D279" s="11"/>
      <c r="E279" s="11"/>
      <c r="F279" s="11"/>
      <c r="G279" s="11"/>
      <c r="H279" s="11"/>
      <c r="I279" s="11"/>
      <c r="J279" s="82"/>
      <c r="K279" s="82"/>
      <c r="L279" s="82"/>
      <c r="M279" s="11"/>
      <c r="N279" s="11"/>
      <c r="O279" s="11"/>
      <c r="P279" s="11"/>
      <c r="Q279" s="11"/>
      <c r="R279" s="11"/>
      <c r="S279" s="11"/>
      <c r="T279" s="11"/>
      <c r="U279" s="11"/>
      <c r="V279" s="560"/>
    </row>
    <row r="280" spans="3:22" ht="15.75" customHeight="1">
      <c r="C280" s="11"/>
      <c r="D280" s="11"/>
      <c r="E280" s="11"/>
      <c r="F280" s="11"/>
      <c r="G280" s="11"/>
      <c r="H280" s="11"/>
      <c r="I280" s="11"/>
      <c r="J280" s="82"/>
      <c r="K280" s="82"/>
      <c r="L280" s="82"/>
      <c r="M280" s="11"/>
      <c r="N280" s="11"/>
      <c r="O280" s="11"/>
      <c r="P280" s="11"/>
      <c r="Q280" s="11"/>
      <c r="R280" s="11"/>
      <c r="S280" s="11"/>
      <c r="T280" s="11"/>
      <c r="U280" s="11"/>
      <c r="V280" s="560"/>
    </row>
    <row r="281" spans="3:22" ht="15.75" customHeight="1">
      <c r="C281" s="11"/>
      <c r="D281" s="11"/>
      <c r="E281" s="11"/>
      <c r="F281" s="11"/>
      <c r="G281" s="11"/>
      <c r="H281" s="11"/>
      <c r="I281" s="11"/>
      <c r="J281" s="82"/>
      <c r="K281" s="82"/>
      <c r="L281" s="82"/>
      <c r="M281" s="11"/>
      <c r="N281" s="11"/>
      <c r="O281" s="11"/>
      <c r="P281" s="11"/>
      <c r="Q281" s="11"/>
      <c r="R281" s="11"/>
      <c r="S281" s="11"/>
      <c r="T281" s="11"/>
      <c r="U281" s="11"/>
      <c r="V281" s="560"/>
    </row>
    <row r="282" spans="3:22" ht="15.75" customHeight="1">
      <c r="C282" s="11"/>
      <c r="D282" s="11"/>
      <c r="E282" s="11"/>
      <c r="F282" s="11"/>
      <c r="G282" s="11"/>
      <c r="H282" s="11"/>
      <c r="I282" s="11"/>
      <c r="J282" s="82"/>
      <c r="K282" s="82"/>
      <c r="L282" s="82"/>
      <c r="M282" s="11"/>
      <c r="N282" s="11"/>
      <c r="O282" s="11"/>
      <c r="P282" s="11"/>
      <c r="Q282" s="11"/>
      <c r="R282" s="11"/>
      <c r="S282" s="11"/>
      <c r="T282" s="11"/>
      <c r="U282" s="11"/>
      <c r="V282" s="560"/>
    </row>
    <row r="283" spans="3:22" ht="15.75" customHeight="1">
      <c r="C283" s="11"/>
      <c r="D283" s="11"/>
      <c r="E283" s="11"/>
      <c r="F283" s="11"/>
      <c r="G283" s="11"/>
      <c r="H283" s="11"/>
      <c r="I283" s="11"/>
      <c r="J283" s="82"/>
      <c r="K283" s="82"/>
      <c r="L283" s="82"/>
      <c r="M283" s="11"/>
      <c r="N283" s="11"/>
      <c r="O283" s="11"/>
      <c r="P283" s="11"/>
      <c r="Q283" s="11"/>
      <c r="R283" s="11"/>
      <c r="S283" s="11"/>
      <c r="T283" s="11"/>
      <c r="U283" s="11"/>
      <c r="V283" s="560"/>
    </row>
    <row r="284" spans="3:22" ht="15.75" customHeight="1">
      <c r="C284" s="11"/>
      <c r="D284" s="11"/>
      <c r="E284" s="11"/>
      <c r="F284" s="11"/>
      <c r="G284" s="11"/>
      <c r="H284" s="11"/>
      <c r="I284" s="11"/>
      <c r="J284" s="82"/>
      <c r="K284" s="82"/>
      <c r="L284" s="82"/>
      <c r="M284" s="11"/>
      <c r="N284" s="11"/>
      <c r="O284" s="11"/>
      <c r="P284" s="11"/>
      <c r="Q284" s="11"/>
      <c r="R284" s="11"/>
      <c r="S284" s="11"/>
      <c r="T284" s="11"/>
      <c r="U284" s="11"/>
      <c r="V284" s="560"/>
    </row>
    <row r="285" spans="3:22" ht="15.75" customHeight="1">
      <c r="C285" s="11"/>
      <c r="D285" s="11"/>
      <c r="E285" s="11"/>
      <c r="F285" s="11"/>
      <c r="G285" s="11"/>
      <c r="H285" s="11"/>
      <c r="I285" s="11"/>
      <c r="J285" s="82"/>
      <c r="K285" s="82"/>
      <c r="L285" s="82"/>
      <c r="M285" s="11"/>
      <c r="N285" s="11"/>
      <c r="O285" s="11"/>
      <c r="P285" s="11"/>
      <c r="Q285" s="11"/>
      <c r="R285" s="11"/>
      <c r="S285" s="11"/>
      <c r="T285" s="11"/>
      <c r="U285" s="11"/>
      <c r="V285" s="560"/>
    </row>
    <row r="286" spans="3:22" ht="15.75" customHeight="1">
      <c r="C286" s="11"/>
      <c r="D286" s="11"/>
      <c r="E286" s="11"/>
      <c r="F286" s="11"/>
      <c r="G286" s="11"/>
      <c r="H286" s="11"/>
      <c r="I286" s="11"/>
      <c r="J286" s="82"/>
      <c r="K286" s="82"/>
      <c r="L286" s="82"/>
      <c r="M286" s="11"/>
      <c r="N286" s="11"/>
      <c r="O286" s="11"/>
      <c r="P286" s="11"/>
      <c r="Q286" s="11"/>
      <c r="R286" s="11"/>
      <c r="S286" s="11"/>
      <c r="T286" s="11"/>
      <c r="U286" s="11"/>
      <c r="V286" s="560"/>
    </row>
    <row r="287" spans="3:22" ht="15.75" customHeight="1">
      <c r="C287" s="11"/>
      <c r="D287" s="11"/>
      <c r="E287" s="11"/>
      <c r="F287" s="11"/>
      <c r="G287" s="11"/>
      <c r="H287" s="11"/>
      <c r="I287" s="11"/>
      <c r="J287" s="82"/>
      <c r="K287" s="82"/>
      <c r="L287" s="82"/>
      <c r="M287" s="11"/>
      <c r="N287" s="11"/>
      <c r="O287" s="11"/>
      <c r="P287" s="11"/>
      <c r="Q287" s="11"/>
      <c r="R287" s="11"/>
      <c r="S287" s="11"/>
      <c r="T287" s="11"/>
      <c r="U287" s="11"/>
      <c r="V287" s="560"/>
    </row>
    <row r="288" spans="3:22" ht="15.75" customHeight="1">
      <c r="C288" s="11"/>
      <c r="D288" s="11"/>
      <c r="E288" s="11"/>
      <c r="F288" s="11"/>
      <c r="G288" s="11"/>
      <c r="H288" s="11"/>
      <c r="I288" s="11"/>
      <c r="J288" s="82"/>
      <c r="K288" s="82"/>
      <c r="L288" s="82"/>
      <c r="M288" s="11"/>
      <c r="N288" s="11"/>
      <c r="O288" s="11"/>
      <c r="P288" s="11"/>
      <c r="Q288" s="11"/>
      <c r="R288" s="11"/>
      <c r="S288" s="11"/>
      <c r="T288" s="11"/>
      <c r="U288" s="11"/>
      <c r="V288" s="560"/>
    </row>
    <row r="289" spans="3:22" ht="15.75" customHeight="1">
      <c r="C289" s="11"/>
      <c r="D289" s="11"/>
      <c r="E289" s="11"/>
      <c r="F289" s="11"/>
      <c r="G289" s="11"/>
      <c r="H289" s="11"/>
      <c r="I289" s="11"/>
      <c r="J289" s="82"/>
      <c r="K289" s="82"/>
      <c r="L289" s="82"/>
      <c r="M289" s="11"/>
      <c r="N289" s="11"/>
      <c r="O289" s="11"/>
      <c r="P289" s="11"/>
      <c r="Q289" s="11"/>
      <c r="R289" s="11"/>
      <c r="S289" s="11"/>
      <c r="T289" s="11"/>
      <c r="U289" s="11"/>
      <c r="V289" s="560"/>
    </row>
    <row r="290" spans="3:22" ht="15.75" customHeight="1">
      <c r="C290" s="11"/>
      <c r="D290" s="11"/>
      <c r="E290" s="11"/>
      <c r="F290" s="11"/>
      <c r="G290" s="11"/>
      <c r="H290" s="11"/>
      <c r="I290" s="11"/>
      <c r="J290" s="82"/>
      <c r="K290" s="82"/>
      <c r="L290" s="82"/>
      <c r="M290" s="11"/>
      <c r="N290" s="11"/>
      <c r="O290" s="11"/>
      <c r="P290" s="11"/>
      <c r="Q290" s="11"/>
      <c r="R290" s="11"/>
      <c r="S290" s="11"/>
      <c r="T290" s="11"/>
      <c r="U290" s="11"/>
      <c r="V290" s="560"/>
    </row>
    <row r="291" spans="3:22" ht="15.75" customHeight="1">
      <c r="C291" s="11"/>
      <c r="D291" s="11"/>
      <c r="E291" s="11"/>
      <c r="F291" s="11"/>
      <c r="G291" s="11"/>
      <c r="H291" s="11"/>
      <c r="I291" s="11"/>
      <c r="J291" s="82"/>
      <c r="K291" s="82"/>
      <c r="L291" s="82"/>
      <c r="M291" s="11"/>
      <c r="N291" s="11"/>
      <c r="O291" s="11"/>
      <c r="P291" s="11"/>
      <c r="Q291" s="11"/>
      <c r="R291" s="11"/>
      <c r="S291" s="11"/>
      <c r="T291" s="11"/>
      <c r="U291" s="11"/>
      <c r="V291" s="560"/>
    </row>
    <row r="292" spans="3:22" ht="15.75" customHeight="1">
      <c r="C292" s="11"/>
      <c r="D292" s="11"/>
      <c r="E292" s="11"/>
      <c r="F292" s="11"/>
      <c r="G292" s="11"/>
      <c r="H292" s="11"/>
      <c r="I292" s="11"/>
      <c r="J292" s="82"/>
      <c r="K292" s="82"/>
      <c r="L292" s="82"/>
      <c r="M292" s="11"/>
      <c r="N292" s="11"/>
      <c r="O292" s="11"/>
      <c r="P292" s="11"/>
      <c r="Q292" s="11"/>
      <c r="R292" s="11"/>
      <c r="S292" s="11"/>
      <c r="T292" s="11"/>
      <c r="U292" s="11"/>
      <c r="V292" s="560"/>
    </row>
    <row r="293" spans="3:22" ht="15.75" customHeight="1">
      <c r="C293" s="11"/>
      <c r="D293" s="11"/>
      <c r="E293" s="11"/>
      <c r="F293" s="11"/>
      <c r="G293" s="11"/>
      <c r="H293" s="11"/>
      <c r="I293" s="11"/>
      <c r="J293" s="82"/>
      <c r="K293" s="82"/>
      <c r="L293" s="82"/>
      <c r="M293" s="11"/>
      <c r="N293" s="11"/>
      <c r="O293" s="11"/>
      <c r="P293" s="11"/>
      <c r="Q293" s="11"/>
      <c r="R293" s="11"/>
      <c r="S293" s="11"/>
      <c r="T293" s="11"/>
      <c r="U293" s="11"/>
      <c r="V293" s="560"/>
    </row>
    <row r="294" spans="3:22" ht="15.75" customHeight="1">
      <c r="C294" s="11"/>
      <c r="D294" s="11"/>
      <c r="E294" s="11"/>
      <c r="F294" s="11"/>
      <c r="G294" s="11"/>
      <c r="H294" s="11"/>
      <c r="I294" s="11"/>
      <c r="J294" s="82"/>
      <c r="K294" s="82"/>
      <c r="L294" s="82"/>
      <c r="M294" s="11"/>
      <c r="N294" s="11"/>
      <c r="O294" s="11"/>
      <c r="P294" s="11"/>
      <c r="Q294" s="11"/>
      <c r="R294" s="11"/>
      <c r="S294" s="11"/>
      <c r="T294" s="11"/>
      <c r="U294" s="11"/>
      <c r="V294" s="560"/>
    </row>
    <row r="295" spans="3:22" ht="15.75" customHeight="1">
      <c r="C295" s="11"/>
      <c r="D295" s="11"/>
      <c r="E295" s="11"/>
      <c r="F295" s="11"/>
      <c r="G295" s="11"/>
      <c r="H295" s="11"/>
      <c r="I295" s="11"/>
      <c r="J295" s="82"/>
      <c r="K295" s="82"/>
      <c r="L295" s="82"/>
      <c r="M295" s="11"/>
      <c r="N295" s="11"/>
      <c r="O295" s="11"/>
      <c r="P295" s="11"/>
      <c r="Q295" s="11"/>
      <c r="R295" s="11"/>
      <c r="S295" s="11"/>
      <c r="T295" s="11"/>
      <c r="U295" s="11"/>
      <c r="V295" s="560"/>
    </row>
    <row r="296" spans="3:22" ht="15.75" customHeight="1">
      <c r="C296" s="11"/>
      <c r="D296" s="11"/>
      <c r="E296" s="11"/>
      <c r="F296" s="11"/>
      <c r="G296" s="11"/>
      <c r="H296" s="11"/>
      <c r="I296" s="11"/>
      <c r="J296" s="82"/>
      <c r="K296" s="82"/>
      <c r="L296" s="82"/>
      <c r="M296" s="11"/>
      <c r="N296" s="11"/>
      <c r="O296" s="11"/>
      <c r="P296" s="11"/>
      <c r="Q296" s="11"/>
      <c r="R296" s="11"/>
      <c r="S296" s="11"/>
      <c r="T296" s="11"/>
      <c r="U296" s="11"/>
      <c r="V296" s="560"/>
    </row>
    <row r="297" spans="3:22" ht="15.75" customHeight="1">
      <c r="C297" s="11"/>
      <c r="D297" s="11"/>
      <c r="E297" s="11"/>
      <c r="F297" s="11"/>
      <c r="G297" s="11"/>
      <c r="H297" s="11"/>
      <c r="I297" s="11"/>
      <c r="J297" s="82"/>
      <c r="K297" s="82"/>
      <c r="L297" s="82"/>
      <c r="M297" s="11"/>
      <c r="N297" s="11"/>
      <c r="O297" s="11"/>
      <c r="P297" s="11"/>
      <c r="Q297" s="11"/>
      <c r="R297" s="11"/>
      <c r="S297" s="11"/>
      <c r="T297" s="11"/>
      <c r="U297" s="11"/>
      <c r="V297" s="560"/>
    </row>
    <row r="298" spans="3:22" ht="15.75" customHeight="1">
      <c r="C298" s="11"/>
      <c r="D298" s="11"/>
      <c r="E298" s="11"/>
      <c r="F298" s="11"/>
      <c r="G298" s="11"/>
      <c r="H298" s="11"/>
      <c r="I298" s="11"/>
      <c r="J298" s="82"/>
      <c r="K298" s="82"/>
      <c r="L298" s="82"/>
      <c r="M298" s="11"/>
      <c r="N298" s="11"/>
      <c r="O298" s="11"/>
      <c r="P298" s="11"/>
      <c r="Q298" s="11"/>
      <c r="R298" s="11"/>
      <c r="S298" s="11"/>
      <c r="T298" s="11"/>
      <c r="U298" s="11"/>
      <c r="V298" s="560"/>
    </row>
    <row r="299" spans="3:22" ht="15.75" customHeight="1">
      <c r="C299" s="11"/>
      <c r="D299" s="11"/>
      <c r="E299" s="11"/>
      <c r="F299" s="11"/>
      <c r="G299" s="11"/>
      <c r="H299" s="11"/>
      <c r="I299" s="11"/>
      <c r="J299" s="82"/>
      <c r="K299" s="82"/>
      <c r="L299" s="82"/>
      <c r="M299" s="11"/>
      <c r="N299" s="11"/>
      <c r="O299" s="11"/>
      <c r="P299" s="11"/>
      <c r="Q299" s="11"/>
      <c r="R299" s="11"/>
      <c r="S299" s="11"/>
      <c r="T299" s="11"/>
      <c r="U299" s="11"/>
      <c r="V299" s="560"/>
    </row>
    <row r="300" spans="3:22" ht="15.75" customHeight="1">
      <c r="C300" s="11"/>
      <c r="D300" s="11"/>
      <c r="E300" s="11"/>
      <c r="F300" s="11"/>
      <c r="G300" s="11"/>
      <c r="H300" s="11"/>
      <c r="I300" s="11"/>
      <c r="J300" s="82"/>
      <c r="K300" s="82"/>
      <c r="L300" s="82"/>
      <c r="M300" s="11"/>
      <c r="N300" s="11"/>
      <c r="O300" s="11"/>
      <c r="P300" s="11"/>
      <c r="Q300" s="11"/>
      <c r="R300" s="11"/>
      <c r="S300" s="11"/>
      <c r="T300" s="11"/>
      <c r="U300" s="11"/>
      <c r="V300" s="560"/>
    </row>
    <row r="301" spans="3:22" ht="15.75" customHeight="1">
      <c r="C301" s="11"/>
      <c r="D301" s="11"/>
      <c r="E301" s="11"/>
      <c r="F301" s="11"/>
      <c r="G301" s="11"/>
      <c r="H301" s="11"/>
      <c r="I301" s="11"/>
      <c r="J301" s="82"/>
      <c r="K301" s="82"/>
      <c r="L301" s="82"/>
      <c r="M301" s="11"/>
      <c r="N301" s="11"/>
      <c r="O301" s="11"/>
      <c r="P301" s="11"/>
      <c r="Q301" s="11"/>
      <c r="R301" s="11"/>
      <c r="S301" s="11"/>
      <c r="T301" s="11"/>
      <c r="U301" s="11"/>
      <c r="V301" s="560"/>
    </row>
    <row r="302" spans="3:22" ht="15.75" customHeight="1">
      <c r="C302" s="11"/>
      <c r="D302" s="11"/>
      <c r="E302" s="11"/>
      <c r="F302" s="11"/>
      <c r="G302" s="11"/>
      <c r="H302" s="11"/>
      <c r="I302" s="11"/>
      <c r="J302" s="82"/>
      <c r="K302" s="82"/>
      <c r="L302" s="82"/>
      <c r="M302" s="11"/>
      <c r="N302" s="11"/>
      <c r="O302" s="11"/>
      <c r="P302" s="11"/>
      <c r="Q302" s="11"/>
      <c r="R302" s="11"/>
      <c r="S302" s="11"/>
      <c r="T302" s="11"/>
      <c r="U302" s="11"/>
      <c r="V302" s="560"/>
    </row>
    <row r="303" spans="3:22" ht="15.75" customHeight="1">
      <c r="C303" s="11"/>
      <c r="D303" s="11"/>
      <c r="E303" s="11"/>
      <c r="F303" s="11"/>
      <c r="G303" s="11"/>
      <c r="H303" s="11"/>
      <c r="I303" s="11"/>
      <c r="J303" s="82"/>
      <c r="K303" s="82"/>
      <c r="L303" s="82"/>
      <c r="M303" s="11"/>
      <c r="N303" s="11"/>
      <c r="O303" s="11"/>
      <c r="P303" s="11"/>
      <c r="Q303" s="11"/>
      <c r="R303" s="11"/>
      <c r="S303" s="11"/>
      <c r="T303" s="11"/>
      <c r="U303" s="11"/>
      <c r="V303" s="560"/>
    </row>
    <row r="304" spans="3:22" ht="15.75" customHeight="1">
      <c r="C304" s="11"/>
      <c r="D304" s="11"/>
      <c r="E304" s="11"/>
      <c r="F304" s="11"/>
      <c r="G304" s="11"/>
      <c r="H304" s="11"/>
      <c r="I304" s="11"/>
      <c r="J304" s="82"/>
      <c r="K304" s="82"/>
      <c r="L304" s="82"/>
      <c r="M304" s="11"/>
      <c r="N304" s="11"/>
      <c r="O304" s="11"/>
      <c r="P304" s="11"/>
      <c r="Q304" s="11"/>
      <c r="R304" s="11"/>
      <c r="S304" s="11"/>
      <c r="T304" s="11"/>
      <c r="U304" s="11"/>
      <c r="V304" s="560"/>
    </row>
    <row r="305" spans="3:22" ht="15.75" customHeight="1">
      <c r="C305" s="11"/>
      <c r="D305" s="11"/>
      <c r="E305" s="11"/>
      <c r="F305" s="11"/>
      <c r="G305" s="11"/>
      <c r="H305" s="11"/>
      <c r="I305" s="11"/>
      <c r="J305" s="82"/>
      <c r="K305" s="82"/>
      <c r="L305" s="82"/>
      <c r="M305" s="11"/>
      <c r="N305" s="11"/>
      <c r="O305" s="11"/>
      <c r="P305" s="11"/>
      <c r="Q305" s="11"/>
      <c r="R305" s="11"/>
      <c r="S305" s="11"/>
      <c r="T305" s="11"/>
      <c r="U305" s="11"/>
      <c r="V305" s="560"/>
    </row>
    <row r="306" spans="3:22" ht="15.75" customHeight="1">
      <c r="C306" s="11"/>
      <c r="D306" s="11"/>
      <c r="E306" s="11"/>
      <c r="F306" s="11"/>
      <c r="G306" s="11"/>
      <c r="H306" s="11"/>
      <c r="I306" s="11"/>
      <c r="J306" s="82"/>
      <c r="K306" s="82"/>
      <c r="L306" s="82"/>
      <c r="M306" s="11"/>
      <c r="N306" s="11"/>
      <c r="O306" s="11"/>
      <c r="P306" s="11"/>
      <c r="Q306" s="11"/>
      <c r="R306" s="11"/>
      <c r="S306" s="11"/>
      <c r="T306" s="11"/>
      <c r="U306" s="11"/>
      <c r="V306" s="560"/>
    </row>
    <row r="307" spans="3:22" ht="15.75" customHeight="1">
      <c r="C307" s="11"/>
      <c r="D307" s="11"/>
      <c r="E307" s="11"/>
      <c r="F307" s="11"/>
      <c r="G307" s="11"/>
      <c r="H307" s="11"/>
      <c r="I307" s="11"/>
      <c r="J307" s="82"/>
      <c r="K307" s="82"/>
      <c r="L307" s="82"/>
      <c r="M307" s="11"/>
      <c r="N307" s="11"/>
      <c r="O307" s="11"/>
      <c r="P307" s="11"/>
      <c r="Q307" s="11"/>
      <c r="R307" s="11"/>
      <c r="S307" s="11"/>
      <c r="T307" s="11"/>
      <c r="U307" s="11"/>
      <c r="V307" s="560"/>
    </row>
    <row r="308" spans="3:22" ht="15.75" customHeight="1">
      <c r="C308" s="11"/>
      <c r="D308" s="11"/>
      <c r="E308" s="11"/>
      <c r="F308" s="11"/>
      <c r="G308" s="11"/>
      <c r="H308" s="11"/>
      <c r="I308" s="11"/>
      <c r="J308" s="82"/>
      <c r="K308" s="82"/>
      <c r="L308" s="82"/>
      <c r="M308" s="11"/>
      <c r="N308" s="11"/>
      <c r="O308" s="11"/>
      <c r="P308" s="11"/>
      <c r="Q308" s="11"/>
      <c r="R308" s="11"/>
      <c r="S308" s="11"/>
      <c r="T308" s="11"/>
      <c r="U308" s="11"/>
      <c r="V308" s="560"/>
    </row>
    <row r="309" spans="3:22" ht="15.75" customHeight="1">
      <c r="C309" s="11"/>
      <c r="D309" s="11"/>
      <c r="E309" s="11"/>
      <c r="F309" s="11"/>
      <c r="G309" s="11"/>
      <c r="H309" s="11"/>
      <c r="I309" s="11"/>
      <c r="J309" s="82"/>
      <c r="K309" s="82"/>
      <c r="L309" s="82"/>
      <c r="M309" s="11"/>
      <c r="N309" s="11"/>
      <c r="O309" s="11"/>
      <c r="P309" s="11"/>
      <c r="Q309" s="11"/>
      <c r="R309" s="11"/>
      <c r="S309" s="11"/>
      <c r="T309" s="11"/>
      <c r="U309" s="11"/>
      <c r="V309" s="560"/>
    </row>
    <row r="310" spans="3:22" ht="15.75" customHeight="1">
      <c r="C310" s="11"/>
      <c r="D310" s="11"/>
      <c r="E310" s="11"/>
      <c r="F310" s="11"/>
      <c r="G310" s="11"/>
      <c r="H310" s="11"/>
      <c r="I310" s="11"/>
      <c r="J310" s="82"/>
      <c r="K310" s="82"/>
      <c r="L310" s="82"/>
      <c r="M310" s="11"/>
      <c r="N310" s="11"/>
      <c r="O310" s="11"/>
      <c r="P310" s="11"/>
      <c r="Q310" s="11"/>
      <c r="R310" s="11"/>
      <c r="S310" s="11"/>
      <c r="T310" s="11"/>
      <c r="U310" s="11"/>
      <c r="V310" s="560"/>
    </row>
    <row r="311" spans="3:22" ht="15.75" customHeight="1">
      <c r="C311" s="11"/>
      <c r="D311" s="11"/>
      <c r="E311" s="11"/>
      <c r="F311" s="11"/>
      <c r="G311" s="11"/>
      <c r="H311" s="11"/>
      <c r="I311" s="11"/>
      <c r="J311" s="82"/>
      <c r="K311" s="82"/>
      <c r="L311" s="82"/>
      <c r="M311" s="11"/>
      <c r="N311" s="11"/>
      <c r="O311" s="11"/>
      <c r="P311" s="11"/>
      <c r="Q311" s="11"/>
      <c r="R311" s="11"/>
      <c r="S311" s="11"/>
      <c r="T311" s="11"/>
      <c r="U311" s="11"/>
      <c r="V311" s="560"/>
    </row>
    <row r="312" spans="3:22" ht="15.75" customHeight="1">
      <c r="C312" s="11"/>
      <c r="D312" s="11"/>
      <c r="E312" s="11"/>
      <c r="F312" s="11"/>
      <c r="G312" s="11"/>
      <c r="H312" s="11"/>
      <c r="I312" s="11"/>
      <c r="J312" s="82"/>
      <c r="K312" s="82"/>
      <c r="L312" s="82"/>
      <c r="M312" s="11"/>
      <c r="N312" s="11"/>
      <c r="O312" s="11"/>
      <c r="P312" s="11"/>
      <c r="Q312" s="11"/>
      <c r="R312" s="11"/>
      <c r="S312" s="11"/>
      <c r="T312" s="11"/>
      <c r="U312" s="11"/>
      <c r="V312" s="560"/>
    </row>
    <row r="313" spans="3:22" ht="15.75" customHeight="1">
      <c r="C313" s="11"/>
      <c r="D313" s="11"/>
      <c r="E313" s="11"/>
      <c r="F313" s="11"/>
      <c r="G313" s="11"/>
      <c r="H313" s="11"/>
      <c r="I313" s="11"/>
      <c r="J313" s="82"/>
      <c r="K313" s="82"/>
      <c r="L313" s="82"/>
      <c r="M313" s="11"/>
      <c r="N313" s="11"/>
      <c r="O313" s="11"/>
      <c r="P313" s="11"/>
      <c r="Q313" s="11"/>
      <c r="R313" s="11"/>
      <c r="S313" s="11"/>
      <c r="T313" s="11"/>
      <c r="U313" s="11"/>
      <c r="V313" s="560"/>
    </row>
    <row r="314" spans="3:22" ht="15.75" customHeight="1">
      <c r="C314" s="11"/>
      <c r="D314" s="11"/>
      <c r="E314" s="11"/>
      <c r="F314" s="11"/>
      <c r="G314" s="11"/>
      <c r="H314" s="11"/>
      <c r="I314" s="11"/>
      <c r="J314" s="82"/>
      <c r="K314" s="82"/>
      <c r="L314" s="82"/>
      <c r="M314" s="11"/>
      <c r="N314" s="11"/>
      <c r="O314" s="11"/>
      <c r="P314" s="11"/>
      <c r="Q314" s="11"/>
      <c r="R314" s="11"/>
      <c r="S314" s="11"/>
      <c r="T314" s="11"/>
      <c r="U314" s="11"/>
      <c r="V314" s="560"/>
    </row>
    <row r="315" spans="3:22" ht="15.75" customHeight="1">
      <c r="C315" s="11"/>
      <c r="D315" s="11"/>
      <c r="E315" s="11"/>
      <c r="F315" s="11"/>
      <c r="G315" s="11"/>
      <c r="H315" s="11"/>
      <c r="I315" s="11"/>
      <c r="J315" s="82"/>
      <c r="K315" s="82"/>
      <c r="L315" s="82"/>
      <c r="M315" s="11"/>
      <c r="N315" s="11"/>
      <c r="O315" s="11"/>
      <c r="P315" s="11"/>
      <c r="Q315" s="11"/>
      <c r="R315" s="11"/>
      <c r="S315" s="11"/>
      <c r="T315" s="11"/>
      <c r="U315" s="11"/>
      <c r="V315" s="560"/>
    </row>
    <row r="316" spans="3:22" ht="15.75" customHeight="1">
      <c r="C316" s="11"/>
      <c r="D316" s="11"/>
      <c r="E316" s="11"/>
      <c r="F316" s="11"/>
      <c r="G316" s="11"/>
      <c r="H316" s="11"/>
      <c r="I316" s="11"/>
      <c r="J316" s="82"/>
      <c r="K316" s="82"/>
      <c r="L316" s="82"/>
      <c r="M316" s="11"/>
      <c r="N316" s="11"/>
      <c r="O316" s="11"/>
      <c r="P316" s="11"/>
      <c r="Q316" s="11"/>
      <c r="R316" s="11"/>
      <c r="S316" s="11"/>
      <c r="T316" s="11"/>
      <c r="U316" s="11"/>
      <c r="V316" s="560"/>
    </row>
    <row r="317" spans="3:22" ht="15.75" customHeight="1">
      <c r="C317" s="11"/>
      <c r="D317" s="11"/>
      <c r="E317" s="11"/>
      <c r="F317" s="11"/>
      <c r="G317" s="11"/>
      <c r="H317" s="11"/>
      <c r="I317" s="11"/>
      <c r="J317" s="82"/>
      <c r="K317" s="82"/>
      <c r="L317" s="82"/>
      <c r="M317" s="11"/>
      <c r="N317" s="11"/>
      <c r="O317" s="11"/>
      <c r="P317" s="11"/>
      <c r="Q317" s="11"/>
      <c r="R317" s="11"/>
      <c r="S317" s="11"/>
      <c r="T317" s="11"/>
      <c r="U317" s="11"/>
      <c r="V317" s="560"/>
    </row>
    <row r="318" spans="3:22" ht="15.75" customHeight="1">
      <c r="C318" s="11"/>
      <c r="D318" s="11"/>
      <c r="E318" s="11"/>
      <c r="F318" s="11"/>
      <c r="G318" s="11"/>
      <c r="H318" s="11"/>
      <c r="I318" s="11"/>
      <c r="J318" s="82"/>
      <c r="K318" s="82"/>
      <c r="L318" s="82"/>
      <c r="M318" s="11"/>
      <c r="N318" s="11"/>
      <c r="O318" s="11"/>
      <c r="P318" s="11"/>
      <c r="Q318" s="11"/>
      <c r="R318" s="11"/>
      <c r="S318" s="11"/>
      <c r="T318" s="11"/>
      <c r="U318" s="11"/>
      <c r="V318" s="560"/>
    </row>
    <row r="319" spans="3:22" ht="15.75" customHeight="1">
      <c r="C319" s="11"/>
      <c r="D319" s="11"/>
      <c r="E319" s="11"/>
      <c r="F319" s="11"/>
      <c r="G319" s="11"/>
      <c r="H319" s="11"/>
      <c r="I319" s="11"/>
      <c r="J319" s="82"/>
      <c r="K319" s="82"/>
      <c r="L319" s="82"/>
      <c r="M319" s="11"/>
      <c r="N319" s="11"/>
      <c r="O319" s="11"/>
      <c r="P319" s="11"/>
      <c r="Q319" s="11"/>
      <c r="R319" s="11"/>
      <c r="S319" s="11"/>
      <c r="T319" s="11"/>
      <c r="U319" s="11"/>
      <c r="V319" s="560"/>
    </row>
    <row r="320" spans="3:22" ht="15.75" customHeight="1">
      <c r="C320" s="11"/>
      <c r="D320" s="11"/>
      <c r="E320" s="11"/>
      <c r="F320" s="11"/>
      <c r="G320" s="11"/>
      <c r="H320" s="11"/>
      <c r="I320" s="11"/>
      <c r="J320" s="82"/>
      <c r="K320" s="82"/>
      <c r="L320" s="82"/>
      <c r="M320" s="11"/>
      <c r="N320" s="11"/>
      <c r="O320" s="11"/>
      <c r="P320" s="11"/>
      <c r="Q320" s="11"/>
      <c r="R320" s="11"/>
      <c r="S320" s="11"/>
      <c r="T320" s="11"/>
      <c r="U320" s="11"/>
      <c r="V320" s="560"/>
    </row>
    <row r="321" spans="3:22" ht="15.75" customHeight="1">
      <c r="C321" s="11"/>
      <c r="D321" s="11"/>
      <c r="E321" s="11"/>
      <c r="F321" s="11"/>
      <c r="G321" s="11"/>
      <c r="H321" s="11"/>
      <c r="I321" s="11"/>
      <c r="J321" s="82"/>
      <c r="K321" s="82"/>
      <c r="L321" s="82"/>
      <c r="M321" s="11"/>
      <c r="N321" s="11"/>
      <c r="O321" s="11"/>
      <c r="P321" s="11"/>
      <c r="Q321" s="11"/>
      <c r="R321" s="11"/>
      <c r="S321" s="11"/>
      <c r="T321" s="11"/>
      <c r="U321" s="11"/>
      <c r="V321" s="560"/>
    </row>
    <row r="322" spans="3:22" ht="15.75" customHeight="1">
      <c r="C322" s="11"/>
      <c r="D322" s="11"/>
      <c r="E322" s="11"/>
      <c r="F322" s="11"/>
      <c r="G322" s="11"/>
      <c r="H322" s="11"/>
      <c r="I322" s="11"/>
      <c r="J322" s="82"/>
      <c r="K322" s="82"/>
      <c r="L322" s="82"/>
      <c r="M322" s="11"/>
      <c r="N322" s="11"/>
      <c r="O322" s="11"/>
      <c r="P322" s="11"/>
      <c r="Q322" s="11"/>
      <c r="R322" s="11"/>
      <c r="S322" s="11"/>
      <c r="T322" s="11"/>
      <c r="U322" s="11"/>
      <c r="V322" s="560"/>
    </row>
    <row r="323" spans="3:22" ht="15.75" customHeight="1">
      <c r="C323" s="11"/>
      <c r="D323" s="11"/>
      <c r="E323" s="11"/>
      <c r="F323" s="11"/>
      <c r="G323" s="11"/>
      <c r="H323" s="11"/>
      <c r="I323" s="11"/>
      <c r="J323" s="82"/>
      <c r="K323" s="82"/>
      <c r="L323" s="82"/>
      <c r="M323" s="11"/>
      <c r="N323" s="11"/>
      <c r="O323" s="11"/>
      <c r="P323" s="11"/>
      <c r="Q323" s="11"/>
      <c r="R323" s="11"/>
      <c r="S323" s="11"/>
      <c r="T323" s="11"/>
      <c r="U323" s="11"/>
      <c r="V323" s="560"/>
    </row>
    <row r="324" spans="3:22" ht="15.75" customHeight="1">
      <c r="C324" s="11"/>
      <c r="D324" s="11"/>
      <c r="E324" s="11"/>
      <c r="F324" s="11"/>
      <c r="G324" s="11"/>
      <c r="H324" s="11"/>
      <c r="I324" s="11"/>
      <c r="J324" s="82"/>
      <c r="K324" s="82"/>
      <c r="L324" s="82"/>
      <c r="M324" s="11"/>
      <c r="N324" s="11"/>
      <c r="O324" s="11"/>
      <c r="P324" s="11"/>
      <c r="Q324" s="11"/>
      <c r="R324" s="11"/>
      <c r="S324" s="11"/>
      <c r="T324" s="11"/>
      <c r="U324" s="11"/>
      <c r="V324" s="560"/>
    </row>
    <row r="325" spans="3:22" ht="15.75" customHeight="1">
      <c r="C325" s="11"/>
      <c r="D325" s="11"/>
      <c r="E325" s="11"/>
      <c r="F325" s="11"/>
      <c r="G325" s="11"/>
      <c r="H325" s="11"/>
      <c r="I325" s="11"/>
      <c r="J325" s="82"/>
      <c r="K325" s="82"/>
      <c r="L325" s="82"/>
      <c r="M325" s="11"/>
      <c r="N325" s="11"/>
      <c r="O325" s="11"/>
      <c r="P325" s="11"/>
      <c r="Q325" s="11"/>
      <c r="R325" s="11"/>
      <c r="S325" s="11"/>
      <c r="T325" s="11"/>
      <c r="U325" s="11"/>
      <c r="V325" s="560"/>
    </row>
    <row r="326" spans="3:22" ht="15.75" customHeight="1">
      <c r="C326" s="11"/>
      <c r="D326" s="11"/>
      <c r="E326" s="11"/>
      <c r="F326" s="11"/>
      <c r="G326" s="11"/>
      <c r="H326" s="11"/>
      <c r="I326" s="11"/>
      <c r="J326" s="82"/>
      <c r="K326" s="82"/>
      <c r="L326" s="82"/>
      <c r="M326" s="11"/>
      <c r="N326" s="11"/>
      <c r="O326" s="11"/>
      <c r="P326" s="11"/>
      <c r="Q326" s="11"/>
      <c r="R326" s="11"/>
      <c r="S326" s="11"/>
      <c r="T326" s="11"/>
      <c r="U326" s="11"/>
      <c r="V326" s="560"/>
    </row>
    <row r="327" spans="3:22" ht="15.75" customHeight="1">
      <c r="C327" s="11"/>
      <c r="D327" s="11"/>
      <c r="E327" s="11"/>
      <c r="F327" s="11"/>
      <c r="G327" s="11"/>
      <c r="H327" s="11"/>
      <c r="I327" s="11"/>
      <c r="J327" s="82"/>
      <c r="K327" s="82"/>
      <c r="L327" s="82"/>
      <c r="M327" s="11"/>
      <c r="N327" s="11"/>
      <c r="O327" s="11"/>
      <c r="P327" s="11"/>
      <c r="Q327" s="11"/>
      <c r="R327" s="11"/>
      <c r="S327" s="11"/>
      <c r="T327" s="11"/>
      <c r="U327" s="11"/>
      <c r="V327" s="560"/>
    </row>
    <row r="328" spans="3:22" ht="15.75" customHeight="1">
      <c r="C328" s="11"/>
      <c r="D328" s="11"/>
      <c r="E328" s="11"/>
      <c r="F328" s="11"/>
      <c r="G328" s="11"/>
      <c r="H328" s="11"/>
      <c r="I328" s="11"/>
      <c r="J328" s="82"/>
      <c r="K328" s="82"/>
      <c r="L328" s="82"/>
      <c r="M328" s="11"/>
      <c r="N328" s="11"/>
      <c r="O328" s="11"/>
      <c r="P328" s="11"/>
      <c r="Q328" s="11"/>
      <c r="R328" s="11"/>
      <c r="S328" s="11"/>
      <c r="T328" s="11"/>
      <c r="U328" s="11"/>
      <c r="V328" s="560"/>
    </row>
    <row r="329" spans="3:22" ht="15.75" customHeight="1">
      <c r="C329" s="11"/>
      <c r="D329" s="11"/>
      <c r="E329" s="11"/>
      <c r="F329" s="11"/>
      <c r="G329" s="11"/>
      <c r="H329" s="11"/>
      <c r="I329" s="11"/>
      <c r="J329" s="82"/>
      <c r="K329" s="82"/>
      <c r="L329" s="82"/>
      <c r="M329" s="11"/>
      <c r="N329" s="11"/>
      <c r="O329" s="11"/>
      <c r="P329" s="11"/>
      <c r="Q329" s="11"/>
      <c r="R329" s="11"/>
      <c r="S329" s="11"/>
      <c r="T329" s="11"/>
      <c r="U329" s="11"/>
      <c r="V329" s="560"/>
    </row>
    <row r="330" spans="3:22" ht="15.75" customHeight="1">
      <c r="C330" s="11"/>
      <c r="D330" s="11"/>
      <c r="E330" s="11"/>
      <c r="F330" s="11"/>
      <c r="G330" s="11"/>
      <c r="H330" s="11"/>
      <c r="I330" s="11"/>
      <c r="J330" s="82"/>
      <c r="K330" s="82"/>
      <c r="L330" s="82"/>
      <c r="M330" s="11"/>
      <c r="N330" s="11"/>
      <c r="O330" s="11"/>
      <c r="P330" s="11"/>
      <c r="Q330" s="11"/>
      <c r="R330" s="11"/>
      <c r="S330" s="11"/>
      <c r="T330" s="11"/>
      <c r="U330" s="11"/>
      <c r="V330" s="560"/>
    </row>
    <row r="331" spans="3:22" ht="15.75" customHeight="1">
      <c r="C331" s="11"/>
      <c r="D331" s="11"/>
      <c r="E331" s="11"/>
      <c r="F331" s="11"/>
      <c r="G331" s="11"/>
      <c r="H331" s="11"/>
      <c r="I331" s="11"/>
      <c r="J331" s="82"/>
      <c r="K331" s="82"/>
      <c r="L331" s="82"/>
      <c r="M331" s="11"/>
      <c r="N331" s="11"/>
      <c r="O331" s="11"/>
      <c r="P331" s="11"/>
      <c r="Q331" s="11"/>
      <c r="R331" s="11"/>
      <c r="S331" s="11"/>
      <c r="T331" s="11"/>
      <c r="U331" s="11"/>
      <c r="V331" s="560"/>
    </row>
    <row r="332" spans="3:22" ht="15.75" customHeight="1">
      <c r="C332" s="11"/>
      <c r="D332" s="11"/>
      <c r="E332" s="11"/>
      <c r="F332" s="11"/>
      <c r="G332" s="11"/>
      <c r="H332" s="11"/>
      <c r="I332" s="11"/>
      <c r="J332" s="82"/>
      <c r="K332" s="82"/>
      <c r="L332" s="82"/>
      <c r="M332" s="11"/>
      <c r="N332" s="11"/>
      <c r="O332" s="11"/>
      <c r="P332" s="11"/>
      <c r="Q332" s="11"/>
      <c r="R332" s="11"/>
      <c r="S332" s="11"/>
      <c r="T332" s="11"/>
      <c r="U332" s="11"/>
      <c r="V332" s="560"/>
    </row>
    <row r="333" spans="3:22" ht="15.75" customHeight="1">
      <c r="C333" s="11"/>
      <c r="D333" s="11"/>
      <c r="E333" s="11"/>
      <c r="F333" s="11"/>
      <c r="G333" s="11"/>
      <c r="H333" s="11"/>
      <c r="I333" s="11"/>
      <c r="J333" s="82"/>
      <c r="K333" s="82"/>
      <c r="L333" s="82"/>
      <c r="M333" s="11"/>
      <c r="N333" s="11"/>
      <c r="O333" s="11"/>
      <c r="P333" s="11"/>
      <c r="Q333" s="11"/>
      <c r="R333" s="11"/>
      <c r="S333" s="11"/>
      <c r="T333" s="11"/>
      <c r="U333" s="11"/>
      <c r="V333" s="560"/>
    </row>
    <row r="334" spans="3:22" ht="15.75" customHeight="1">
      <c r="C334" s="11"/>
      <c r="D334" s="11"/>
      <c r="E334" s="11"/>
      <c r="F334" s="11"/>
      <c r="G334" s="11"/>
      <c r="H334" s="11"/>
      <c r="I334" s="11"/>
      <c r="J334" s="82"/>
      <c r="K334" s="82"/>
      <c r="L334" s="82"/>
      <c r="M334" s="11"/>
      <c r="N334" s="11"/>
      <c r="O334" s="11"/>
      <c r="P334" s="11"/>
      <c r="Q334" s="11"/>
      <c r="R334" s="11"/>
      <c r="S334" s="11"/>
      <c r="T334" s="11"/>
      <c r="U334" s="11"/>
      <c r="V334" s="560"/>
    </row>
    <row r="335" spans="3:22" ht="15.75" customHeight="1">
      <c r="C335" s="11"/>
      <c r="D335" s="11"/>
      <c r="E335" s="11"/>
      <c r="F335" s="11"/>
      <c r="G335" s="11"/>
      <c r="H335" s="11"/>
      <c r="I335" s="11"/>
      <c r="J335" s="82"/>
      <c r="K335" s="82"/>
      <c r="L335" s="82"/>
      <c r="M335" s="11"/>
      <c r="N335" s="11"/>
      <c r="O335" s="11"/>
      <c r="P335" s="11"/>
      <c r="Q335" s="11"/>
      <c r="R335" s="11"/>
      <c r="S335" s="11"/>
      <c r="T335" s="11"/>
      <c r="U335" s="11"/>
      <c r="V335" s="560"/>
    </row>
    <row r="336" spans="3:22" ht="15.75" customHeight="1">
      <c r="C336" s="11"/>
      <c r="D336" s="11"/>
      <c r="E336" s="11"/>
      <c r="F336" s="11"/>
      <c r="G336" s="11"/>
      <c r="H336" s="11"/>
      <c r="I336" s="11"/>
      <c r="J336" s="82"/>
      <c r="K336" s="82"/>
      <c r="L336" s="82"/>
      <c r="M336" s="11"/>
      <c r="N336" s="11"/>
      <c r="O336" s="11"/>
      <c r="P336" s="11"/>
      <c r="Q336" s="11"/>
      <c r="R336" s="11"/>
      <c r="S336" s="11"/>
      <c r="T336" s="11"/>
      <c r="U336" s="11"/>
      <c r="V336" s="560"/>
    </row>
    <row r="337" spans="3:22" ht="15.75" customHeight="1">
      <c r="C337" s="11"/>
      <c r="D337" s="11"/>
      <c r="E337" s="11"/>
      <c r="F337" s="11"/>
      <c r="G337" s="11"/>
      <c r="H337" s="11"/>
      <c r="I337" s="11"/>
      <c r="J337" s="82"/>
      <c r="K337" s="82"/>
      <c r="L337" s="82"/>
      <c r="M337" s="11"/>
      <c r="N337" s="11"/>
      <c r="O337" s="11"/>
      <c r="P337" s="11"/>
      <c r="Q337" s="11"/>
      <c r="R337" s="11"/>
      <c r="S337" s="11"/>
      <c r="T337" s="11"/>
      <c r="U337" s="11"/>
      <c r="V337" s="560"/>
    </row>
    <row r="338" spans="3:22" ht="15.75" customHeight="1">
      <c r="C338" s="11"/>
      <c r="D338" s="11"/>
      <c r="E338" s="11"/>
      <c r="F338" s="11"/>
      <c r="G338" s="11"/>
      <c r="H338" s="11"/>
      <c r="I338" s="11"/>
      <c r="J338" s="82"/>
      <c r="K338" s="82"/>
      <c r="L338" s="82"/>
      <c r="M338" s="11"/>
      <c r="N338" s="11"/>
      <c r="O338" s="11"/>
      <c r="P338" s="11"/>
      <c r="Q338" s="11"/>
      <c r="R338" s="11"/>
      <c r="S338" s="11"/>
      <c r="T338" s="11"/>
      <c r="U338" s="11"/>
      <c r="V338" s="560"/>
    </row>
    <row r="339" spans="3:22" ht="15.75" customHeight="1">
      <c r="C339" s="11"/>
      <c r="D339" s="11"/>
      <c r="E339" s="11"/>
      <c r="F339" s="11"/>
      <c r="G339" s="11"/>
      <c r="H339" s="11"/>
      <c r="I339" s="11"/>
      <c r="J339" s="82"/>
      <c r="K339" s="82"/>
      <c r="L339" s="82"/>
      <c r="M339" s="11"/>
      <c r="N339" s="11"/>
      <c r="O339" s="11"/>
      <c r="P339" s="11"/>
      <c r="Q339" s="11"/>
      <c r="R339" s="11"/>
      <c r="S339" s="11"/>
      <c r="T339" s="11"/>
      <c r="U339" s="11"/>
      <c r="V339" s="560"/>
    </row>
    <row r="340" spans="3:22" ht="15.75" customHeight="1">
      <c r="C340" s="11"/>
      <c r="D340" s="11"/>
      <c r="E340" s="11"/>
      <c r="F340" s="11"/>
      <c r="G340" s="11"/>
      <c r="H340" s="11"/>
      <c r="I340" s="11"/>
      <c r="J340" s="82"/>
      <c r="K340" s="82"/>
      <c r="L340" s="82"/>
      <c r="M340" s="11"/>
      <c r="N340" s="11"/>
      <c r="O340" s="11"/>
      <c r="P340" s="11"/>
      <c r="Q340" s="11"/>
      <c r="R340" s="11"/>
      <c r="S340" s="11"/>
      <c r="T340" s="11"/>
      <c r="U340" s="11"/>
      <c r="V340" s="560"/>
    </row>
    <row r="341" spans="3:22" ht="15.75" customHeight="1">
      <c r="C341" s="11"/>
      <c r="D341" s="11"/>
      <c r="E341" s="11"/>
      <c r="F341" s="11"/>
      <c r="G341" s="11"/>
      <c r="H341" s="11"/>
      <c r="I341" s="11"/>
      <c r="J341" s="82"/>
      <c r="K341" s="82"/>
      <c r="L341" s="82"/>
      <c r="M341" s="11"/>
      <c r="N341" s="11"/>
      <c r="O341" s="11"/>
      <c r="P341" s="11"/>
      <c r="Q341" s="11"/>
      <c r="R341" s="11"/>
      <c r="S341" s="11"/>
      <c r="T341" s="11"/>
      <c r="U341" s="11"/>
      <c r="V341" s="560"/>
    </row>
    <row r="342" spans="3:22" ht="15.75" customHeight="1">
      <c r="C342" s="11"/>
      <c r="D342" s="11"/>
      <c r="E342" s="11"/>
      <c r="F342" s="11"/>
      <c r="G342" s="11"/>
      <c r="H342" s="11"/>
      <c r="I342" s="11"/>
      <c r="J342" s="82"/>
      <c r="K342" s="82"/>
      <c r="L342" s="82"/>
      <c r="M342" s="11"/>
      <c r="N342" s="11"/>
      <c r="O342" s="11"/>
      <c r="P342" s="11"/>
      <c r="Q342" s="11"/>
      <c r="R342" s="11"/>
      <c r="S342" s="11"/>
      <c r="T342" s="11"/>
      <c r="U342" s="11"/>
      <c r="V342" s="560"/>
    </row>
    <row r="343" spans="3:22" ht="15.75" customHeight="1">
      <c r="C343" s="11"/>
      <c r="D343" s="11"/>
      <c r="E343" s="11"/>
      <c r="F343" s="11"/>
      <c r="G343" s="11"/>
      <c r="H343" s="11"/>
      <c r="I343" s="11"/>
      <c r="J343" s="82"/>
      <c r="K343" s="82"/>
      <c r="L343" s="82"/>
      <c r="M343" s="11"/>
      <c r="N343" s="11"/>
      <c r="O343" s="11"/>
      <c r="P343" s="11"/>
      <c r="Q343" s="11"/>
      <c r="R343" s="11"/>
      <c r="S343" s="11"/>
      <c r="T343" s="11"/>
      <c r="U343" s="11"/>
      <c r="V343" s="560"/>
    </row>
    <row r="344" spans="3:22" ht="15.75" customHeight="1">
      <c r="C344" s="11"/>
      <c r="D344" s="11"/>
      <c r="E344" s="11"/>
      <c r="F344" s="11"/>
      <c r="G344" s="11"/>
      <c r="H344" s="11"/>
      <c r="I344" s="11"/>
      <c r="J344" s="82"/>
      <c r="K344" s="82"/>
      <c r="L344" s="82"/>
      <c r="M344" s="11"/>
      <c r="N344" s="11"/>
      <c r="O344" s="11"/>
      <c r="P344" s="11"/>
      <c r="Q344" s="11"/>
      <c r="R344" s="11"/>
      <c r="S344" s="11"/>
      <c r="T344" s="11"/>
      <c r="U344" s="11"/>
      <c r="V344" s="560"/>
    </row>
    <row r="345" spans="3:22" ht="15.75" customHeight="1">
      <c r="C345" s="11"/>
      <c r="D345" s="11"/>
      <c r="E345" s="11"/>
      <c r="F345" s="11"/>
      <c r="G345" s="11"/>
      <c r="H345" s="11"/>
      <c r="I345" s="11"/>
      <c r="J345" s="82"/>
      <c r="K345" s="82"/>
      <c r="L345" s="82"/>
      <c r="M345" s="11"/>
      <c r="N345" s="11"/>
      <c r="O345" s="11"/>
      <c r="P345" s="11"/>
      <c r="Q345" s="11"/>
      <c r="R345" s="11"/>
      <c r="S345" s="11"/>
      <c r="T345" s="11"/>
      <c r="U345" s="11"/>
      <c r="V345" s="560"/>
    </row>
    <row r="346" spans="3:22" ht="15.75" customHeight="1">
      <c r="C346" s="11"/>
      <c r="D346" s="11"/>
      <c r="E346" s="11"/>
      <c r="F346" s="11"/>
      <c r="G346" s="11"/>
      <c r="H346" s="11"/>
      <c r="I346" s="11"/>
      <c r="J346" s="82"/>
      <c r="K346" s="82"/>
      <c r="L346" s="82"/>
      <c r="M346" s="11"/>
      <c r="N346" s="11"/>
      <c r="O346" s="11"/>
      <c r="P346" s="11"/>
      <c r="Q346" s="11"/>
      <c r="R346" s="11"/>
      <c r="S346" s="11"/>
      <c r="T346" s="11"/>
      <c r="U346" s="11"/>
      <c r="V346" s="560"/>
    </row>
    <row r="347" spans="3:22" ht="15.75" customHeight="1">
      <c r="C347" s="11"/>
      <c r="D347" s="11"/>
      <c r="E347" s="11"/>
      <c r="F347" s="11"/>
      <c r="G347" s="11"/>
      <c r="H347" s="11"/>
      <c r="I347" s="11"/>
      <c r="J347" s="82"/>
      <c r="K347" s="82"/>
      <c r="L347" s="82"/>
      <c r="M347" s="11"/>
      <c r="N347" s="11"/>
      <c r="O347" s="11"/>
      <c r="P347" s="11"/>
      <c r="Q347" s="11"/>
      <c r="R347" s="11"/>
      <c r="S347" s="11"/>
      <c r="T347" s="11"/>
      <c r="U347" s="11"/>
      <c r="V347" s="560"/>
    </row>
    <row r="348" spans="3:22" ht="15.75" customHeight="1">
      <c r="C348" s="11"/>
      <c r="D348" s="11"/>
      <c r="E348" s="11"/>
      <c r="F348" s="11"/>
      <c r="G348" s="11"/>
      <c r="H348" s="11"/>
      <c r="I348" s="11"/>
      <c r="J348" s="82"/>
      <c r="K348" s="82"/>
      <c r="L348" s="82"/>
      <c r="M348" s="11"/>
      <c r="N348" s="11"/>
      <c r="O348" s="11"/>
      <c r="P348" s="11"/>
      <c r="Q348" s="11"/>
      <c r="R348" s="11"/>
      <c r="S348" s="11"/>
      <c r="T348" s="11"/>
      <c r="U348" s="11"/>
      <c r="V348" s="560"/>
    </row>
    <row r="349" spans="3:22" ht="15.75" customHeight="1">
      <c r="C349" s="11"/>
      <c r="D349" s="11"/>
      <c r="E349" s="11"/>
      <c r="F349" s="11"/>
      <c r="G349" s="11"/>
      <c r="H349" s="11"/>
      <c r="I349" s="11"/>
      <c r="J349" s="82"/>
      <c r="K349" s="82"/>
      <c r="L349" s="82"/>
      <c r="M349" s="11"/>
      <c r="N349" s="11"/>
      <c r="O349" s="11"/>
      <c r="P349" s="11"/>
      <c r="Q349" s="11"/>
      <c r="R349" s="11"/>
      <c r="S349" s="11"/>
      <c r="T349" s="11"/>
      <c r="U349" s="11"/>
      <c r="V349" s="560"/>
    </row>
    <row r="350" spans="3:22" ht="15.75" customHeight="1">
      <c r="C350" s="11"/>
      <c r="D350" s="11"/>
      <c r="E350" s="11"/>
      <c r="F350" s="11"/>
      <c r="G350" s="11"/>
      <c r="H350" s="11"/>
      <c r="I350" s="11"/>
      <c r="J350" s="82"/>
      <c r="K350" s="82"/>
      <c r="L350" s="82"/>
      <c r="M350" s="11"/>
      <c r="N350" s="11"/>
      <c r="O350" s="11"/>
      <c r="P350" s="11"/>
      <c r="Q350" s="11"/>
      <c r="R350" s="11"/>
      <c r="S350" s="11"/>
      <c r="T350" s="11"/>
      <c r="U350" s="11"/>
      <c r="V350" s="560"/>
    </row>
    <row r="351" spans="3:22" ht="15.75" customHeight="1">
      <c r="C351" s="11"/>
      <c r="D351" s="11"/>
      <c r="E351" s="11"/>
      <c r="F351" s="11"/>
      <c r="G351" s="11"/>
      <c r="H351" s="11"/>
      <c r="I351" s="11"/>
      <c r="J351" s="82"/>
      <c r="K351" s="82"/>
      <c r="L351" s="82"/>
      <c r="M351" s="11"/>
      <c r="N351" s="11"/>
      <c r="O351" s="11"/>
      <c r="P351" s="11"/>
      <c r="Q351" s="11"/>
      <c r="R351" s="11"/>
      <c r="S351" s="11"/>
      <c r="T351" s="11"/>
      <c r="U351" s="11"/>
      <c r="V351" s="560"/>
    </row>
    <row r="352" spans="3:22" ht="15.75" customHeight="1">
      <c r="C352" s="11"/>
      <c r="D352" s="11"/>
      <c r="E352" s="11"/>
      <c r="F352" s="11"/>
      <c r="G352" s="11"/>
      <c r="H352" s="11"/>
      <c r="I352" s="11"/>
      <c r="J352" s="82"/>
      <c r="K352" s="82"/>
      <c r="L352" s="82"/>
      <c r="M352" s="11"/>
      <c r="N352" s="11"/>
      <c r="O352" s="11"/>
      <c r="P352" s="11"/>
      <c r="Q352" s="11"/>
      <c r="R352" s="11"/>
      <c r="S352" s="11"/>
      <c r="T352" s="11"/>
      <c r="U352" s="11"/>
      <c r="V352" s="560"/>
    </row>
    <row r="353" spans="3:22" ht="15.75" customHeight="1">
      <c r="C353" s="11"/>
      <c r="D353" s="11"/>
      <c r="E353" s="11"/>
      <c r="F353" s="11"/>
      <c r="G353" s="11"/>
      <c r="H353" s="11"/>
      <c r="I353" s="11"/>
      <c r="J353" s="82"/>
      <c r="K353" s="82"/>
      <c r="L353" s="82"/>
      <c r="M353" s="11"/>
      <c r="N353" s="11"/>
      <c r="O353" s="11"/>
      <c r="P353" s="11"/>
      <c r="Q353" s="11"/>
      <c r="R353" s="11"/>
      <c r="S353" s="11"/>
      <c r="T353" s="11"/>
      <c r="U353" s="11"/>
      <c r="V353" s="560"/>
    </row>
    <row r="354" spans="3:22" ht="15.75" customHeight="1">
      <c r="C354" s="11"/>
      <c r="D354" s="11"/>
      <c r="E354" s="11"/>
      <c r="F354" s="11"/>
      <c r="G354" s="11"/>
      <c r="H354" s="11"/>
      <c r="I354" s="11"/>
      <c r="J354" s="82"/>
      <c r="K354" s="82"/>
      <c r="L354" s="82"/>
      <c r="M354" s="11"/>
      <c r="N354" s="11"/>
      <c r="O354" s="11"/>
      <c r="P354" s="11"/>
      <c r="Q354" s="11"/>
      <c r="R354" s="11"/>
      <c r="S354" s="11"/>
      <c r="T354" s="11"/>
      <c r="U354" s="11"/>
      <c r="V354" s="560"/>
    </row>
    <row r="355" spans="3:22" ht="15.75" customHeight="1">
      <c r="C355" s="11"/>
      <c r="D355" s="11"/>
      <c r="E355" s="11"/>
      <c r="F355" s="11"/>
      <c r="G355" s="11"/>
      <c r="H355" s="11"/>
      <c r="I355" s="11"/>
      <c r="J355" s="82"/>
      <c r="K355" s="82"/>
      <c r="L355" s="82"/>
      <c r="M355" s="11"/>
      <c r="N355" s="11"/>
      <c r="O355" s="11"/>
      <c r="P355" s="11"/>
      <c r="Q355" s="11"/>
      <c r="R355" s="11"/>
      <c r="S355" s="11"/>
      <c r="T355" s="11"/>
      <c r="U355" s="11"/>
      <c r="V355" s="560"/>
    </row>
    <row r="356" spans="3:22" ht="15.75" customHeight="1">
      <c r="C356" s="11"/>
      <c r="D356" s="11"/>
      <c r="E356" s="11"/>
      <c r="F356" s="11"/>
      <c r="G356" s="11"/>
      <c r="H356" s="11"/>
      <c r="I356" s="11"/>
      <c r="J356" s="82"/>
      <c r="K356" s="82"/>
      <c r="L356" s="82"/>
      <c r="M356" s="11"/>
      <c r="N356" s="11"/>
      <c r="O356" s="11"/>
      <c r="P356" s="11"/>
      <c r="Q356" s="11"/>
      <c r="R356" s="11"/>
      <c r="S356" s="11"/>
      <c r="T356" s="11"/>
      <c r="U356" s="11"/>
      <c r="V356" s="560"/>
    </row>
    <row r="357" spans="3:22" ht="15.75" customHeight="1">
      <c r="C357" s="11"/>
      <c r="D357" s="11"/>
      <c r="E357" s="11"/>
      <c r="F357" s="11"/>
      <c r="G357" s="11"/>
      <c r="H357" s="11"/>
      <c r="I357" s="11"/>
      <c r="J357" s="82"/>
      <c r="K357" s="82"/>
      <c r="L357" s="82"/>
      <c r="M357" s="11"/>
      <c r="N357" s="11"/>
      <c r="O357" s="11"/>
      <c r="P357" s="11"/>
      <c r="Q357" s="11"/>
      <c r="R357" s="11"/>
      <c r="S357" s="11"/>
      <c r="T357" s="11"/>
      <c r="U357" s="11"/>
      <c r="V357" s="560"/>
    </row>
    <row r="358" spans="3:22" ht="15.75" customHeight="1">
      <c r="C358" s="11"/>
      <c r="D358" s="11"/>
      <c r="E358" s="11"/>
      <c r="F358" s="11"/>
      <c r="G358" s="11"/>
      <c r="H358" s="11"/>
      <c r="I358" s="11"/>
      <c r="J358" s="82"/>
      <c r="K358" s="82"/>
      <c r="L358" s="82"/>
      <c r="M358" s="11"/>
      <c r="N358" s="11"/>
      <c r="O358" s="11"/>
      <c r="P358" s="11"/>
      <c r="Q358" s="11"/>
      <c r="R358" s="11"/>
      <c r="S358" s="11"/>
      <c r="T358" s="11"/>
      <c r="U358" s="11"/>
      <c r="V358" s="560"/>
    </row>
    <row r="359" spans="3:22" ht="15.75" customHeight="1">
      <c r="C359" s="11"/>
      <c r="D359" s="11"/>
      <c r="E359" s="11"/>
      <c r="F359" s="11"/>
      <c r="G359" s="11"/>
      <c r="H359" s="11"/>
      <c r="I359" s="11"/>
      <c r="J359" s="82"/>
      <c r="K359" s="82"/>
      <c r="L359" s="82"/>
      <c r="M359" s="11"/>
      <c r="N359" s="11"/>
      <c r="O359" s="11"/>
      <c r="P359" s="11"/>
      <c r="Q359" s="11"/>
      <c r="R359" s="11"/>
      <c r="S359" s="11"/>
      <c r="T359" s="11"/>
      <c r="U359" s="11"/>
      <c r="V359" s="560"/>
    </row>
    <row r="360" spans="3:22" ht="15.75" customHeight="1">
      <c r="C360" s="11"/>
      <c r="D360" s="11"/>
      <c r="E360" s="11"/>
      <c r="F360" s="11"/>
      <c r="G360" s="11"/>
      <c r="H360" s="11"/>
      <c r="I360" s="11"/>
      <c r="J360" s="82"/>
      <c r="K360" s="82"/>
      <c r="L360" s="82"/>
      <c r="M360" s="11"/>
      <c r="N360" s="11"/>
      <c r="O360" s="11"/>
      <c r="P360" s="11"/>
      <c r="Q360" s="11"/>
      <c r="R360" s="11"/>
      <c r="S360" s="11"/>
      <c r="T360" s="11"/>
      <c r="U360" s="11"/>
      <c r="V360" s="560"/>
    </row>
    <row r="361" spans="3:22" ht="15.75" customHeight="1">
      <c r="C361" s="11"/>
      <c r="D361" s="11"/>
      <c r="E361" s="11"/>
      <c r="F361" s="11"/>
      <c r="G361" s="11"/>
      <c r="H361" s="11"/>
      <c r="I361" s="11"/>
      <c r="J361" s="82"/>
      <c r="K361" s="82"/>
      <c r="L361" s="82"/>
      <c r="M361" s="11"/>
      <c r="N361" s="11"/>
      <c r="O361" s="11"/>
      <c r="P361" s="11"/>
      <c r="Q361" s="11"/>
      <c r="R361" s="11"/>
      <c r="S361" s="11"/>
      <c r="T361" s="11"/>
      <c r="U361" s="11"/>
      <c r="V361" s="560"/>
    </row>
    <row r="362" spans="3:22" ht="15.75" customHeight="1">
      <c r="C362" s="11"/>
      <c r="D362" s="11"/>
      <c r="E362" s="11"/>
      <c r="F362" s="11"/>
      <c r="G362" s="11"/>
      <c r="H362" s="11"/>
      <c r="I362" s="11"/>
      <c r="J362" s="82"/>
      <c r="K362" s="82"/>
      <c r="L362" s="82"/>
      <c r="M362" s="11"/>
      <c r="N362" s="11"/>
      <c r="O362" s="11"/>
      <c r="P362" s="11"/>
      <c r="Q362" s="11"/>
      <c r="R362" s="11"/>
      <c r="S362" s="11"/>
      <c r="T362" s="11"/>
      <c r="U362" s="11"/>
      <c r="V362" s="560"/>
    </row>
    <row r="363" spans="3:22" ht="15.75" customHeight="1">
      <c r="C363" s="11"/>
      <c r="D363" s="11"/>
      <c r="E363" s="11"/>
      <c r="F363" s="11"/>
      <c r="G363" s="11"/>
      <c r="H363" s="11"/>
      <c r="I363" s="11"/>
      <c r="J363" s="82"/>
      <c r="K363" s="82"/>
      <c r="L363" s="82"/>
      <c r="M363" s="11"/>
      <c r="N363" s="11"/>
      <c r="O363" s="11"/>
      <c r="P363" s="11"/>
      <c r="Q363" s="11"/>
      <c r="R363" s="11"/>
      <c r="S363" s="11"/>
      <c r="T363" s="11"/>
      <c r="U363" s="11"/>
      <c r="V363" s="560"/>
    </row>
    <row r="364" spans="3:22" ht="15.75" customHeight="1">
      <c r="C364" s="11"/>
      <c r="D364" s="11"/>
      <c r="E364" s="11"/>
      <c r="F364" s="11"/>
      <c r="G364" s="11"/>
      <c r="H364" s="11"/>
      <c r="I364" s="11"/>
      <c r="J364" s="82"/>
      <c r="K364" s="82"/>
      <c r="L364" s="82"/>
      <c r="M364" s="11"/>
      <c r="N364" s="11"/>
      <c r="O364" s="11"/>
      <c r="P364" s="11"/>
      <c r="Q364" s="11"/>
      <c r="R364" s="11"/>
      <c r="S364" s="11"/>
      <c r="T364" s="11"/>
      <c r="U364" s="11"/>
      <c r="V364" s="560"/>
    </row>
    <row r="365" spans="3:22" ht="15.75" customHeight="1">
      <c r="C365" s="11"/>
      <c r="D365" s="11"/>
      <c r="E365" s="11"/>
      <c r="F365" s="11"/>
      <c r="G365" s="11"/>
      <c r="H365" s="11"/>
      <c r="I365" s="11"/>
      <c r="J365" s="82"/>
      <c r="K365" s="82"/>
      <c r="L365" s="82"/>
      <c r="M365" s="11"/>
      <c r="N365" s="11"/>
      <c r="O365" s="11"/>
      <c r="P365" s="11"/>
      <c r="Q365" s="11"/>
      <c r="R365" s="11"/>
      <c r="S365" s="11"/>
      <c r="T365" s="11"/>
      <c r="U365" s="11"/>
      <c r="V365" s="560"/>
    </row>
    <row r="366" spans="3:22" ht="15.75" customHeight="1">
      <c r="C366" s="11"/>
      <c r="D366" s="11"/>
      <c r="E366" s="11"/>
      <c r="F366" s="11"/>
      <c r="G366" s="11"/>
      <c r="H366" s="11"/>
      <c r="I366" s="11"/>
      <c r="J366" s="82"/>
      <c r="K366" s="82"/>
      <c r="L366" s="82"/>
      <c r="M366" s="11"/>
      <c r="N366" s="11"/>
      <c r="O366" s="11"/>
      <c r="P366" s="11"/>
      <c r="Q366" s="11"/>
      <c r="R366" s="11"/>
      <c r="S366" s="11"/>
      <c r="T366" s="11"/>
      <c r="U366" s="11"/>
      <c r="V366" s="560"/>
    </row>
    <row r="367" spans="3:22" ht="15.75" customHeight="1">
      <c r="C367" s="11"/>
      <c r="D367" s="11"/>
      <c r="E367" s="11"/>
      <c r="F367" s="11"/>
      <c r="G367" s="11"/>
      <c r="H367" s="11"/>
      <c r="I367" s="11"/>
      <c r="J367" s="82"/>
      <c r="K367" s="82"/>
      <c r="L367" s="82"/>
      <c r="M367" s="11"/>
      <c r="N367" s="11"/>
      <c r="O367" s="11"/>
      <c r="P367" s="11"/>
      <c r="Q367" s="11"/>
      <c r="R367" s="11"/>
      <c r="S367" s="11"/>
      <c r="T367" s="11"/>
      <c r="U367" s="11"/>
      <c r="V367" s="560"/>
    </row>
    <row r="368" spans="3:22" ht="15.75" customHeight="1">
      <c r="C368" s="11"/>
      <c r="D368" s="11"/>
      <c r="E368" s="11"/>
      <c r="F368" s="11"/>
      <c r="G368" s="11"/>
      <c r="H368" s="11"/>
      <c r="I368" s="11"/>
      <c r="J368" s="82"/>
      <c r="K368" s="82"/>
      <c r="L368" s="82"/>
      <c r="M368" s="11"/>
      <c r="N368" s="11"/>
      <c r="O368" s="11"/>
      <c r="P368" s="11"/>
      <c r="Q368" s="11"/>
      <c r="R368" s="11"/>
      <c r="S368" s="11"/>
      <c r="T368" s="11"/>
      <c r="U368" s="11"/>
      <c r="V368" s="560"/>
    </row>
    <row r="369" spans="3:22" ht="15.75" customHeight="1">
      <c r="C369" s="11"/>
      <c r="D369" s="11"/>
      <c r="E369" s="11"/>
      <c r="F369" s="11"/>
      <c r="G369" s="11"/>
      <c r="H369" s="11"/>
      <c r="I369" s="11"/>
      <c r="J369" s="82"/>
      <c r="K369" s="82"/>
      <c r="L369" s="82"/>
      <c r="M369" s="11"/>
      <c r="N369" s="11"/>
      <c r="O369" s="11"/>
      <c r="P369" s="11"/>
      <c r="Q369" s="11"/>
      <c r="R369" s="11"/>
      <c r="S369" s="11"/>
      <c r="T369" s="11"/>
      <c r="U369" s="11"/>
      <c r="V369" s="560"/>
    </row>
    <row r="370" spans="3:22" ht="15.75" customHeight="1">
      <c r="C370" s="11"/>
      <c r="D370" s="11"/>
      <c r="E370" s="11"/>
      <c r="F370" s="11"/>
      <c r="G370" s="11"/>
      <c r="H370" s="11"/>
      <c r="I370" s="11"/>
      <c r="J370" s="82"/>
      <c r="K370" s="82"/>
      <c r="L370" s="82"/>
      <c r="M370" s="11"/>
      <c r="N370" s="11"/>
      <c r="O370" s="11"/>
      <c r="P370" s="11"/>
      <c r="Q370" s="11"/>
      <c r="R370" s="11"/>
      <c r="S370" s="11"/>
      <c r="T370" s="11"/>
      <c r="U370" s="11"/>
      <c r="V370" s="560"/>
    </row>
    <row r="371" spans="3:22" ht="15.75" customHeight="1">
      <c r="C371" s="11"/>
      <c r="D371" s="11"/>
      <c r="E371" s="11"/>
      <c r="F371" s="11"/>
      <c r="G371" s="11"/>
      <c r="H371" s="11"/>
      <c r="I371" s="11"/>
      <c r="J371" s="82"/>
      <c r="K371" s="82"/>
      <c r="L371" s="82"/>
      <c r="M371" s="11"/>
      <c r="N371" s="11"/>
      <c r="O371" s="11"/>
      <c r="P371" s="11"/>
      <c r="Q371" s="11"/>
      <c r="R371" s="11"/>
      <c r="S371" s="11"/>
      <c r="T371" s="11"/>
      <c r="U371" s="11"/>
      <c r="V371" s="560"/>
    </row>
    <row r="372" spans="3:22" ht="15.75" customHeight="1">
      <c r="C372" s="11"/>
      <c r="D372" s="11"/>
      <c r="E372" s="11"/>
      <c r="F372" s="11"/>
      <c r="G372" s="11"/>
      <c r="H372" s="11"/>
      <c r="I372" s="11"/>
      <c r="J372" s="82"/>
      <c r="K372" s="82"/>
      <c r="L372" s="82"/>
      <c r="M372" s="11"/>
      <c r="N372" s="11"/>
      <c r="O372" s="11"/>
      <c r="P372" s="11"/>
      <c r="Q372" s="11"/>
      <c r="R372" s="11"/>
      <c r="S372" s="11"/>
      <c r="T372" s="11"/>
      <c r="U372" s="11"/>
      <c r="V372" s="560"/>
    </row>
    <row r="373" spans="3:22" ht="15.75" customHeight="1">
      <c r="C373" s="11"/>
      <c r="D373" s="11"/>
      <c r="E373" s="11"/>
      <c r="F373" s="11"/>
      <c r="G373" s="11"/>
      <c r="H373" s="11"/>
      <c r="I373" s="11"/>
      <c r="J373" s="82"/>
      <c r="K373" s="82"/>
      <c r="L373" s="82"/>
      <c r="M373" s="11"/>
      <c r="N373" s="11"/>
      <c r="O373" s="11"/>
      <c r="P373" s="11"/>
      <c r="Q373" s="11"/>
      <c r="R373" s="11"/>
      <c r="S373" s="11"/>
      <c r="T373" s="11"/>
      <c r="U373" s="11"/>
      <c r="V373" s="560"/>
    </row>
    <row r="374" spans="3:22" ht="15.75" customHeight="1">
      <c r="C374" s="11"/>
      <c r="D374" s="11"/>
      <c r="E374" s="11"/>
      <c r="F374" s="11"/>
      <c r="G374" s="11"/>
      <c r="H374" s="11"/>
      <c r="I374" s="11"/>
      <c r="J374" s="82"/>
      <c r="K374" s="82"/>
      <c r="L374" s="82"/>
      <c r="M374" s="11"/>
      <c r="N374" s="11"/>
      <c r="O374" s="11"/>
      <c r="P374" s="11"/>
      <c r="Q374" s="11"/>
      <c r="R374" s="11"/>
      <c r="S374" s="11"/>
      <c r="T374" s="11"/>
      <c r="U374" s="11"/>
      <c r="V374" s="560"/>
    </row>
    <row r="375" spans="3:22" ht="15.75" customHeight="1">
      <c r="C375" s="11"/>
      <c r="D375" s="11"/>
      <c r="E375" s="11"/>
      <c r="F375" s="11"/>
      <c r="G375" s="11"/>
      <c r="H375" s="11"/>
      <c r="I375" s="11"/>
      <c r="J375" s="82"/>
      <c r="K375" s="82"/>
      <c r="L375" s="82"/>
      <c r="M375" s="11"/>
      <c r="N375" s="11"/>
      <c r="O375" s="11"/>
      <c r="P375" s="11"/>
      <c r="Q375" s="11"/>
      <c r="R375" s="11"/>
      <c r="S375" s="11"/>
      <c r="T375" s="11"/>
      <c r="U375" s="11"/>
      <c r="V375" s="560"/>
    </row>
    <row r="376" spans="3:22" ht="15.75" customHeight="1">
      <c r="C376" s="11"/>
      <c r="D376" s="11"/>
      <c r="E376" s="11"/>
      <c r="F376" s="11"/>
      <c r="G376" s="11"/>
      <c r="H376" s="11"/>
      <c r="I376" s="11"/>
      <c r="J376" s="82"/>
      <c r="K376" s="82"/>
      <c r="L376" s="82"/>
      <c r="M376" s="11"/>
      <c r="N376" s="11"/>
      <c r="O376" s="11"/>
      <c r="P376" s="11"/>
      <c r="Q376" s="11"/>
      <c r="R376" s="11"/>
      <c r="S376" s="11"/>
      <c r="T376" s="11"/>
      <c r="U376" s="11"/>
      <c r="V376" s="560"/>
    </row>
    <row r="377" spans="3:22" ht="15.75" customHeight="1">
      <c r="C377" s="11"/>
      <c r="D377" s="11"/>
      <c r="E377" s="11"/>
      <c r="F377" s="11"/>
      <c r="G377" s="11"/>
      <c r="H377" s="11"/>
      <c r="I377" s="11"/>
      <c r="J377" s="82"/>
      <c r="K377" s="82"/>
      <c r="L377" s="82"/>
      <c r="M377" s="11"/>
      <c r="N377" s="11"/>
      <c r="O377" s="11"/>
      <c r="P377" s="11"/>
      <c r="Q377" s="11"/>
      <c r="R377" s="11"/>
      <c r="S377" s="11"/>
      <c r="T377" s="11"/>
      <c r="U377" s="11"/>
      <c r="V377" s="560"/>
    </row>
    <row r="378" spans="3:22" ht="15.75" customHeight="1">
      <c r="C378" s="11"/>
      <c r="D378" s="11"/>
      <c r="E378" s="11"/>
      <c r="F378" s="11"/>
      <c r="G378" s="11"/>
      <c r="H378" s="11"/>
      <c r="I378" s="11"/>
      <c r="J378" s="82"/>
      <c r="K378" s="82"/>
      <c r="L378" s="82"/>
      <c r="M378" s="11"/>
      <c r="N378" s="11"/>
      <c r="O378" s="11"/>
      <c r="P378" s="11"/>
      <c r="Q378" s="11"/>
      <c r="R378" s="11"/>
      <c r="S378" s="11"/>
      <c r="T378" s="11"/>
      <c r="U378" s="11"/>
      <c r="V378" s="560"/>
    </row>
    <row r="379" spans="3:22" ht="15.75" customHeight="1">
      <c r="C379" s="11"/>
      <c r="D379" s="11"/>
      <c r="E379" s="11"/>
      <c r="F379" s="11"/>
      <c r="G379" s="11"/>
      <c r="H379" s="11"/>
      <c r="I379" s="11"/>
      <c r="J379" s="82"/>
      <c r="K379" s="82"/>
      <c r="L379" s="82"/>
      <c r="M379" s="11"/>
      <c r="N379" s="11"/>
      <c r="O379" s="11"/>
      <c r="P379" s="11"/>
      <c r="Q379" s="11"/>
      <c r="R379" s="11"/>
      <c r="S379" s="11"/>
      <c r="T379" s="11"/>
      <c r="U379" s="11"/>
      <c r="V379" s="560"/>
    </row>
    <row r="380" spans="3:22" ht="15.75" customHeight="1">
      <c r="C380" s="11"/>
      <c r="D380" s="11"/>
      <c r="E380" s="11"/>
      <c r="F380" s="11"/>
      <c r="G380" s="11"/>
      <c r="H380" s="11"/>
      <c r="I380" s="11"/>
      <c r="J380" s="82"/>
      <c r="K380" s="82"/>
      <c r="L380" s="82"/>
      <c r="M380" s="11"/>
      <c r="N380" s="11"/>
      <c r="O380" s="11"/>
      <c r="P380" s="11"/>
      <c r="Q380" s="11"/>
      <c r="R380" s="11"/>
      <c r="S380" s="11"/>
      <c r="T380" s="11"/>
      <c r="U380" s="11"/>
      <c r="V380" s="560"/>
    </row>
    <row r="381" spans="3:22" ht="15.75" customHeight="1">
      <c r="C381" s="11"/>
      <c r="D381" s="11"/>
      <c r="E381" s="11"/>
      <c r="F381" s="11"/>
      <c r="G381" s="11"/>
      <c r="H381" s="11"/>
      <c r="I381" s="11"/>
      <c r="J381" s="82"/>
      <c r="K381" s="82"/>
      <c r="L381" s="82"/>
      <c r="M381" s="11"/>
      <c r="N381" s="11"/>
      <c r="O381" s="11"/>
      <c r="P381" s="11"/>
      <c r="Q381" s="11"/>
      <c r="R381" s="11"/>
      <c r="S381" s="11"/>
      <c r="T381" s="11"/>
      <c r="U381" s="11"/>
      <c r="V381" s="560"/>
    </row>
    <row r="382" spans="3:22" ht="15.75" customHeight="1">
      <c r="C382" s="11"/>
      <c r="D382" s="11"/>
      <c r="E382" s="11"/>
      <c r="F382" s="11"/>
      <c r="G382" s="11"/>
      <c r="H382" s="11"/>
      <c r="I382" s="11"/>
      <c r="J382" s="82"/>
      <c r="K382" s="82"/>
      <c r="L382" s="82"/>
      <c r="M382" s="11"/>
      <c r="N382" s="11"/>
      <c r="O382" s="11"/>
      <c r="P382" s="11"/>
      <c r="Q382" s="11"/>
      <c r="R382" s="11"/>
      <c r="S382" s="11"/>
      <c r="T382" s="11"/>
      <c r="U382" s="11"/>
      <c r="V382" s="560"/>
    </row>
    <row r="383" spans="3:22" ht="15.75" customHeight="1">
      <c r="C383" s="11"/>
      <c r="D383" s="11"/>
      <c r="E383" s="11"/>
      <c r="F383" s="11"/>
      <c r="G383" s="11"/>
      <c r="H383" s="11"/>
      <c r="I383" s="11"/>
      <c r="J383" s="82"/>
      <c r="K383" s="82"/>
      <c r="L383" s="82"/>
      <c r="M383" s="11"/>
      <c r="N383" s="11"/>
      <c r="O383" s="11"/>
      <c r="P383" s="11"/>
      <c r="Q383" s="11"/>
      <c r="R383" s="11"/>
      <c r="S383" s="11"/>
      <c r="T383" s="11"/>
      <c r="U383" s="11"/>
      <c r="V383" s="560"/>
    </row>
    <row r="384" spans="3:22" ht="15.75" customHeight="1">
      <c r="C384" s="11"/>
      <c r="D384" s="11"/>
      <c r="E384" s="11"/>
      <c r="F384" s="11"/>
      <c r="G384" s="11"/>
      <c r="H384" s="11"/>
      <c r="I384" s="11"/>
      <c r="J384" s="82"/>
      <c r="K384" s="82"/>
      <c r="L384" s="82"/>
      <c r="M384" s="11"/>
      <c r="N384" s="11"/>
      <c r="O384" s="11"/>
      <c r="P384" s="11"/>
      <c r="Q384" s="11"/>
      <c r="R384" s="11"/>
      <c r="S384" s="11"/>
      <c r="T384" s="11"/>
      <c r="U384" s="11"/>
      <c r="V384" s="560"/>
    </row>
    <row r="385" spans="3:22" ht="15.75" customHeight="1">
      <c r="C385" s="11"/>
      <c r="D385" s="11"/>
      <c r="E385" s="11"/>
      <c r="F385" s="11"/>
      <c r="G385" s="11"/>
      <c r="H385" s="11"/>
      <c r="I385" s="11"/>
      <c r="J385" s="82"/>
      <c r="K385" s="82"/>
      <c r="L385" s="82"/>
      <c r="M385" s="11"/>
      <c r="N385" s="11"/>
      <c r="O385" s="11"/>
      <c r="P385" s="11"/>
      <c r="Q385" s="11"/>
      <c r="R385" s="11"/>
      <c r="S385" s="11"/>
      <c r="T385" s="11"/>
      <c r="U385" s="11"/>
      <c r="V385" s="560"/>
    </row>
    <row r="386" spans="3:22" ht="15.75" customHeight="1">
      <c r="C386" s="11"/>
      <c r="D386" s="11"/>
      <c r="E386" s="11"/>
      <c r="F386" s="11"/>
      <c r="G386" s="11"/>
      <c r="H386" s="11"/>
      <c r="I386" s="11"/>
      <c r="J386" s="82"/>
      <c r="K386" s="82"/>
      <c r="L386" s="82"/>
      <c r="M386" s="11"/>
      <c r="N386" s="11"/>
      <c r="O386" s="11"/>
      <c r="P386" s="11"/>
      <c r="Q386" s="11"/>
      <c r="R386" s="11"/>
      <c r="S386" s="11"/>
      <c r="T386" s="11"/>
      <c r="U386" s="11"/>
      <c r="V386" s="560"/>
    </row>
    <row r="387" spans="3:22" ht="15.75" customHeight="1">
      <c r="C387" s="11"/>
      <c r="D387" s="11"/>
      <c r="E387" s="11"/>
      <c r="F387" s="11"/>
      <c r="G387" s="11"/>
      <c r="H387" s="11"/>
      <c r="I387" s="11"/>
      <c r="J387" s="82"/>
      <c r="K387" s="82"/>
      <c r="L387" s="82"/>
      <c r="M387" s="11"/>
      <c r="N387" s="11"/>
      <c r="O387" s="11"/>
      <c r="P387" s="11"/>
      <c r="Q387" s="11"/>
      <c r="R387" s="11"/>
      <c r="S387" s="11"/>
      <c r="T387" s="11"/>
      <c r="U387" s="11"/>
      <c r="V387" s="560"/>
    </row>
    <row r="388" spans="3:22" ht="15.75" customHeight="1">
      <c r="C388" s="11"/>
      <c r="D388" s="11"/>
      <c r="E388" s="11"/>
      <c r="F388" s="11"/>
      <c r="G388" s="11"/>
      <c r="H388" s="11"/>
      <c r="I388" s="11"/>
      <c r="J388" s="82"/>
      <c r="K388" s="82"/>
      <c r="L388" s="82"/>
      <c r="M388" s="11"/>
      <c r="N388" s="11"/>
      <c r="O388" s="11"/>
      <c r="P388" s="11"/>
      <c r="Q388" s="11"/>
      <c r="R388" s="11"/>
      <c r="S388" s="11"/>
      <c r="T388" s="11"/>
      <c r="U388" s="11"/>
      <c r="V388" s="560"/>
    </row>
    <row r="389" spans="3:22" ht="15.75" customHeight="1">
      <c r="C389" s="11"/>
      <c r="D389" s="11"/>
      <c r="E389" s="11"/>
      <c r="F389" s="11"/>
      <c r="G389" s="11"/>
      <c r="H389" s="11"/>
      <c r="I389" s="11"/>
      <c r="J389" s="82"/>
      <c r="K389" s="82"/>
      <c r="L389" s="82"/>
      <c r="M389" s="11"/>
      <c r="N389" s="11"/>
      <c r="O389" s="11"/>
      <c r="P389" s="11"/>
      <c r="Q389" s="11"/>
      <c r="R389" s="11"/>
      <c r="S389" s="11"/>
      <c r="T389" s="11"/>
      <c r="U389" s="11"/>
      <c r="V389" s="560"/>
    </row>
    <row r="390" spans="3:22" ht="15.75" customHeight="1">
      <c r="C390" s="11"/>
      <c r="D390" s="11"/>
      <c r="E390" s="11"/>
      <c r="F390" s="11"/>
      <c r="G390" s="11"/>
      <c r="H390" s="11"/>
      <c r="I390" s="11"/>
      <c r="J390" s="82"/>
      <c r="K390" s="82"/>
      <c r="L390" s="82"/>
      <c r="M390" s="11"/>
      <c r="N390" s="11"/>
      <c r="O390" s="11"/>
      <c r="P390" s="11"/>
      <c r="Q390" s="11"/>
      <c r="R390" s="11"/>
      <c r="S390" s="11"/>
      <c r="T390" s="11"/>
      <c r="U390" s="11"/>
      <c r="V390" s="560"/>
    </row>
    <row r="391" spans="3:22" ht="15.75" customHeight="1">
      <c r="C391" s="11"/>
      <c r="D391" s="11"/>
      <c r="E391" s="11"/>
      <c r="F391" s="11"/>
      <c r="G391" s="11"/>
      <c r="H391" s="11"/>
      <c r="I391" s="11"/>
      <c r="J391" s="82"/>
      <c r="K391" s="82"/>
      <c r="L391" s="82"/>
      <c r="M391" s="11"/>
      <c r="N391" s="11"/>
      <c r="O391" s="11"/>
      <c r="P391" s="11"/>
      <c r="Q391" s="11"/>
      <c r="R391" s="11"/>
      <c r="S391" s="11"/>
      <c r="T391" s="11"/>
      <c r="U391" s="11"/>
      <c r="V391" s="560"/>
    </row>
    <row r="392" spans="3:22" ht="15.75" customHeight="1">
      <c r="C392" s="11"/>
      <c r="D392" s="11"/>
      <c r="E392" s="11"/>
      <c r="F392" s="11"/>
      <c r="G392" s="11"/>
      <c r="H392" s="11"/>
      <c r="I392" s="11"/>
      <c r="J392" s="82"/>
      <c r="K392" s="82"/>
      <c r="L392" s="82"/>
      <c r="M392" s="11"/>
      <c r="N392" s="11"/>
      <c r="O392" s="11"/>
      <c r="P392" s="11"/>
      <c r="Q392" s="11"/>
      <c r="R392" s="11"/>
      <c r="S392" s="11"/>
      <c r="T392" s="11"/>
      <c r="U392" s="11"/>
      <c r="V392" s="560"/>
    </row>
    <row r="393" spans="3:22" ht="15.75" customHeight="1">
      <c r="C393" s="11"/>
      <c r="D393" s="11"/>
      <c r="E393" s="11"/>
      <c r="F393" s="11"/>
      <c r="G393" s="11"/>
      <c r="H393" s="11"/>
      <c r="I393" s="11"/>
      <c r="J393" s="82"/>
      <c r="K393" s="82"/>
      <c r="L393" s="82"/>
      <c r="M393" s="11"/>
      <c r="N393" s="11"/>
      <c r="O393" s="11"/>
      <c r="P393" s="11"/>
      <c r="Q393" s="11"/>
      <c r="R393" s="11"/>
      <c r="S393" s="11"/>
      <c r="T393" s="11"/>
      <c r="U393" s="11"/>
      <c r="V393" s="560"/>
    </row>
    <row r="394" spans="3:22" ht="15.75" customHeight="1">
      <c r="C394" s="11"/>
      <c r="D394" s="11"/>
      <c r="E394" s="11"/>
      <c r="F394" s="11"/>
      <c r="G394" s="11"/>
      <c r="H394" s="11"/>
      <c r="I394" s="11"/>
      <c r="J394" s="82"/>
      <c r="K394" s="82"/>
      <c r="L394" s="82"/>
      <c r="M394" s="11"/>
      <c r="N394" s="11"/>
      <c r="O394" s="11"/>
      <c r="P394" s="11"/>
      <c r="Q394" s="11"/>
      <c r="R394" s="11"/>
      <c r="S394" s="11"/>
      <c r="T394" s="11"/>
      <c r="U394" s="11"/>
      <c r="V394" s="560"/>
    </row>
    <row r="395" spans="3:22" ht="15.75" customHeight="1">
      <c r="C395" s="11"/>
      <c r="D395" s="11"/>
      <c r="E395" s="11"/>
      <c r="F395" s="11"/>
      <c r="G395" s="11"/>
      <c r="H395" s="11"/>
      <c r="I395" s="11"/>
      <c r="J395" s="82"/>
      <c r="K395" s="82"/>
      <c r="L395" s="82"/>
      <c r="M395" s="11"/>
      <c r="N395" s="11"/>
      <c r="O395" s="11"/>
      <c r="P395" s="11"/>
      <c r="Q395" s="11"/>
      <c r="R395" s="11"/>
      <c r="S395" s="11"/>
      <c r="T395" s="11"/>
      <c r="U395" s="11"/>
      <c r="V395" s="560"/>
    </row>
    <row r="396" spans="3:22" ht="15.75" customHeight="1">
      <c r="C396" s="11"/>
      <c r="D396" s="11"/>
      <c r="E396" s="11"/>
      <c r="F396" s="11"/>
      <c r="G396" s="11"/>
      <c r="H396" s="11"/>
      <c r="I396" s="11"/>
      <c r="J396" s="82"/>
      <c r="K396" s="82"/>
      <c r="L396" s="82"/>
      <c r="M396" s="11"/>
      <c r="N396" s="11"/>
      <c r="O396" s="11"/>
      <c r="P396" s="11"/>
      <c r="Q396" s="11"/>
      <c r="R396" s="11"/>
      <c r="S396" s="11"/>
      <c r="T396" s="11"/>
      <c r="U396" s="11"/>
      <c r="V396" s="560"/>
    </row>
    <row r="397" spans="3:22" ht="15.75" customHeight="1">
      <c r="C397" s="11"/>
      <c r="D397" s="11"/>
      <c r="E397" s="11"/>
      <c r="F397" s="11"/>
      <c r="G397" s="11"/>
      <c r="H397" s="11"/>
      <c r="I397" s="11"/>
      <c r="J397" s="82"/>
      <c r="K397" s="82"/>
      <c r="L397" s="82"/>
      <c r="M397" s="11"/>
      <c r="N397" s="11"/>
      <c r="O397" s="11"/>
      <c r="P397" s="11"/>
      <c r="Q397" s="11"/>
      <c r="R397" s="11"/>
      <c r="S397" s="11"/>
      <c r="T397" s="11"/>
      <c r="U397" s="11"/>
      <c r="V397" s="560"/>
    </row>
    <row r="398" spans="3:22" ht="15.75" customHeight="1">
      <c r="C398" s="11"/>
      <c r="D398" s="11"/>
      <c r="E398" s="11"/>
      <c r="F398" s="11"/>
      <c r="G398" s="11"/>
      <c r="H398" s="11"/>
      <c r="I398" s="11"/>
      <c r="J398" s="82"/>
      <c r="K398" s="82"/>
      <c r="L398" s="82"/>
      <c r="M398" s="11"/>
      <c r="N398" s="11"/>
      <c r="O398" s="11"/>
      <c r="P398" s="11"/>
      <c r="Q398" s="11"/>
      <c r="R398" s="11"/>
      <c r="S398" s="11"/>
      <c r="T398" s="11"/>
      <c r="U398" s="11"/>
      <c r="V398" s="560"/>
    </row>
    <row r="399" spans="3:22" ht="15.75" customHeight="1">
      <c r="C399" s="11"/>
      <c r="D399" s="11"/>
      <c r="E399" s="11"/>
      <c r="F399" s="11"/>
      <c r="G399" s="11"/>
      <c r="H399" s="11"/>
      <c r="I399" s="11"/>
      <c r="J399" s="82"/>
      <c r="K399" s="82"/>
      <c r="L399" s="82"/>
      <c r="M399" s="11"/>
      <c r="N399" s="11"/>
      <c r="O399" s="11"/>
      <c r="P399" s="11"/>
      <c r="Q399" s="11"/>
      <c r="R399" s="11"/>
      <c r="S399" s="11"/>
      <c r="T399" s="11"/>
      <c r="U399" s="11"/>
      <c r="V399" s="560"/>
    </row>
    <row r="400" spans="3:22" ht="15.75" customHeight="1">
      <c r="C400" s="11"/>
      <c r="D400" s="11"/>
      <c r="E400" s="11"/>
      <c r="F400" s="11"/>
      <c r="G400" s="11"/>
      <c r="H400" s="11"/>
      <c r="I400" s="11"/>
      <c r="J400" s="82"/>
      <c r="K400" s="82"/>
      <c r="L400" s="82"/>
      <c r="M400" s="11"/>
      <c r="N400" s="11"/>
      <c r="O400" s="11"/>
      <c r="P400" s="11"/>
      <c r="Q400" s="11"/>
      <c r="R400" s="11"/>
      <c r="S400" s="11"/>
      <c r="T400" s="11"/>
      <c r="U400" s="11"/>
      <c r="V400" s="560"/>
    </row>
    <row r="401" spans="3:22" ht="15.75" customHeight="1">
      <c r="C401" s="11"/>
      <c r="D401" s="11"/>
      <c r="E401" s="11"/>
      <c r="F401" s="11"/>
      <c r="G401" s="11"/>
      <c r="H401" s="11"/>
      <c r="I401" s="11"/>
      <c r="J401" s="82"/>
      <c r="K401" s="82"/>
      <c r="L401" s="82"/>
      <c r="M401" s="11"/>
      <c r="N401" s="11"/>
      <c r="O401" s="11"/>
      <c r="P401" s="11"/>
      <c r="Q401" s="11"/>
      <c r="R401" s="11"/>
      <c r="S401" s="11"/>
      <c r="T401" s="11"/>
      <c r="U401" s="11"/>
      <c r="V401" s="560"/>
    </row>
    <row r="402" spans="3:22" ht="15.75" customHeight="1">
      <c r="C402" s="11"/>
      <c r="D402" s="11"/>
      <c r="E402" s="11"/>
      <c r="F402" s="11"/>
      <c r="G402" s="11"/>
      <c r="H402" s="11"/>
      <c r="I402" s="11"/>
      <c r="J402" s="82"/>
      <c r="K402" s="82"/>
      <c r="L402" s="82"/>
      <c r="M402" s="11"/>
      <c r="N402" s="11"/>
      <c r="O402" s="11"/>
      <c r="P402" s="11"/>
      <c r="Q402" s="11"/>
      <c r="R402" s="11"/>
      <c r="S402" s="11"/>
      <c r="T402" s="11"/>
      <c r="U402" s="11"/>
      <c r="V402" s="560"/>
    </row>
    <row r="403" spans="3:22" ht="15.75" customHeight="1">
      <c r="C403" s="11"/>
      <c r="D403" s="11"/>
      <c r="E403" s="11"/>
      <c r="F403" s="11"/>
      <c r="G403" s="11"/>
      <c r="H403" s="11"/>
      <c r="I403" s="11"/>
      <c r="J403" s="82"/>
      <c r="K403" s="82"/>
      <c r="L403" s="82"/>
      <c r="M403" s="11"/>
      <c r="N403" s="11"/>
      <c r="O403" s="11"/>
      <c r="P403" s="11"/>
      <c r="Q403" s="11"/>
      <c r="R403" s="11"/>
      <c r="S403" s="11"/>
      <c r="T403" s="11"/>
      <c r="U403" s="11"/>
      <c r="V403" s="560"/>
    </row>
    <row r="404" spans="3:22" ht="15.75" customHeight="1">
      <c r="C404" s="11"/>
      <c r="D404" s="11"/>
      <c r="E404" s="11"/>
      <c r="F404" s="11"/>
      <c r="G404" s="11"/>
      <c r="H404" s="11"/>
      <c r="I404" s="11"/>
      <c r="J404" s="82"/>
      <c r="K404" s="82"/>
      <c r="L404" s="82"/>
      <c r="M404" s="11"/>
      <c r="N404" s="11"/>
      <c r="O404" s="11"/>
      <c r="P404" s="11"/>
      <c r="Q404" s="11"/>
      <c r="R404" s="11"/>
      <c r="S404" s="11"/>
      <c r="T404" s="11"/>
      <c r="U404" s="11"/>
      <c r="V404" s="560"/>
    </row>
    <row r="405" spans="3:22" ht="15.75" customHeight="1">
      <c r="C405" s="11"/>
      <c r="D405" s="11"/>
      <c r="E405" s="11"/>
      <c r="F405" s="11"/>
      <c r="G405" s="11"/>
      <c r="H405" s="11"/>
      <c r="I405" s="11"/>
      <c r="J405" s="82"/>
      <c r="K405" s="82"/>
      <c r="L405" s="82"/>
      <c r="M405" s="11"/>
      <c r="N405" s="11"/>
      <c r="O405" s="11"/>
      <c r="P405" s="11"/>
      <c r="Q405" s="11"/>
      <c r="R405" s="11"/>
      <c r="S405" s="11"/>
      <c r="T405" s="11"/>
      <c r="U405" s="11"/>
      <c r="V405" s="560"/>
    </row>
    <row r="406" spans="3:22" ht="15.75" customHeight="1">
      <c r="C406" s="11"/>
      <c r="D406" s="11"/>
      <c r="E406" s="11"/>
      <c r="F406" s="11"/>
      <c r="G406" s="11"/>
      <c r="H406" s="11"/>
      <c r="I406" s="11"/>
      <c r="J406" s="82"/>
      <c r="K406" s="82"/>
      <c r="L406" s="82"/>
      <c r="M406" s="11"/>
      <c r="N406" s="11"/>
      <c r="O406" s="11"/>
      <c r="P406" s="11"/>
      <c r="Q406" s="11"/>
      <c r="R406" s="11"/>
      <c r="S406" s="11"/>
      <c r="T406" s="11"/>
      <c r="U406" s="11"/>
      <c r="V406" s="560"/>
    </row>
    <row r="407" spans="3:22" ht="15.75" customHeight="1">
      <c r="C407" s="11"/>
      <c r="D407" s="11"/>
      <c r="E407" s="11"/>
      <c r="F407" s="11"/>
      <c r="G407" s="11"/>
      <c r="H407" s="11"/>
      <c r="I407" s="11"/>
      <c r="J407" s="82"/>
      <c r="K407" s="82"/>
      <c r="L407" s="82"/>
      <c r="M407" s="11"/>
      <c r="N407" s="11"/>
      <c r="O407" s="11"/>
      <c r="P407" s="11"/>
      <c r="Q407" s="11"/>
      <c r="R407" s="11"/>
      <c r="S407" s="11"/>
      <c r="T407" s="11"/>
      <c r="U407" s="11"/>
      <c r="V407" s="560"/>
    </row>
    <row r="408" spans="3:22" ht="15.75" customHeight="1">
      <c r="C408" s="11"/>
      <c r="D408" s="11"/>
      <c r="E408" s="11"/>
      <c r="F408" s="11"/>
      <c r="G408" s="11"/>
      <c r="H408" s="11"/>
      <c r="I408" s="11"/>
      <c r="J408" s="82"/>
      <c r="K408" s="82"/>
      <c r="L408" s="82"/>
      <c r="M408" s="11"/>
      <c r="N408" s="11"/>
      <c r="O408" s="11"/>
      <c r="P408" s="11"/>
      <c r="Q408" s="11"/>
      <c r="R408" s="11"/>
      <c r="S408" s="11"/>
      <c r="T408" s="11"/>
      <c r="U408" s="11"/>
      <c r="V408" s="560"/>
    </row>
    <row r="409" spans="3:22" ht="15.75" customHeight="1">
      <c r="C409" s="11"/>
      <c r="D409" s="11"/>
      <c r="E409" s="11"/>
      <c r="F409" s="11"/>
      <c r="G409" s="11"/>
      <c r="H409" s="11"/>
      <c r="I409" s="11"/>
      <c r="J409" s="82"/>
      <c r="K409" s="82"/>
      <c r="L409" s="82"/>
      <c r="M409" s="11"/>
      <c r="N409" s="11"/>
      <c r="O409" s="11"/>
      <c r="P409" s="11"/>
      <c r="Q409" s="11"/>
      <c r="R409" s="11"/>
      <c r="S409" s="11"/>
      <c r="T409" s="11"/>
      <c r="U409" s="11"/>
      <c r="V409" s="560"/>
    </row>
    <row r="410" spans="3:22" ht="15.75" customHeight="1">
      <c r="C410" s="11"/>
      <c r="D410" s="11"/>
      <c r="E410" s="11"/>
      <c r="F410" s="11"/>
      <c r="G410" s="11"/>
      <c r="H410" s="11"/>
      <c r="I410" s="11"/>
      <c r="J410" s="82"/>
      <c r="K410" s="82"/>
      <c r="L410" s="82"/>
      <c r="M410" s="11"/>
      <c r="N410" s="11"/>
      <c r="O410" s="11"/>
      <c r="P410" s="11"/>
      <c r="Q410" s="11"/>
      <c r="R410" s="11"/>
      <c r="S410" s="11"/>
      <c r="T410" s="11"/>
      <c r="U410" s="11"/>
      <c r="V410" s="560"/>
    </row>
    <row r="411" spans="3:22" ht="15.75" customHeight="1">
      <c r="C411" s="11"/>
      <c r="D411" s="11"/>
      <c r="E411" s="11"/>
      <c r="F411" s="11"/>
      <c r="G411" s="11"/>
      <c r="H411" s="11"/>
      <c r="I411" s="11"/>
      <c r="J411" s="82"/>
      <c r="K411" s="82"/>
      <c r="L411" s="82"/>
      <c r="M411" s="11"/>
      <c r="N411" s="11"/>
      <c r="O411" s="11"/>
      <c r="P411" s="11"/>
      <c r="Q411" s="11"/>
      <c r="R411" s="11"/>
      <c r="S411" s="11"/>
      <c r="T411" s="11"/>
      <c r="U411" s="11"/>
      <c r="V411" s="560"/>
    </row>
    <row r="412" spans="3:22" ht="15.75" customHeight="1">
      <c r="C412" s="11"/>
      <c r="D412" s="11"/>
      <c r="E412" s="11"/>
      <c r="F412" s="11"/>
      <c r="G412" s="11"/>
      <c r="H412" s="11"/>
      <c r="I412" s="11"/>
      <c r="J412" s="82"/>
      <c r="K412" s="82"/>
      <c r="L412" s="82"/>
      <c r="M412" s="11"/>
      <c r="N412" s="11"/>
      <c r="O412" s="11"/>
      <c r="P412" s="11"/>
      <c r="Q412" s="11"/>
      <c r="R412" s="11"/>
      <c r="S412" s="11"/>
      <c r="T412" s="11"/>
      <c r="U412" s="11"/>
      <c r="V412" s="560"/>
    </row>
    <row r="413" spans="3:22" ht="15.75" customHeight="1">
      <c r="C413" s="11"/>
      <c r="D413" s="11"/>
      <c r="E413" s="11"/>
      <c r="F413" s="11"/>
      <c r="G413" s="11"/>
      <c r="H413" s="11"/>
      <c r="I413" s="11"/>
      <c r="J413" s="82"/>
      <c r="K413" s="82"/>
      <c r="L413" s="82"/>
      <c r="M413" s="11"/>
      <c r="N413" s="11"/>
      <c r="O413" s="11"/>
      <c r="P413" s="11"/>
      <c r="Q413" s="11"/>
      <c r="R413" s="11"/>
      <c r="S413" s="11"/>
      <c r="T413" s="11"/>
      <c r="U413" s="11"/>
      <c r="V413" s="560"/>
    </row>
    <row r="414" spans="3:22" ht="15.75" customHeight="1">
      <c r="C414" s="11"/>
      <c r="D414" s="11"/>
      <c r="E414" s="11"/>
      <c r="F414" s="11"/>
      <c r="G414" s="11"/>
      <c r="H414" s="11"/>
      <c r="I414" s="11"/>
      <c r="J414" s="82"/>
      <c r="K414" s="82"/>
      <c r="L414" s="82"/>
      <c r="M414" s="11"/>
      <c r="N414" s="11"/>
      <c r="O414" s="11"/>
      <c r="P414" s="11"/>
      <c r="Q414" s="11"/>
      <c r="R414" s="11"/>
      <c r="S414" s="11"/>
      <c r="T414" s="11"/>
      <c r="U414" s="11"/>
      <c r="V414" s="560"/>
    </row>
    <row r="415" spans="3:22" ht="15.75" customHeight="1">
      <c r="C415" s="11"/>
      <c r="D415" s="11"/>
      <c r="E415" s="11"/>
      <c r="F415" s="11"/>
      <c r="G415" s="11"/>
      <c r="H415" s="11"/>
      <c r="I415" s="11"/>
      <c r="J415" s="82"/>
      <c r="K415" s="82"/>
      <c r="L415" s="82"/>
      <c r="M415" s="11"/>
      <c r="N415" s="11"/>
      <c r="O415" s="11"/>
      <c r="P415" s="11"/>
      <c r="Q415" s="11"/>
      <c r="R415" s="11"/>
      <c r="S415" s="11"/>
      <c r="T415" s="11"/>
      <c r="U415" s="11"/>
      <c r="V415" s="560"/>
    </row>
    <row r="416" spans="3:22" ht="15.75" customHeight="1">
      <c r="C416" s="11"/>
      <c r="D416" s="11"/>
      <c r="E416" s="11"/>
      <c r="F416" s="11"/>
      <c r="G416" s="11"/>
      <c r="H416" s="11"/>
      <c r="I416" s="11"/>
      <c r="J416" s="82"/>
      <c r="K416" s="82"/>
      <c r="L416" s="82"/>
      <c r="M416" s="11"/>
      <c r="N416" s="11"/>
      <c r="O416" s="11"/>
      <c r="P416" s="11"/>
      <c r="Q416" s="11"/>
      <c r="R416" s="11"/>
      <c r="S416" s="11"/>
      <c r="T416" s="11"/>
      <c r="U416" s="11"/>
      <c r="V416" s="560"/>
    </row>
    <row r="417" spans="3:22" ht="15.75" customHeight="1">
      <c r="C417" s="11"/>
      <c r="D417" s="11"/>
      <c r="E417" s="11"/>
      <c r="F417" s="11"/>
      <c r="G417" s="11"/>
      <c r="H417" s="11"/>
      <c r="I417" s="11"/>
      <c r="J417" s="82"/>
      <c r="K417" s="82"/>
      <c r="L417" s="82"/>
      <c r="M417" s="11"/>
      <c r="N417" s="11"/>
      <c r="O417" s="11"/>
      <c r="P417" s="11"/>
      <c r="Q417" s="11"/>
      <c r="R417" s="11"/>
      <c r="S417" s="11"/>
      <c r="T417" s="11"/>
      <c r="U417" s="11"/>
      <c r="V417" s="560"/>
    </row>
    <row r="418" spans="3:22" ht="15.75" customHeight="1">
      <c r="C418" s="11"/>
      <c r="D418" s="11"/>
      <c r="E418" s="11"/>
      <c r="F418" s="11"/>
      <c r="G418" s="11"/>
      <c r="H418" s="11"/>
      <c r="I418" s="11"/>
      <c r="J418" s="82"/>
      <c r="K418" s="82"/>
      <c r="L418" s="82"/>
      <c r="M418" s="11"/>
      <c r="N418" s="11"/>
      <c r="O418" s="11"/>
      <c r="P418" s="11"/>
      <c r="Q418" s="11"/>
      <c r="R418" s="11"/>
      <c r="S418" s="11"/>
      <c r="T418" s="11"/>
      <c r="U418" s="11"/>
      <c r="V418" s="560"/>
    </row>
    <row r="419" spans="3:22" ht="15.75" customHeight="1">
      <c r="C419" s="11"/>
      <c r="D419" s="11"/>
      <c r="E419" s="11"/>
      <c r="F419" s="11"/>
      <c r="G419" s="11"/>
      <c r="H419" s="11"/>
      <c r="I419" s="11"/>
      <c r="J419" s="82"/>
      <c r="K419" s="82"/>
      <c r="L419" s="82"/>
      <c r="M419" s="11"/>
      <c r="N419" s="11"/>
      <c r="O419" s="11"/>
      <c r="P419" s="11"/>
      <c r="Q419" s="11"/>
      <c r="R419" s="11"/>
      <c r="S419" s="11"/>
      <c r="T419" s="11"/>
      <c r="U419" s="11"/>
      <c r="V419" s="560"/>
    </row>
    <row r="420" spans="3:22" ht="15.75" customHeight="1">
      <c r="C420" s="11"/>
      <c r="D420" s="11"/>
      <c r="E420" s="11"/>
      <c r="F420" s="11"/>
      <c r="G420" s="11"/>
      <c r="H420" s="11"/>
      <c r="I420" s="11"/>
      <c r="J420" s="82"/>
      <c r="K420" s="82"/>
      <c r="L420" s="82"/>
      <c r="M420" s="11"/>
      <c r="N420" s="11"/>
      <c r="O420" s="11"/>
      <c r="P420" s="11"/>
      <c r="Q420" s="11"/>
      <c r="R420" s="11"/>
      <c r="S420" s="11"/>
      <c r="T420" s="11"/>
      <c r="U420" s="11"/>
      <c r="V420" s="560"/>
    </row>
    <row r="421" spans="3:22" ht="15.75" customHeight="1">
      <c r="C421" s="11"/>
      <c r="D421" s="11"/>
      <c r="E421" s="11"/>
      <c r="F421" s="11"/>
      <c r="G421" s="11"/>
      <c r="H421" s="11"/>
      <c r="I421" s="11"/>
      <c r="J421" s="82"/>
      <c r="K421" s="82"/>
      <c r="L421" s="82"/>
      <c r="M421" s="11"/>
      <c r="N421" s="11"/>
      <c r="O421" s="11"/>
      <c r="P421" s="11"/>
      <c r="Q421" s="11"/>
      <c r="R421" s="11"/>
      <c r="S421" s="11"/>
      <c r="T421" s="11"/>
      <c r="U421" s="11"/>
      <c r="V421" s="560"/>
    </row>
    <row r="422" spans="3:22" ht="15.75" customHeight="1">
      <c r="C422" s="11"/>
      <c r="D422" s="11"/>
      <c r="E422" s="11"/>
      <c r="F422" s="11"/>
      <c r="G422" s="11"/>
      <c r="H422" s="11"/>
      <c r="I422" s="11"/>
      <c r="J422" s="82"/>
      <c r="K422" s="82"/>
      <c r="L422" s="82"/>
      <c r="M422" s="11"/>
      <c r="N422" s="11"/>
      <c r="O422" s="11"/>
      <c r="P422" s="11"/>
      <c r="Q422" s="11"/>
      <c r="R422" s="11"/>
      <c r="S422" s="11"/>
      <c r="T422" s="11"/>
      <c r="U422" s="11"/>
      <c r="V422" s="560"/>
    </row>
    <row r="423" spans="3:22" ht="15.75" customHeight="1">
      <c r="C423" s="11"/>
      <c r="D423" s="11"/>
      <c r="E423" s="11"/>
      <c r="F423" s="11"/>
      <c r="G423" s="11"/>
      <c r="H423" s="11"/>
      <c r="I423" s="11"/>
      <c r="J423" s="82"/>
      <c r="K423" s="82"/>
      <c r="L423" s="82"/>
      <c r="M423" s="11"/>
      <c r="N423" s="11"/>
      <c r="O423" s="11"/>
      <c r="P423" s="11"/>
      <c r="Q423" s="11"/>
      <c r="R423" s="11"/>
      <c r="S423" s="11"/>
      <c r="T423" s="11"/>
      <c r="U423" s="11"/>
      <c r="V423" s="560"/>
    </row>
    <row r="424" spans="3:22" ht="15.75" customHeight="1">
      <c r="C424" s="11"/>
      <c r="D424" s="11"/>
      <c r="E424" s="11"/>
      <c r="F424" s="11"/>
      <c r="G424" s="11"/>
      <c r="H424" s="11"/>
      <c r="I424" s="11"/>
      <c r="J424" s="82"/>
      <c r="K424" s="82"/>
      <c r="L424" s="82"/>
      <c r="M424" s="11"/>
      <c r="N424" s="11"/>
      <c r="O424" s="11"/>
      <c r="P424" s="11"/>
      <c r="Q424" s="11"/>
      <c r="R424" s="11"/>
      <c r="S424" s="11"/>
      <c r="T424" s="11"/>
      <c r="U424" s="11"/>
      <c r="V424" s="560"/>
    </row>
    <row r="425" spans="3:22" ht="15.75" customHeight="1">
      <c r="C425" s="11"/>
      <c r="D425" s="11"/>
      <c r="E425" s="11"/>
      <c r="F425" s="11"/>
      <c r="G425" s="11"/>
      <c r="H425" s="11"/>
      <c r="I425" s="11"/>
      <c r="J425" s="82"/>
      <c r="K425" s="82"/>
      <c r="L425" s="82"/>
      <c r="M425" s="11"/>
      <c r="N425" s="11"/>
      <c r="O425" s="11"/>
      <c r="P425" s="11"/>
      <c r="Q425" s="11"/>
      <c r="R425" s="11"/>
      <c r="S425" s="11"/>
      <c r="T425" s="11"/>
      <c r="U425" s="11"/>
      <c r="V425" s="560"/>
    </row>
    <row r="426" spans="3:22" ht="15.75" customHeight="1">
      <c r="C426" s="11"/>
      <c r="D426" s="11"/>
      <c r="E426" s="11"/>
      <c r="F426" s="11"/>
      <c r="G426" s="11"/>
      <c r="H426" s="11"/>
      <c r="I426" s="11"/>
      <c r="J426" s="82"/>
      <c r="K426" s="82"/>
      <c r="L426" s="82"/>
      <c r="M426" s="11"/>
      <c r="N426" s="11"/>
      <c r="O426" s="11"/>
      <c r="P426" s="11"/>
      <c r="Q426" s="11"/>
      <c r="R426" s="11"/>
      <c r="S426" s="11"/>
      <c r="T426" s="11"/>
      <c r="U426" s="11"/>
      <c r="V426" s="560"/>
    </row>
    <row r="427" spans="3:22" ht="15.75" customHeight="1">
      <c r="C427" s="11"/>
      <c r="D427" s="11"/>
      <c r="E427" s="11"/>
      <c r="F427" s="11"/>
      <c r="G427" s="11"/>
      <c r="H427" s="11"/>
      <c r="I427" s="11"/>
      <c r="J427" s="82"/>
      <c r="K427" s="82"/>
      <c r="L427" s="82"/>
      <c r="M427" s="11"/>
      <c r="N427" s="11"/>
      <c r="O427" s="11"/>
      <c r="P427" s="11"/>
      <c r="Q427" s="11"/>
      <c r="R427" s="11"/>
      <c r="S427" s="11"/>
      <c r="T427" s="11"/>
      <c r="U427" s="11"/>
      <c r="V427" s="560"/>
    </row>
    <row r="428" spans="3:22" ht="15.75" customHeight="1">
      <c r="C428" s="11"/>
      <c r="D428" s="11"/>
      <c r="E428" s="11"/>
      <c r="F428" s="11"/>
      <c r="G428" s="11"/>
      <c r="H428" s="11"/>
      <c r="I428" s="11"/>
      <c r="J428" s="82"/>
      <c r="K428" s="82"/>
      <c r="L428" s="82"/>
      <c r="M428" s="11"/>
      <c r="N428" s="11"/>
      <c r="O428" s="11"/>
      <c r="P428" s="11"/>
      <c r="Q428" s="11"/>
      <c r="R428" s="11"/>
      <c r="S428" s="11"/>
      <c r="T428" s="11"/>
      <c r="U428" s="11"/>
      <c r="V428" s="560"/>
    </row>
    <row r="429" spans="3:22" ht="15.75" customHeight="1">
      <c r="C429" s="11"/>
      <c r="D429" s="11"/>
      <c r="E429" s="11"/>
      <c r="F429" s="11"/>
      <c r="G429" s="11"/>
      <c r="H429" s="11"/>
      <c r="I429" s="11"/>
      <c r="J429" s="82"/>
      <c r="K429" s="82"/>
      <c r="L429" s="82"/>
      <c r="M429" s="11"/>
      <c r="N429" s="11"/>
      <c r="O429" s="11"/>
      <c r="P429" s="11"/>
      <c r="Q429" s="11"/>
      <c r="R429" s="11"/>
      <c r="S429" s="11"/>
      <c r="T429" s="11"/>
      <c r="U429" s="11"/>
      <c r="V429" s="560"/>
    </row>
    <row r="430" spans="3:22" ht="15.75" customHeight="1">
      <c r="C430" s="11"/>
      <c r="D430" s="11"/>
      <c r="E430" s="11"/>
      <c r="F430" s="11"/>
      <c r="G430" s="11"/>
      <c r="H430" s="11"/>
      <c r="I430" s="11"/>
      <c r="J430" s="82"/>
      <c r="K430" s="82"/>
      <c r="L430" s="82"/>
      <c r="M430" s="11"/>
      <c r="N430" s="11"/>
      <c r="O430" s="11"/>
      <c r="P430" s="11"/>
      <c r="Q430" s="11"/>
      <c r="R430" s="11"/>
      <c r="S430" s="11"/>
      <c r="T430" s="11"/>
      <c r="U430" s="11"/>
      <c r="V430" s="560"/>
    </row>
    <row r="431" spans="3:22" ht="15.75" customHeight="1">
      <c r="C431" s="11"/>
      <c r="D431" s="11"/>
      <c r="E431" s="11"/>
      <c r="F431" s="11"/>
      <c r="G431" s="11"/>
      <c r="H431" s="11"/>
      <c r="I431" s="11"/>
      <c r="J431" s="82"/>
      <c r="K431" s="82"/>
      <c r="L431" s="82"/>
      <c r="M431" s="11"/>
      <c r="N431" s="11"/>
      <c r="O431" s="11"/>
      <c r="P431" s="11"/>
      <c r="Q431" s="11"/>
      <c r="R431" s="11"/>
      <c r="S431" s="11"/>
      <c r="T431" s="11"/>
      <c r="U431" s="11"/>
      <c r="V431" s="560"/>
    </row>
    <row r="432" spans="3:22" ht="15.75" customHeight="1">
      <c r="C432" s="11"/>
      <c r="D432" s="11"/>
      <c r="E432" s="11"/>
      <c r="F432" s="11"/>
      <c r="G432" s="11"/>
      <c r="H432" s="11"/>
      <c r="I432" s="11"/>
      <c r="J432" s="82"/>
      <c r="K432" s="82"/>
      <c r="L432" s="82"/>
      <c r="M432" s="11"/>
      <c r="N432" s="11"/>
      <c r="O432" s="11"/>
      <c r="P432" s="11"/>
      <c r="Q432" s="11"/>
      <c r="R432" s="11"/>
      <c r="S432" s="11"/>
      <c r="T432" s="11"/>
      <c r="U432" s="11"/>
      <c r="V432" s="560"/>
    </row>
    <row r="433" spans="3:22" ht="15.75" customHeight="1">
      <c r="C433" s="11"/>
      <c r="D433" s="11"/>
      <c r="E433" s="11"/>
      <c r="F433" s="11"/>
      <c r="G433" s="11"/>
      <c r="H433" s="11"/>
      <c r="I433" s="11"/>
      <c r="J433" s="82"/>
      <c r="K433" s="82"/>
      <c r="L433" s="82"/>
      <c r="M433" s="11"/>
      <c r="N433" s="11"/>
      <c r="O433" s="11"/>
      <c r="P433" s="11"/>
      <c r="Q433" s="11"/>
      <c r="R433" s="11"/>
      <c r="S433" s="11"/>
      <c r="T433" s="11"/>
      <c r="U433" s="11"/>
      <c r="V433" s="560"/>
    </row>
    <row r="434" spans="3:22" ht="15.75" customHeight="1">
      <c r="C434" s="11"/>
      <c r="D434" s="11"/>
      <c r="E434" s="11"/>
      <c r="F434" s="11"/>
      <c r="G434" s="11"/>
      <c r="H434" s="11"/>
      <c r="I434" s="11"/>
      <c r="J434" s="82"/>
      <c r="K434" s="82"/>
      <c r="L434" s="82"/>
      <c r="M434" s="11"/>
      <c r="N434" s="11"/>
      <c r="O434" s="11"/>
      <c r="P434" s="11"/>
      <c r="Q434" s="11"/>
      <c r="R434" s="11"/>
      <c r="S434" s="11"/>
      <c r="T434" s="11"/>
      <c r="U434" s="11"/>
      <c r="V434" s="560"/>
    </row>
    <row r="435" spans="3:22" ht="15.75" customHeight="1">
      <c r="C435" s="11"/>
      <c r="D435" s="11"/>
      <c r="E435" s="11"/>
      <c r="F435" s="11"/>
      <c r="G435" s="11"/>
      <c r="H435" s="11"/>
      <c r="I435" s="11"/>
      <c r="J435" s="82"/>
      <c r="K435" s="82"/>
      <c r="L435" s="82"/>
      <c r="M435" s="11"/>
      <c r="N435" s="11"/>
      <c r="O435" s="11"/>
      <c r="P435" s="11"/>
      <c r="Q435" s="11"/>
      <c r="R435" s="11"/>
      <c r="S435" s="11"/>
      <c r="T435" s="11"/>
      <c r="U435" s="11"/>
      <c r="V435" s="560"/>
    </row>
    <row r="436" spans="3:22" ht="15.75" customHeight="1">
      <c r="C436" s="11"/>
      <c r="D436" s="11"/>
      <c r="E436" s="11"/>
      <c r="F436" s="11"/>
      <c r="G436" s="11"/>
      <c r="H436" s="11"/>
      <c r="I436" s="11"/>
      <c r="J436" s="82"/>
      <c r="K436" s="82"/>
      <c r="L436" s="82"/>
      <c r="M436" s="11"/>
      <c r="N436" s="11"/>
      <c r="O436" s="11"/>
      <c r="P436" s="11"/>
      <c r="Q436" s="11"/>
      <c r="R436" s="11"/>
      <c r="S436" s="11"/>
      <c r="T436" s="11"/>
      <c r="U436" s="11"/>
      <c r="V436" s="560"/>
    </row>
    <row r="437" spans="3:22" ht="15.75" customHeight="1">
      <c r="C437" s="11"/>
      <c r="D437" s="11"/>
      <c r="E437" s="11"/>
      <c r="F437" s="11"/>
      <c r="G437" s="11"/>
      <c r="H437" s="11"/>
      <c r="I437" s="11"/>
      <c r="J437" s="82"/>
      <c r="K437" s="82"/>
      <c r="L437" s="82"/>
      <c r="M437" s="11"/>
      <c r="N437" s="11"/>
      <c r="O437" s="11"/>
      <c r="P437" s="11"/>
      <c r="Q437" s="11"/>
      <c r="R437" s="11"/>
      <c r="S437" s="11"/>
      <c r="T437" s="11"/>
      <c r="U437" s="11"/>
      <c r="V437" s="560"/>
    </row>
    <row r="438" spans="3:22" ht="15.75" customHeight="1">
      <c r="C438" s="11"/>
      <c r="D438" s="11"/>
      <c r="E438" s="11"/>
      <c r="F438" s="11"/>
      <c r="G438" s="11"/>
      <c r="H438" s="11"/>
      <c r="I438" s="11"/>
      <c r="J438" s="82"/>
      <c r="K438" s="82"/>
      <c r="L438" s="82"/>
      <c r="M438" s="11"/>
      <c r="N438" s="11"/>
      <c r="O438" s="11"/>
      <c r="P438" s="11"/>
      <c r="Q438" s="11"/>
      <c r="R438" s="11"/>
      <c r="S438" s="11"/>
      <c r="T438" s="11"/>
      <c r="U438" s="11"/>
      <c r="V438" s="560"/>
    </row>
    <row r="439" spans="3:22" ht="15.75" customHeight="1">
      <c r="C439" s="11"/>
      <c r="D439" s="11"/>
      <c r="E439" s="11"/>
      <c r="F439" s="11"/>
      <c r="G439" s="11"/>
      <c r="H439" s="11"/>
      <c r="I439" s="11"/>
      <c r="J439" s="82"/>
      <c r="K439" s="82"/>
      <c r="L439" s="82"/>
      <c r="M439" s="11"/>
      <c r="N439" s="11"/>
      <c r="O439" s="11"/>
      <c r="P439" s="11"/>
      <c r="Q439" s="11"/>
      <c r="R439" s="11"/>
      <c r="S439" s="11"/>
      <c r="T439" s="11"/>
      <c r="U439" s="11"/>
      <c r="V439" s="560"/>
    </row>
    <row r="440" spans="3:22" ht="15.75" customHeight="1">
      <c r="C440" s="11"/>
      <c r="D440" s="11"/>
      <c r="E440" s="11"/>
      <c r="F440" s="11"/>
      <c r="G440" s="11"/>
      <c r="H440" s="11"/>
      <c r="I440" s="11"/>
      <c r="J440" s="82"/>
      <c r="K440" s="82"/>
      <c r="L440" s="82"/>
      <c r="M440" s="11"/>
      <c r="N440" s="11"/>
      <c r="O440" s="11"/>
      <c r="P440" s="11"/>
      <c r="Q440" s="11"/>
      <c r="R440" s="11"/>
      <c r="S440" s="11"/>
      <c r="T440" s="11"/>
      <c r="U440" s="11"/>
      <c r="V440" s="560"/>
    </row>
    <row r="441" spans="3:22" ht="15.75" customHeight="1">
      <c r="C441" s="11"/>
      <c r="D441" s="11"/>
      <c r="E441" s="11"/>
      <c r="F441" s="11"/>
      <c r="G441" s="11"/>
      <c r="H441" s="11"/>
      <c r="I441" s="11"/>
      <c r="J441" s="82"/>
      <c r="K441" s="82"/>
      <c r="L441" s="82"/>
      <c r="M441" s="11"/>
      <c r="N441" s="11"/>
      <c r="O441" s="11"/>
      <c r="P441" s="11"/>
      <c r="Q441" s="11"/>
      <c r="R441" s="11"/>
      <c r="S441" s="11"/>
      <c r="T441" s="11"/>
      <c r="U441" s="11"/>
      <c r="V441" s="560"/>
    </row>
    <row r="442" spans="3:22" ht="15.75" customHeight="1">
      <c r="C442" s="11"/>
      <c r="D442" s="11"/>
      <c r="E442" s="11"/>
      <c r="F442" s="11"/>
      <c r="G442" s="11"/>
      <c r="H442" s="11"/>
      <c r="I442" s="11"/>
      <c r="J442" s="82"/>
      <c r="K442" s="82"/>
      <c r="L442" s="82"/>
      <c r="M442" s="11"/>
      <c r="N442" s="11"/>
      <c r="O442" s="11"/>
      <c r="P442" s="11"/>
      <c r="Q442" s="11"/>
      <c r="R442" s="11"/>
      <c r="S442" s="11"/>
      <c r="T442" s="11"/>
      <c r="U442" s="11"/>
      <c r="V442" s="560"/>
    </row>
    <row r="443" spans="3:22" ht="15.75" customHeight="1">
      <c r="C443" s="11"/>
      <c r="D443" s="11"/>
      <c r="E443" s="11"/>
      <c r="F443" s="11"/>
      <c r="G443" s="11"/>
      <c r="H443" s="11"/>
      <c r="I443" s="11"/>
      <c r="J443" s="82"/>
      <c r="K443" s="82"/>
      <c r="L443" s="82"/>
      <c r="M443" s="11"/>
      <c r="N443" s="11"/>
      <c r="O443" s="11"/>
      <c r="P443" s="11"/>
      <c r="Q443" s="11"/>
      <c r="R443" s="11"/>
      <c r="S443" s="11"/>
      <c r="T443" s="11"/>
      <c r="U443" s="11"/>
      <c r="V443" s="560"/>
    </row>
    <row r="444" spans="3:22" ht="15.75" customHeight="1">
      <c r="C444" s="11"/>
      <c r="D444" s="11"/>
      <c r="E444" s="11"/>
      <c r="F444" s="11"/>
      <c r="G444" s="11"/>
      <c r="H444" s="11"/>
      <c r="I444" s="11"/>
      <c r="J444" s="82"/>
      <c r="K444" s="82"/>
      <c r="L444" s="82"/>
      <c r="M444" s="11"/>
      <c r="N444" s="11"/>
      <c r="O444" s="11"/>
      <c r="P444" s="11"/>
      <c r="Q444" s="11"/>
      <c r="R444" s="11"/>
      <c r="S444" s="11"/>
      <c r="T444" s="11"/>
      <c r="U444" s="11"/>
      <c r="V444" s="560"/>
    </row>
    <row r="445" spans="3:22" ht="15.75" customHeight="1">
      <c r="C445" s="11"/>
      <c r="D445" s="11"/>
      <c r="E445" s="11"/>
      <c r="F445" s="11"/>
      <c r="G445" s="11"/>
      <c r="H445" s="11"/>
      <c r="I445" s="11"/>
      <c r="J445" s="82"/>
      <c r="K445" s="82"/>
      <c r="L445" s="82"/>
      <c r="M445" s="11"/>
      <c r="N445" s="11"/>
      <c r="O445" s="11"/>
      <c r="P445" s="11"/>
      <c r="Q445" s="11"/>
      <c r="R445" s="11"/>
      <c r="S445" s="11"/>
      <c r="T445" s="11"/>
      <c r="U445" s="11"/>
      <c r="V445" s="560"/>
    </row>
    <row r="446" spans="3:22" ht="15.75" customHeight="1">
      <c r="C446" s="11"/>
      <c r="D446" s="11"/>
      <c r="E446" s="11"/>
      <c r="F446" s="11"/>
      <c r="G446" s="11"/>
      <c r="H446" s="11"/>
      <c r="I446" s="11"/>
      <c r="J446" s="82"/>
      <c r="K446" s="82"/>
      <c r="L446" s="82"/>
      <c r="M446" s="11"/>
      <c r="N446" s="11"/>
      <c r="O446" s="11"/>
      <c r="P446" s="11"/>
      <c r="Q446" s="11"/>
      <c r="R446" s="11"/>
      <c r="S446" s="11"/>
      <c r="T446" s="11"/>
      <c r="U446" s="11"/>
      <c r="V446" s="560"/>
    </row>
    <row r="447" spans="3:22" ht="15.75" customHeight="1">
      <c r="C447" s="11"/>
      <c r="D447" s="11"/>
      <c r="E447" s="11"/>
      <c r="F447" s="11"/>
      <c r="G447" s="11"/>
      <c r="H447" s="11"/>
      <c r="I447" s="11"/>
      <c r="J447" s="82"/>
      <c r="K447" s="82"/>
      <c r="L447" s="82"/>
      <c r="M447" s="11"/>
      <c r="N447" s="11"/>
      <c r="O447" s="11"/>
      <c r="P447" s="11"/>
      <c r="Q447" s="11"/>
      <c r="R447" s="11"/>
      <c r="S447" s="11"/>
      <c r="T447" s="11"/>
      <c r="U447" s="11"/>
      <c r="V447" s="560"/>
    </row>
    <row r="448" spans="3:22" ht="15.75" customHeight="1">
      <c r="C448" s="11"/>
      <c r="D448" s="11"/>
      <c r="E448" s="11"/>
      <c r="F448" s="11"/>
      <c r="G448" s="11"/>
      <c r="H448" s="11"/>
      <c r="I448" s="11"/>
      <c r="J448" s="82"/>
      <c r="K448" s="82"/>
      <c r="L448" s="82"/>
      <c r="M448" s="11"/>
      <c r="N448" s="11"/>
      <c r="O448" s="11"/>
      <c r="P448" s="11"/>
      <c r="Q448" s="11"/>
      <c r="R448" s="11"/>
      <c r="S448" s="11"/>
      <c r="T448" s="11"/>
      <c r="U448" s="11"/>
      <c r="V448" s="560"/>
    </row>
    <row r="449" spans="3:22" ht="15.75" customHeight="1">
      <c r="C449" s="11"/>
      <c r="D449" s="11"/>
      <c r="E449" s="11"/>
      <c r="F449" s="11"/>
      <c r="G449" s="11"/>
      <c r="H449" s="11"/>
      <c r="I449" s="11"/>
      <c r="J449" s="82"/>
      <c r="K449" s="82"/>
      <c r="L449" s="82"/>
      <c r="M449" s="11"/>
      <c r="N449" s="11"/>
      <c r="O449" s="11"/>
      <c r="P449" s="11"/>
      <c r="Q449" s="11"/>
      <c r="R449" s="11"/>
      <c r="S449" s="11"/>
      <c r="T449" s="11"/>
      <c r="U449" s="11"/>
      <c r="V449" s="560"/>
    </row>
    <row r="450" spans="3:22" ht="15.75" customHeight="1">
      <c r="C450" s="11"/>
      <c r="D450" s="11"/>
      <c r="E450" s="11"/>
      <c r="F450" s="11"/>
      <c r="G450" s="11"/>
      <c r="H450" s="11"/>
      <c r="I450" s="11"/>
      <c r="J450" s="82"/>
      <c r="K450" s="82"/>
      <c r="L450" s="82"/>
      <c r="M450" s="11"/>
      <c r="N450" s="11"/>
      <c r="O450" s="11"/>
      <c r="P450" s="11"/>
      <c r="Q450" s="11"/>
      <c r="R450" s="11"/>
      <c r="S450" s="11"/>
      <c r="T450" s="11"/>
      <c r="U450" s="11"/>
      <c r="V450" s="560"/>
    </row>
    <row r="451" spans="3:22" ht="15.75" customHeight="1">
      <c r="C451" s="11"/>
      <c r="D451" s="11"/>
      <c r="E451" s="11"/>
      <c r="F451" s="11"/>
      <c r="G451" s="11"/>
      <c r="H451" s="11"/>
      <c r="I451" s="11"/>
      <c r="J451" s="82"/>
      <c r="K451" s="82"/>
      <c r="L451" s="82"/>
      <c r="M451" s="11"/>
      <c r="N451" s="11"/>
      <c r="O451" s="11"/>
      <c r="P451" s="11"/>
      <c r="Q451" s="11"/>
      <c r="R451" s="11"/>
      <c r="S451" s="11"/>
      <c r="T451" s="11"/>
      <c r="U451" s="11"/>
      <c r="V451" s="560"/>
    </row>
    <row r="452" spans="3:22" ht="15.75" customHeight="1">
      <c r="C452" s="11"/>
      <c r="D452" s="11"/>
      <c r="E452" s="11"/>
      <c r="F452" s="11"/>
      <c r="G452" s="11"/>
      <c r="H452" s="11"/>
      <c r="I452" s="11"/>
      <c r="J452" s="82"/>
      <c r="K452" s="82"/>
      <c r="L452" s="82"/>
      <c r="M452" s="11"/>
      <c r="N452" s="11"/>
      <c r="O452" s="11"/>
      <c r="P452" s="11"/>
      <c r="Q452" s="11"/>
      <c r="R452" s="11"/>
      <c r="S452" s="11"/>
      <c r="T452" s="11"/>
      <c r="U452" s="11"/>
      <c r="V452" s="560"/>
    </row>
    <row r="453" spans="3:22" ht="15.75" customHeight="1">
      <c r="C453" s="11"/>
      <c r="D453" s="11"/>
      <c r="E453" s="11"/>
      <c r="F453" s="11"/>
      <c r="G453" s="11"/>
      <c r="H453" s="11"/>
      <c r="I453" s="11"/>
      <c r="J453" s="82"/>
      <c r="K453" s="82"/>
      <c r="L453" s="82"/>
      <c r="M453" s="11"/>
      <c r="N453" s="11"/>
      <c r="O453" s="11"/>
      <c r="P453" s="11"/>
      <c r="Q453" s="11"/>
      <c r="R453" s="11"/>
      <c r="S453" s="11"/>
      <c r="T453" s="11"/>
      <c r="U453" s="11"/>
      <c r="V453" s="560"/>
    </row>
    <row r="454" spans="3:22" ht="15.75" customHeight="1">
      <c r="C454" s="11"/>
      <c r="D454" s="11"/>
      <c r="E454" s="11"/>
      <c r="F454" s="11"/>
      <c r="G454" s="11"/>
      <c r="H454" s="11"/>
      <c r="I454" s="11"/>
      <c r="J454" s="82"/>
      <c r="K454" s="82"/>
      <c r="L454" s="82"/>
      <c r="M454" s="11"/>
      <c r="N454" s="11"/>
      <c r="O454" s="11"/>
      <c r="P454" s="11"/>
      <c r="Q454" s="11"/>
      <c r="R454" s="11"/>
      <c r="S454" s="11"/>
      <c r="T454" s="11"/>
      <c r="U454" s="11"/>
      <c r="V454" s="560"/>
    </row>
    <row r="455" spans="3:22" ht="15.75" customHeight="1">
      <c r="C455" s="11"/>
      <c r="D455" s="11"/>
      <c r="E455" s="11"/>
      <c r="F455" s="11"/>
      <c r="G455" s="11"/>
      <c r="H455" s="11"/>
      <c r="I455" s="11"/>
      <c r="J455" s="82"/>
      <c r="K455" s="82"/>
      <c r="L455" s="82"/>
      <c r="M455" s="11"/>
      <c r="N455" s="11"/>
      <c r="O455" s="11"/>
      <c r="P455" s="11"/>
      <c r="Q455" s="11"/>
      <c r="R455" s="11"/>
      <c r="S455" s="11"/>
      <c r="T455" s="11"/>
      <c r="U455" s="11"/>
      <c r="V455" s="560"/>
    </row>
    <row r="456" spans="3:22" ht="15.75" customHeight="1">
      <c r="C456" s="11"/>
      <c r="D456" s="11"/>
      <c r="E456" s="11"/>
      <c r="F456" s="11"/>
      <c r="G456" s="11"/>
      <c r="H456" s="11"/>
      <c r="I456" s="11"/>
      <c r="J456" s="82"/>
      <c r="K456" s="82"/>
      <c r="L456" s="82"/>
      <c r="M456" s="11"/>
      <c r="N456" s="11"/>
      <c r="O456" s="11"/>
      <c r="P456" s="11"/>
      <c r="Q456" s="11"/>
      <c r="R456" s="11"/>
      <c r="S456" s="11"/>
      <c r="T456" s="11"/>
      <c r="U456" s="11"/>
      <c r="V456" s="560"/>
    </row>
    <row r="457" spans="3:22" ht="15.75" customHeight="1">
      <c r="C457" s="11"/>
      <c r="D457" s="11"/>
      <c r="E457" s="11"/>
      <c r="F457" s="11"/>
      <c r="G457" s="11"/>
      <c r="H457" s="11"/>
      <c r="I457" s="11"/>
      <c r="J457" s="82"/>
      <c r="K457" s="82"/>
      <c r="L457" s="82"/>
      <c r="M457" s="11"/>
      <c r="N457" s="11"/>
      <c r="O457" s="11"/>
      <c r="P457" s="11"/>
      <c r="Q457" s="11"/>
      <c r="R457" s="11"/>
      <c r="S457" s="11"/>
      <c r="T457" s="11"/>
      <c r="U457" s="11"/>
      <c r="V457" s="560"/>
    </row>
    <row r="458" spans="3:22" ht="15.75" customHeight="1">
      <c r="C458" s="11"/>
      <c r="D458" s="11"/>
      <c r="E458" s="11"/>
      <c r="F458" s="11"/>
      <c r="G458" s="11"/>
      <c r="H458" s="11"/>
      <c r="I458" s="11"/>
      <c r="J458" s="82"/>
      <c r="K458" s="82"/>
      <c r="L458" s="82"/>
      <c r="M458" s="11"/>
      <c r="N458" s="11"/>
      <c r="O458" s="11"/>
      <c r="P458" s="11"/>
      <c r="Q458" s="11"/>
      <c r="R458" s="11"/>
      <c r="S458" s="11"/>
      <c r="T458" s="11"/>
      <c r="U458" s="11"/>
      <c r="V458" s="560"/>
    </row>
    <row r="459" spans="3:22" ht="15.75" customHeight="1">
      <c r="C459" s="11"/>
      <c r="D459" s="11"/>
      <c r="E459" s="11"/>
      <c r="F459" s="11"/>
      <c r="G459" s="11"/>
      <c r="H459" s="11"/>
      <c r="I459" s="11"/>
      <c r="J459" s="82"/>
      <c r="K459" s="82"/>
      <c r="L459" s="82"/>
      <c r="M459" s="11"/>
      <c r="N459" s="11"/>
      <c r="O459" s="11"/>
      <c r="P459" s="11"/>
      <c r="Q459" s="11"/>
      <c r="R459" s="11"/>
      <c r="S459" s="11"/>
      <c r="T459" s="11"/>
      <c r="U459" s="11"/>
      <c r="V459" s="560"/>
    </row>
    <row r="460" spans="3:22" ht="15.75" customHeight="1">
      <c r="C460" s="11"/>
      <c r="D460" s="11"/>
      <c r="E460" s="11"/>
      <c r="F460" s="11"/>
      <c r="G460" s="11"/>
      <c r="H460" s="11"/>
      <c r="I460" s="11"/>
      <c r="J460" s="82"/>
      <c r="K460" s="82"/>
      <c r="L460" s="82"/>
      <c r="M460" s="11"/>
      <c r="N460" s="11"/>
      <c r="O460" s="11"/>
      <c r="P460" s="11"/>
      <c r="Q460" s="11"/>
      <c r="R460" s="11"/>
      <c r="S460" s="11"/>
      <c r="T460" s="11"/>
      <c r="U460" s="11"/>
      <c r="V460" s="560"/>
    </row>
    <row r="461" spans="3:22" ht="15.75" customHeight="1">
      <c r="C461" s="11"/>
      <c r="D461" s="11"/>
      <c r="E461" s="11"/>
      <c r="F461" s="11"/>
      <c r="G461" s="11"/>
      <c r="H461" s="11"/>
      <c r="I461" s="11"/>
      <c r="J461" s="82"/>
      <c r="K461" s="82"/>
      <c r="L461" s="82"/>
      <c r="M461" s="11"/>
      <c r="N461" s="11"/>
      <c r="O461" s="11"/>
      <c r="P461" s="11"/>
      <c r="Q461" s="11"/>
      <c r="R461" s="11"/>
      <c r="S461" s="11"/>
      <c r="T461" s="11"/>
      <c r="U461" s="11"/>
      <c r="V461" s="560"/>
    </row>
    <row r="462" spans="3:22" ht="15.75" customHeight="1">
      <c r="C462" s="11"/>
      <c r="D462" s="11"/>
      <c r="E462" s="11"/>
      <c r="F462" s="11"/>
      <c r="G462" s="11"/>
      <c r="H462" s="11"/>
      <c r="I462" s="11"/>
      <c r="J462" s="82"/>
      <c r="K462" s="82"/>
      <c r="L462" s="82"/>
      <c r="M462" s="11"/>
      <c r="N462" s="11"/>
      <c r="O462" s="11"/>
      <c r="P462" s="11"/>
      <c r="Q462" s="11"/>
      <c r="R462" s="11"/>
      <c r="S462" s="11"/>
      <c r="T462" s="11"/>
      <c r="U462" s="11"/>
      <c r="V462" s="560"/>
    </row>
    <row r="463" spans="3:22" ht="15.75" customHeight="1">
      <c r="C463" s="11"/>
      <c r="D463" s="11"/>
      <c r="E463" s="11"/>
      <c r="F463" s="11"/>
      <c r="G463" s="11"/>
      <c r="H463" s="11"/>
      <c r="I463" s="11"/>
      <c r="J463" s="82"/>
      <c r="K463" s="82"/>
      <c r="L463" s="82"/>
      <c r="M463" s="11"/>
      <c r="N463" s="11"/>
      <c r="O463" s="11"/>
      <c r="P463" s="11"/>
      <c r="Q463" s="11"/>
      <c r="R463" s="11"/>
      <c r="S463" s="11"/>
      <c r="T463" s="11"/>
      <c r="U463" s="11"/>
      <c r="V463" s="560"/>
    </row>
    <row r="464" spans="3:22" ht="15.75" customHeight="1">
      <c r="C464" s="11"/>
      <c r="D464" s="11"/>
      <c r="E464" s="11"/>
      <c r="F464" s="11"/>
      <c r="G464" s="11"/>
      <c r="H464" s="11"/>
      <c r="I464" s="11"/>
      <c r="J464" s="82"/>
      <c r="K464" s="82"/>
      <c r="L464" s="82"/>
      <c r="M464" s="11"/>
      <c r="N464" s="11"/>
      <c r="O464" s="11"/>
      <c r="P464" s="11"/>
      <c r="Q464" s="11"/>
      <c r="R464" s="11"/>
      <c r="S464" s="11"/>
      <c r="T464" s="11"/>
      <c r="U464" s="11"/>
      <c r="V464" s="560"/>
    </row>
    <row r="465" spans="3:22" ht="15.75" customHeight="1">
      <c r="C465" s="11"/>
      <c r="D465" s="11"/>
      <c r="E465" s="11"/>
      <c r="F465" s="11"/>
      <c r="G465" s="11"/>
      <c r="H465" s="11"/>
      <c r="I465" s="11"/>
      <c r="J465" s="82"/>
      <c r="K465" s="82"/>
      <c r="L465" s="82"/>
      <c r="M465" s="11"/>
      <c r="N465" s="11"/>
      <c r="O465" s="11"/>
      <c r="P465" s="11"/>
      <c r="Q465" s="11"/>
      <c r="R465" s="11"/>
      <c r="S465" s="11"/>
      <c r="T465" s="11"/>
      <c r="U465" s="11"/>
      <c r="V465" s="560"/>
    </row>
    <row r="466" spans="3:22" ht="15.75" customHeight="1">
      <c r="C466" s="11"/>
      <c r="D466" s="11"/>
      <c r="E466" s="11"/>
      <c r="F466" s="11"/>
      <c r="G466" s="11"/>
      <c r="H466" s="11"/>
      <c r="I466" s="11"/>
      <c r="J466" s="82"/>
      <c r="K466" s="82"/>
      <c r="L466" s="82"/>
      <c r="M466" s="11"/>
      <c r="N466" s="11"/>
      <c r="O466" s="11"/>
      <c r="P466" s="11"/>
      <c r="Q466" s="11"/>
      <c r="R466" s="11"/>
      <c r="S466" s="11"/>
      <c r="T466" s="11"/>
      <c r="U466" s="11"/>
      <c r="V466" s="560"/>
    </row>
    <row r="467" spans="3:22" ht="15.75" customHeight="1">
      <c r="C467" s="11"/>
      <c r="D467" s="11"/>
      <c r="E467" s="11"/>
      <c r="F467" s="11"/>
      <c r="G467" s="11"/>
      <c r="H467" s="11"/>
      <c r="I467" s="11"/>
      <c r="J467" s="82"/>
      <c r="K467" s="82"/>
      <c r="L467" s="82"/>
      <c r="M467" s="11"/>
      <c r="N467" s="11"/>
      <c r="O467" s="11"/>
      <c r="P467" s="11"/>
      <c r="Q467" s="11"/>
      <c r="R467" s="11"/>
      <c r="S467" s="11"/>
      <c r="T467" s="11"/>
      <c r="U467" s="11"/>
      <c r="V467" s="560"/>
    </row>
    <row r="468" spans="3:22" ht="15.75" customHeight="1">
      <c r="C468" s="11"/>
      <c r="D468" s="11"/>
      <c r="E468" s="11"/>
      <c r="F468" s="11"/>
      <c r="G468" s="11"/>
      <c r="H468" s="11"/>
      <c r="I468" s="11"/>
      <c r="J468" s="82"/>
      <c r="K468" s="82"/>
      <c r="L468" s="82"/>
      <c r="M468" s="11"/>
      <c r="N468" s="11"/>
      <c r="O468" s="11"/>
      <c r="P468" s="11"/>
      <c r="Q468" s="11"/>
      <c r="R468" s="11"/>
      <c r="S468" s="11"/>
      <c r="T468" s="11"/>
      <c r="U468" s="11"/>
      <c r="V468" s="560"/>
    </row>
    <row r="469" spans="3:22" ht="15.75" customHeight="1">
      <c r="C469" s="11"/>
      <c r="D469" s="11"/>
      <c r="E469" s="11"/>
      <c r="F469" s="11"/>
      <c r="G469" s="11"/>
      <c r="H469" s="11"/>
      <c r="I469" s="11"/>
      <c r="J469" s="82"/>
      <c r="K469" s="82"/>
      <c r="L469" s="82"/>
      <c r="M469" s="11"/>
      <c r="N469" s="11"/>
      <c r="O469" s="11"/>
      <c r="P469" s="11"/>
      <c r="Q469" s="11"/>
      <c r="R469" s="11"/>
      <c r="S469" s="11"/>
      <c r="T469" s="11"/>
      <c r="U469" s="11"/>
      <c r="V469" s="560"/>
    </row>
    <row r="470" spans="3:22" ht="15.75" customHeight="1">
      <c r="C470" s="11"/>
      <c r="D470" s="11"/>
      <c r="E470" s="11"/>
      <c r="F470" s="11"/>
      <c r="G470" s="11"/>
      <c r="H470" s="11"/>
      <c r="I470" s="11"/>
      <c r="J470" s="82"/>
      <c r="K470" s="82"/>
      <c r="L470" s="82"/>
      <c r="M470" s="11"/>
      <c r="N470" s="11"/>
      <c r="O470" s="11"/>
      <c r="P470" s="11"/>
      <c r="Q470" s="11"/>
      <c r="R470" s="11"/>
      <c r="S470" s="11"/>
      <c r="T470" s="11"/>
      <c r="U470" s="11"/>
      <c r="V470" s="560"/>
    </row>
    <row r="471" spans="3:22" ht="15.75" customHeight="1">
      <c r="C471" s="11"/>
      <c r="D471" s="11"/>
      <c r="E471" s="11"/>
      <c r="F471" s="11"/>
      <c r="G471" s="11"/>
      <c r="H471" s="11"/>
      <c r="I471" s="11"/>
      <c r="J471" s="82"/>
      <c r="K471" s="82"/>
      <c r="L471" s="82"/>
      <c r="M471" s="11"/>
      <c r="N471" s="11"/>
      <c r="O471" s="11"/>
      <c r="P471" s="11"/>
      <c r="Q471" s="11"/>
      <c r="R471" s="11"/>
      <c r="S471" s="11"/>
      <c r="T471" s="11"/>
      <c r="U471" s="11"/>
      <c r="V471" s="560"/>
    </row>
    <row r="472" spans="3:22" ht="15.75" customHeight="1">
      <c r="C472" s="11"/>
      <c r="D472" s="11"/>
      <c r="E472" s="11"/>
      <c r="F472" s="11"/>
      <c r="G472" s="11"/>
      <c r="H472" s="11"/>
      <c r="I472" s="11"/>
      <c r="J472" s="82"/>
      <c r="K472" s="82"/>
      <c r="L472" s="82"/>
      <c r="M472" s="11"/>
      <c r="N472" s="11"/>
      <c r="O472" s="11"/>
      <c r="P472" s="11"/>
      <c r="Q472" s="11"/>
      <c r="R472" s="11"/>
      <c r="S472" s="11"/>
      <c r="T472" s="11"/>
      <c r="U472" s="11"/>
      <c r="V472" s="560"/>
    </row>
    <row r="473" spans="3:22" ht="15.75" customHeight="1">
      <c r="C473" s="11"/>
      <c r="D473" s="11"/>
      <c r="E473" s="11"/>
      <c r="F473" s="11"/>
      <c r="G473" s="11"/>
      <c r="H473" s="11"/>
      <c r="I473" s="11"/>
      <c r="J473" s="82"/>
      <c r="K473" s="82"/>
      <c r="L473" s="82"/>
      <c r="M473" s="11"/>
      <c r="N473" s="11"/>
      <c r="O473" s="11"/>
      <c r="P473" s="11"/>
      <c r="Q473" s="11"/>
      <c r="R473" s="11"/>
      <c r="S473" s="11"/>
      <c r="T473" s="11"/>
      <c r="U473" s="11"/>
      <c r="V473" s="560"/>
    </row>
    <row r="474" spans="3:22" ht="15.75" customHeight="1">
      <c r="C474" s="11"/>
      <c r="D474" s="11"/>
      <c r="E474" s="11"/>
      <c r="F474" s="11"/>
      <c r="G474" s="11"/>
      <c r="H474" s="11"/>
      <c r="I474" s="11"/>
      <c r="J474" s="82"/>
      <c r="K474" s="82"/>
      <c r="L474" s="82"/>
      <c r="M474" s="11"/>
      <c r="N474" s="11"/>
      <c r="O474" s="11"/>
      <c r="P474" s="11"/>
      <c r="Q474" s="11"/>
      <c r="R474" s="11"/>
      <c r="S474" s="11"/>
      <c r="T474" s="11"/>
      <c r="U474" s="11"/>
      <c r="V474" s="560"/>
    </row>
    <row r="475" spans="3:22" ht="15.75" customHeight="1">
      <c r="C475" s="11"/>
      <c r="D475" s="11"/>
      <c r="E475" s="11"/>
      <c r="F475" s="11"/>
      <c r="G475" s="11"/>
      <c r="H475" s="11"/>
      <c r="I475" s="11"/>
      <c r="J475" s="82"/>
      <c r="K475" s="82"/>
      <c r="L475" s="82"/>
      <c r="M475" s="11"/>
      <c r="N475" s="11"/>
      <c r="O475" s="11"/>
      <c r="P475" s="11"/>
      <c r="Q475" s="11"/>
      <c r="R475" s="11"/>
      <c r="S475" s="11"/>
      <c r="T475" s="11"/>
      <c r="U475" s="11"/>
      <c r="V475" s="560"/>
    </row>
    <row r="476" spans="3:22" ht="15.75" customHeight="1">
      <c r="C476" s="11"/>
      <c r="D476" s="11"/>
      <c r="E476" s="11"/>
      <c r="F476" s="11"/>
      <c r="G476" s="11"/>
      <c r="H476" s="11"/>
      <c r="I476" s="11"/>
      <c r="J476" s="82"/>
      <c r="K476" s="82"/>
      <c r="L476" s="82"/>
      <c r="M476" s="11"/>
      <c r="N476" s="11"/>
      <c r="O476" s="11"/>
      <c r="P476" s="11"/>
      <c r="Q476" s="11"/>
      <c r="R476" s="11"/>
      <c r="S476" s="11"/>
      <c r="T476" s="11"/>
      <c r="U476" s="11"/>
      <c r="V476" s="560"/>
    </row>
    <row r="477" spans="3:22" ht="15.75" customHeight="1">
      <c r="C477" s="11"/>
      <c r="D477" s="11"/>
      <c r="E477" s="11"/>
      <c r="F477" s="11"/>
      <c r="G477" s="11"/>
      <c r="H477" s="11"/>
      <c r="I477" s="11"/>
      <c r="J477" s="82"/>
      <c r="K477" s="82"/>
      <c r="L477" s="82"/>
      <c r="M477" s="11"/>
      <c r="N477" s="11"/>
      <c r="O477" s="11"/>
      <c r="P477" s="11"/>
      <c r="Q477" s="11"/>
      <c r="R477" s="11"/>
      <c r="S477" s="11"/>
      <c r="T477" s="11"/>
      <c r="U477" s="11"/>
      <c r="V477" s="560"/>
    </row>
    <row r="478" spans="3:22" ht="15.75" customHeight="1">
      <c r="C478" s="11"/>
      <c r="D478" s="11"/>
      <c r="E478" s="11"/>
      <c r="F478" s="11"/>
      <c r="G478" s="11"/>
      <c r="H478" s="11"/>
      <c r="I478" s="11"/>
      <c r="J478" s="82"/>
      <c r="K478" s="82"/>
      <c r="L478" s="82"/>
      <c r="M478" s="11"/>
      <c r="N478" s="11"/>
      <c r="O478" s="11"/>
      <c r="P478" s="11"/>
      <c r="Q478" s="11"/>
      <c r="R478" s="11"/>
      <c r="S478" s="11"/>
      <c r="T478" s="11"/>
      <c r="U478" s="11"/>
      <c r="V478" s="560"/>
    </row>
    <row r="479" spans="3:22" ht="15.75" customHeight="1">
      <c r="C479" s="11"/>
      <c r="D479" s="11"/>
      <c r="E479" s="11"/>
      <c r="F479" s="11"/>
      <c r="G479" s="11"/>
      <c r="H479" s="11"/>
      <c r="I479" s="11"/>
      <c r="J479" s="82"/>
      <c r="K479" s="82"/>
      <c r="L479" s="82"/>
      <c r="M479" s="11"/>
      <c r="N479" s="11"/>
      <c r="O479" s="11"/>
      <c r="P479" s="11"/>
      <c r="Q479" s="11"/>
      <c r="R479" s="11"/>
      <c r="S479" s="11"/>
      <c r="T479" s="11"/>
      <c r="U479" s="11"/>
      <c r="V479" s="560"/>
    </row>
    <row r="480" spans="3:22" ht="15.75" customHeight="1">
      <c r="C480" s="11"/>
      <c r="D480" s="11"/>
      <c r="E480" s="11"/>
      <c r="F480" s="11"/>
      <c r="G480" s="11"/>
      <c r="H480" s="11"/>
      <c r="I480" s="11"/>
      <c r="J480" s="82"/>
      <c r="K480" s="82"/>
      <c r="L480" s="82"/>
      <c r="M480" s="11"/>
      <c r="N480" s="11"/>
      <c r="O480" s="11"/>
      <c r="P480" s="11"/>
      <c r="Q480" s="11"/>
      <c r="R480" s="11"/>
      <c r="S480" s="11"/>
      <c r="T480" s="11"/>
      <c r="U480" s="11"/>
      <c r="V480" s="560"/>
    </row>
    <row r="481" spans="3:22" ht="15.75" customHeight="1">
      <c r="C481" s="11"/>
      <c r="D481" s="11"/>
      <c r="E481" s="11"/>
      <c r="F481" s="11"/>
      <c r="G481" s="11"/>
      <c r="H481" s="11"/>
      <c r="I481" s="11"/>
      <c r="J481" s="82"/>
      <c r="K481" s="82"/>
      <c r="L481" s="82"/>
      <c r="M481" s="11"/>
      <c r="N481" s="11"/>
      <c r="O481" s="11"/>
      <c r="P481" s="11"/>
      <c r="Q481" s="11"/>
      <c r="R481" s="11"/>
      <c r="S481" s="11"/>
      <c r="T481" s="11"/>
      <c r="U481" s="11"/>
      <c r="V481" s="560"/>
    </row>
    <row r="482" spans="3:22" ht="15.75" customHeight="1">
      <c r="C482" s="11"/>
      <c r="D482" s="11"/>
      <c r="E482" s="11"/>
      <c r="F482" s="11"/>
      <c r="G482" s="11"/>
      <c r="H482" s="11"/>
      <c r="I482" s="11"/>
      <c r="J482" s="82"/>
      <c r="K482" s="82"/>
      <c r="L482" s="82"/>
      <c r="M482" s="11"/>
      <c r="N482" s="11"/>
      <c r="O482" s="11"/>
      <c r="P482" s="11"/>
      <c r="Q482" s="11"/>
      <c r="R482" s="11"/>
      <c r="S482" s="11"/>
      <c r="T482" s="11"/>
      <c r="U482" s="11"/>
      <c r="V482" s="560"/>
    </row>
    <row r="483" spans="3:22" ht="15.75" customHeight="1">
      <c r="C483" s="11"/>
      <c r="D483" s="11"/>
      <c r="E483" s="11"/>
      <c r="F483" s="11"/>
      <c r="G483" s="11"/>
      <c r="H483" s="11"/>
      <c r="I483" s="11"/>
      <c r="J483" s="82"/>
      <c r="K483" s="82"/>
      <c r="L483" s="82"/>
      <c r="M483" s="11"/>
      <c r="N483" s="11"/>
      <c r="O483" s="11"/>
      <c r="P483" s="11"/>
      <c r="Q483" s="11"/>
      <c r="R483" s="11"/>
      <c r="S483" s="11"/>
      <c r="T483" s="11"/>
      <c r="U483" s="11"/>
      <c r="V483" s="560"/>
    </row>
    <row r="484" spans="3:22" ht="15.75" customHeight="1">
      <c r="C484" s="11"/>
      <c r="D484" s="11"/>
      <c r="E484" s="11"/>
      <c r="F484" s="11"/>
      <c r="G484" s="11"/>
      <c r="H484" s="11"/>
      <c r="I484" s="11"/>
      <c r="J484" s="82"/>
      <c r="K484" s="82"/>
      <c r="L484" s="82"/>
      <c r="M484" s="11"/>
      <c r="N484" s="11"/>
      <c r="O484" s="11"/>
      <c r="P484" s="11"/>
      <c r="Q484" s="11"/>
      <c r="R484" s="11"/>
      <c r="S484" s="11"/>
      <c r="T484" s="11"/>
      <c r="U484" s="11"/>
      <c r="V484" s="560"/>
    </row>
    <row r="485" spans="3:22" ht="15.75" customHeight="1">
      <c r="C485" s="11"/>
      <c r="D485" s="11"/>
      <c r="E485" s="11"/>
      <c r="F485" s="11"/>
      <c r="G485" s="11"/>
      <c r="H485" s="11"/>
      <c r="I485" s="11"/>
      <c r="J485" s="82"/>
      <c r="K485" s="82"/>
      <c r="L485" s="82"/>
      <c r="M485" s="11"/>
      <c r="N485" s="11"/>
      <c r="O485" s="11"/>
      <c r="P485" s="11"/>
      <c r="Q485" s="11"/>
      <c r="R485" s="11"/>
      <c r="S485" s="11"/>
      <c r="T485" s="11"/>
      <c r="U485" s="11"/>
      <c r="V485" s="560"/>
    </row>
    <row r="486" spans="3:22" ht="15.75" customHeight="1">
      <c r="C486" s="11"/>
      <c r="D486" s="11"/>
      <c r="E486" s="11"/>
      <c r="F486" s="11"/>
      <c r="G486" s="11"/>
      <c r="H486" s="11"/>
      <c r="I486" s="11"/>
      <c r="J486" s="82"/>
      <c r="K486" s="82"/>
      <c r="L486" s="82"/>
      <c r="M486" s="11"/>
      <c r="N486" s="11"/>
      <c r="O486" s="11"/>
      <c r="P486" s="11"/>
      <c r="Q486" s="11"/>
      <c r="R486" s="11"/>
      <c r="S486" s="11"/>
      <c r="T486" s="11"/>
      <c r="U486" s="11"/>
      <c r="V486" s="560"/>
    </row>
    <row r="487" spans="3:22" ht="15.75" customHeight="1">
      <c r="C487" s="11"/>
      <c r="D487" s="11"/>
      <c r="E487" s="11"/>
      <c r="F487" s="11"/>
      <c r="G487" s="11"/>
      <c r="H487" s="11"/>
      <c r="I487" s="11"/>
      <c r="J487" s="82"/>
      <c r="K487" s="82"/>
      <c r="L487" s="82"/>
      <c r="M487" s="11"/>
      <c r="N487" s="11"/>
      <c r="O487" s="11"/>
      <c r="P487" s="11"/>
      <c r="Q487" s="11"/>
      <c r="R487" s="11"/>
      <c r="S487" s="11"/>
      <c r="T487" s="11"/>
      <c r="U487" s="11"/>
      <c r="V487" s="560"/>
    </row>
    <row r="488" spans="3:22" ht="15.75" customHeight="1">
      <c r="C488" s="11"/>
      <c r="D488" s="11"/>
      <c r="E488" s="11"/>
      <c r="F488" s="11"/>
      <c r="G488" s="11"/>
      <c r="H488" s="11"/>
      <c r="I488" s="11"/>
      <c r="J488" s="82"/>
      <c r="K488" s="82"/>
      <c r="L488" s="82"/>
      <c r="M488" s="11"/>
      <c r="N488" s="11"/>
      <c r="O488" s="11"/>
      <c r="P488" s="11"/>
      <c r="Q488" s="11"/>
      <c r="R488" s="11"/>
      <c r="S488" s="11"/>
      <c r="T488" s="11"/>
      <c r="U488" s="11"/>
      <c r="V488" s="560"/>
    </row>
    <row r="489" spans="3:22" ht="15.75" customHeight="1">
      <c r="C489" s="11"/>
      <c r="D489" s="11"/>
      <c r="E489" s="11"/>
      <c r="F489" s="11"/>
      <c r="G489" s="11"/>
      <c r="H489" s="11"/>
      <c r="I489" s="11"/>
      <c r="J489" s="82"/>
      <c r="K489" s="82"/>
      <c r="L489" s="82"/>
      <c r="M489" s="11"/>
      <c r="N489" s="11"/>
      <c r="O489" s="11"/>
      <c r="P489" s="11"/>
      <c r="Q489" s="11"/>
      <c r="R489" s="11"/>
      <c r="S489" s="11"/>
      <c r="T489" s="11"/>
      <c r="U489" s="11"/>
      <c r="V489" s="560"/>
    </row>
    <row r="490" spans="3:22" ht="15.75" customHeight="1">
      <c r="C490" s="11"/>
      <c r="D490" s="11"/>
      <c r="E490" s="11"/>
      <c r="F490" s="11"/>
      <c r="G490" s="11"/>
      <c r="H490" s="11"/>
      <c r="I490" s="11"/>
      <c r="J490" s="82"/>
      <c r="K490" s="82"/>
      <c r="L490" s="82"/>
      <c r="M490" s="11"/>
      <c r="N490" s="11"/>
      <c r="O490" s="11"/>
      <c r="P490" s="11"/>
      <c r="Q490" s="11"/>
      <c r="R490" s="11"/>
      <c r="S490" s="11"/>
      <c r="T490" s="11"/>
      <c r="U490" s="11"/>
      <c r="V490" s="560"/>
    </row>
    <row r="491" spans="3:22" ht="15.75" customHeight="1">
      <c r="C491" s="11"/>
      <c r="D491" s="11"/>
      <c r="E491" s="11"/>
      <c r="F491" s="11"/>
      <c r="G491" s="11"/>
      <c r="H491" s="11"/>
      <c r="I491" s="11"/>
      <c r="J491" s="82"/>
      <c r="K491" s="82"/>
      <c r="L491" s="82"/>
      <c r="M491" s="11"/>
      <c r="N491" s="11"/>
      <c r="O491" s="11"/>
      <c r="P491" s="11"/>
      <c r="Q491" s="11"/>
      <c r="R491" s="11"/>
      <c r="S491" s="11"/>
      <c r="T491" s="11"/>
      <c r="U491" s="11"/>
      <c r="V491" s="560"/>
    </row>
    <row r="492" spans="3:22" ht="15.75" customHeight="1">
      <c r="C492" s="11"/>
      <c r="D492" s="11"/>
      <c r="E492" s="11"/>
      <c r="F492" s="11"/>
      <c r="G492" s="11"/>
      <c r="H492" s="11"/>
      <c r="I492" s="11"/>
      <c r="J492" s="82"/>
      <c r="K492" s="82"/>
      <c r="L492" s="82"/>
      <c r="M492" s="11"/>
      <c r="N492" s="11"/>
      <c r="O492" s="11"/>
      <c r="P492" s="11"/>
      <c r="Q492" s="11"/>
      <c r="R492" s="11"/>
      <c r="S492" s="11"/>
      <c r="T492" s="11"/>
      <c r="U492" s="11"/>
      <c r="V492" s="560"/>
    </row>
    <row r="493" spans="3:22" ht="15.75" customHeight="1">
      <c r="C493" s="11"/>
      <c r="D493" s="11"/>
      <c r="E493" s="11"/>
      <c r="F493" s="11"/>
      <c r="G493" s="11"/>
      <c r="H493" s="11"/>
      <c r="I493" s="11"/>
      <c r="J493" s="82"/>
      <c r="K493" s="82"/>
      <c r="L493" s="82"/>
      <c r="M493" s="11"/>
      <c r="N493" s="11"/>
      <c r="O493" s="11"/>
      <c r="P493" s="11"/>
      <c r="Q493" s="11"/>
      <c r="R493" s="11"/>
      <c r="S493" s="11"/>
      <c r="T493" s="11"/>
      <c r="U493" s="11"/>
      <c r="V493" s="560"/>
    </row>
    <row r="494" spans="3:22" ht="15.75" customHeight="1">
      <c r="C494" s="11"/>
      <c r="D494" s="11"/>
      <c r="E494" s="11"/>
      <c r="F494" s="11"/>
      <c r="G494" s="11"/>
      <c r="H494" s="11"/>
      <c r="I494" s="11"/>
      <c r="J494" s="82"/>
      <c r="K494" s="82"/>
      <c r="L494" s="82"/>
      <c r="M494" s="11"/>
      <c r="N494" s="11"/>
      <c r="O494" s="11"/>
      <c r="P494" s="11"/>
      <c r="Q494" s="11"/>
      <c r="R494" s="11"/>
      <c r="S494" s="11"/>
      <c r="T494" s="11"/>
      <c r="U494" s="11"/>
      <c r="V494" s="560"/>
    </row>
    <row r="495" spans="3:22" ht="15.75" customHeight="1">
      <c r="C495" s="11"/>
      <c r="D495" s="11"/>
      <c r="E495" s="11"/>
      <c r="F495" s="11"/>
      <c r="G495" s="11"/>
      <c r="H495" s="11"/>
      <c r="I495" s="11"/>
      <c r="J495" s="82"/>
      <c r="K495" s="82"/>
      <c r="L495" s="82"/>
      <c r="M495" s="11"/>
      <c r="N495" s="11"/>
      <c r="O495" s="11"/>
      <c r="P495" s="11"/>
      <c r="Q495" s="11"/>
      <c r="R495" s="11"/>
      <c r="S495" s="11"/>
      <c r="T495" s="11"/>
      <c r="U495" s="11"/>
      <c r="V495" s="560"/>
    </row>
    <row r="496" spans="3:22" ht="15.75" customHeight="1">
      <c r="C496" s="11"/>
      <c r="D496" s="11"/>
      <c r="E496" s="11"/>
      <c r="F496" s="11"/>
      <c r="G496" s="11"/>
      <c r="H496" s="11"/>
      <c r="I496" s="11"/>
      <c r="J496" s="82"/>
      <c r="K496" s="82"/>
      <c r="L496" s="82"/>
      <c r="M496" s="11"/>
      <c r="N496" s="11"/>
      <c r="O496" s="11"/>
      <c r="P496" s="11"/>
      <c r="Q496" s="11"/>
      <c r="R496" s="11"/>
      <c r="S496" s="11"/>
      <c r="T496" s="11"/>
      <c r="U496" s="11"/>
      <c r="V496" s="560"/>
    </row>
    <row r="497" spans="3:22" ht="15.75" customHeight="1">
      <c r="C497" s="11"/>
      <c r="D497" s="11"/>
      <c r="E497" s="11"/>
      <c r="F497" s="11"/>
      <c r="G497" s="11"/>
      <c r="H497" s="11"/>
      <c r="I497" s="11"/>
      <c r="J497" s="82"/>
      <c r="K497" s="82"/>
      <c r="L497" s="82"/>
      <c r="M497" s="11"/>
      <c r="N497" s="11"/>
      <c r="O497" s="11"/>
      <c r="P497" s="11"/>
      <c r="Q497" s="11"/>
      <c r="R497" s="11"/>
      <c r="S497" s="11"/>
      <c r="T497" s="11"/>
      <c r="U497" s="11"/>
      <c r="V497" s="560"/>
    </row>
    <row r="498" spans="3:22" ht="15.75" customHeight="1">
      <c r="C498" s="11"/>
      <c r="D498" s="11"/>
      <c r="E498" s="11"/>
      <c r="F498" s="11"/>
      <c r="G498" s="11"/>
      <c r="H498" s="11"/>
      <c r="I498" s="11"/>
      <c r="J498" s="82"/>
      <c r="K498" s="82"/>
      <c r="L498" s="82"/>
      <c r="M498" s="11"/>
      <c r="N498" s="11"/>
      <c r="O498" s="11"/>
      <c r="P498" s="11"/>
      <c r="Q498" s="11"/>
      <c r="R498" s="11"/>
      <c r="S498" s="11"/>
      <c r="T498" s="11"/>
      <c r="U498" s="11"/>
      <c r="V498" s="560"/>
    </row>
    <row r="499" spans="3:22" ht="15.75" customHeight="1">
      <c r="C499" s="11"/>
      <c r="D499" s="11"/>
      <c r="E499" s="11"/>
      <c r="F499" s="11"/>
      <c r="G499" s="11"/>
      <c r="H499" s="11"/>
      <c r="I499" s="11"/>
      <c r="J499" s="82"/>
      <c r="K499" s="82"/>
      <c r="L499" s="82"/>
      <c r="M499" s="11"/>
      <c r="N499" s="11"/>
      <c r="O499" s="11"/>
      <c r="P499" s="11"/>
      <c r="Q499" s="11"/>
      <c r="R499" s="11"/>
      <c r="S499" s="11"/>
      <c r="T499" s="11"/>
      <c r="U499" s="11"/>
      <c r="V499" s="560"/>
    </row>
    <row r="500" spans="3:22" ht="15.75" customHeight="1">
      <c r="C500" s="11"/>
      <c r="D500" s="11"/>
      <c r="E500" s="11"/>
      <c r="F500" s="11"/>
      <c r="G500" s="11"/>
      <c r="H500" s="11"/>
      <c r="I500" s="11"/>
      <c r="J500" s="82"/>
      <c r="K500" s="82"/>
      <c r="L500" s="82"/>
      <c r="M500" s="11"/>
      <c r="N500" s="11"/>
      <c r="O500" s="11"/>
      <c r="P500" s="11"/>
      <c r="Q500" s="11"/>
      <c r="R500" s="11"/>
      <c r="S500" s="11"/>
      <c r="T500" s="11"/>
      <c r="U500" s="11"/>
      <c r="V500" s="560"/>
    </row>
    <row r="501" spans="3:22" ht="15.75" customHeight="1">
      <c r="C501" s="11"/>
      <c r="D501" s="11"/>
      <c r="E501" s="11"/>
      <c r="F501" s="11"/>
      <c r="G501" s="11"/>
      <c r="H501" s="11"/>
      <c r="I501" s="11"/>
      <c r="J501" s="82"/>
      <c r="K501" s="82"/>
      <c r="L501" s="82"/>
      <c r="M501" s="11"/>
      <c r="N501" s="11"/>
      <c r="O501" s="11"/>
      <c r="P501" s="11"/>
      <c r="Q501" s="11"/>
      <c r="R501" s="11"/>
      <c r="S501" s="11"/>
      <c r="T501" s="11"/>
      <c r="U501" s="11"/>
      <c r="V501" s="560"/>
    </row>
    <row r="502" spans="3:22" ht="15.75" customHeight="1">
      <c r="C502" s="11"/>
      <c r="D502" s="11"/>
      <c r="E502" s="11"/>
      <c r="F502" s="11"/>
      <c r="G502" s="11"/>
      <c r="H502" s="11"/>
      <c r="I502" s="11"/>
      <c r="J502" s="82"/>
      <c r="K502" s="82"/>
      <c r="L502" s="82"/>
      <c r="M502" s="11"/>
      <c r="N502" s="11"/>
      <c r="O502" s="11"/>
      <c r="P502" s="11"/>
      <c r="Q502" s="11"/>
      <c r="R502" s="11"/>
      <c r="S502" s="11"/>
      <c r="T502" s="11"/>
      <c r="U502" s="11"/>
      <c r="V502" s="560"/>
    </row>
    <row r="503" spans="3:22" ht="15.75" customHeight="1">
      <c r="C503" s="11"/>
      <c r="D503" s="11"/>
      <c r="E503" s="11"/>
      <c r="F503" s="11"/>
      <c r="G503" s="11"/>
      <c r="H503" s="11"/>
      <c r="I503" s="11"/>
      <c r="J503" s="82"/>
      <c r="K503" s="82"/>
      <c r="L503" s="82"/>
      <c r="M503" s="11"/>
      <c r="N503" s="11"/>
      <c r="O503" s="11"/>
      <c r="P503" s="11"/>
      <c r="Q503" s="11"/>
      <c r="R503" s="11"/>
      <c r="S503" s="11"/>
      <c r="T503" s="11"/>
      <c r="U503" s="11"/>
      <c r="V503" s="560"/>
    </row>
    <row r="504" spans="3:22" ht="15.75" customHeight="1">
      <c r="C504" s="11"/>
      <c r="D504" s="11"/>
      <c r="E504" s="11"/>
      <c r="F504" s="11"/>
      <c r="G504" s="11"/>
      <c r="H504" s="11"/>
      <c r="I504" s="11"/>
      <c r="J504" s="82"/>
      <c r="K504" s="82"/>
      <c r="L504" s="82"/>
      <c r="M504" s="11"/>
      <c r="N504" s="11"/>
      <c r="O504" s="11"/>
      <c r="P504" s="11"/>
      <c r="Q504" s="11"/>
      <c r="R504" s="11"/>
      <c r="S504" s="11"/>
      <c r="T504" s="11"/>
      <c r="U504" s="11"/>
      <c r="V504" s="560"/>
    </row>
    <row r="505" spans="3:22" ht="15.75" customHeight="1">
      <c r="C505" s="11"/>
      <c r="D505" s="11"/>
      <c r="E505" s="11"/>
      <c r="F505" s="11"/>
      <c r="G505" s="11"/>
      <c r="H505" s="11"/>
      <c r="I505" s="11"/>
      <c r="J505" s="82"/>
      <c r="K505" s="82"/>
      <c r="L505" s="82"/>
      <c r="M505" s="11"/>
      <c r="N505" s="11"/>
      <c r="O505" s="11"/>
      <c r="P505" s="11"/>
      <c r="Q505" s="11"/>
      <c r="R505" s="11"/>
      <c r="S505" s="11"/>
      <c r="T505" s="11"/>
      <c r="U505" s="11"/>
      <c r="V505" s="560"/>
    </row>
    <row r="506" spans="3:22" ht="15.75" customHeight="1">
      <c r="C506" s="11"/>
      <c r="D506" s="11"/>
      <c r="E506" s="11"/>
      <c r="F506" s="11"/>
      <c r="G506" s="11"/>
      <c r="H506" s="11"/>
      <c r="I506" s="11"/>
      <c r="J506" s="82"/>
      <c r="K506" s="82"/>
      <c r="L506" s="82"/>
      <c r="M506" s="11"/>
      <c r="N506" s="11"/>
      <c r="O506" s="11"/>
      <c r="P506" s="11"/>
      <c r="Q506" s="11"/>
      <c r="R506" s="11"/>
      <c r="S506" s="11"/>
      <c r="T506" s="11"/>
      <c r="U506" s="11"/>
      <c r="V506" s="560"/>
    </row>
    <row r="507" spans="3:22" ht="15.75" customHeight="1">
      <c r="C507" s="11"/>
      <c r="D507" s="11"/>
      <c r="E507" s="11"/>
      <c r="F507" s="11"/>
      <c r="G507" s="11"/>
      <c r="H507" s="11"/>
      <c r="I507" s="11"/>
      <c r="J507" s="82"/>
      <c r="K507" s="82"/>
      <c r="L507" s="82"/>
      <c r="M507" s="11"/>
      <c r="N507" s="11"/>
      <c r="O507" s="11"/>
      <c r="P507" s="11"/>
      <c r="Q507" s="11"/>
      <c r="R507" s="11"/>
      <c r="S507" s="11"/>
      <c r="T507" s="11"/>
      <c r="U507" s="11"/>
      <c r="V507" s="560"/>
    </row>
    <row r="508" spans="3:22" ht="15.75" customHeight="1">
      <c r="C508" s="11"/>
      <c r="D508" s="11"/>
      <c r="E508" s="11"/>
      <c r="F508" s="11"/>
      <c r="G508" s="11"/>
      <c r="H508" s="11"/>
      <c r="I508" s="11"/>
      <c r="J508" s="82"/>
      <c r="K508" s="82"/>
      <c r="L508" s="82"/>
      <c r="M508" s="11"/>
      <c r="N508" s="11"/>
      <c r="O508" s="11"/>
      <c r="P508" s="11"/>
      <c r="Q508" s="11"/>
      <c r="R508" s="11"/>
      <c r="S508" s="11"/>
      <c r="T508" s="11"/>
      <c r="U508" s="11"/>
      <c r="V508" s="560"/>
    </row>
    <row r="509" spans="3:22" ht="15.75" customHeight="1">
      <c r="C509" s="11"/>
      <c r="D509" s="11"/>
      <c r="E509" s="11"/>
      <c r="F509" s="11"/>
      <c r="G509" s="11"/>
      <c r="H509" s="11"/>
      <c r="I509" s="11"/>
      <c r="J509" s="82"/>
      <c r="K509" s="82"/>
      <c r="L509" s="82"/>
      <c r="M509" s="11"/>
      <c r="N509" s="11"/>
      <c r="O509" s="11"/>
      <c r="P509" s="11"/>
      <c r="Q509" s="11"/>
      <c r="R509" s="11"/>
      <c r="S509" s="11"/>
      <c r="T509" s="11"/>
      <c r="U509" s="11"/>
      <c r="V509" s="560"/>
    </row>
    <row r="510" spans="3:22" ht="15.75" customHeight="1">
      <c r="C510" s="11"/>
      <c r="D510" s="11"/>
      <c r="E510" s="11"/>
      <c r="F510" s="11"/>
      <c r="G510" s="11"/>
      <c r="H510" s="11"/>
      <c r="I510" s="11"/>
      <c r="J510" s="82"/>
      <c r="K510" s="82"/>
      <c r="L510" s="82"/>
      <c r="M510" s="11"/>
      <c r="N510" s="11"/>
      <c r="O510" s="11"/>
      <c r="P510" s="11"/>
      <c r="Q510" s="11"/>
      <c r="R510" s="11"/>
      <c r="S510" s="11"/>
      <c r="T510" s="11"/>
      <c r="U510" s="11"/>
      <c r="V510" s="560"/>
    </row>
    <row r="511" spans="3:22" ht="15.75" customHeight="1">
      <c r="C511" s="11"/>
      <c r="D511" s="11"/>
      <c r="E511" s="11"/>
      <c r="F511" s="11"/>
      <c r="G511" s="11"/>
      <c r="H511" s="11"/>
      <c r="I511" s="11"/>
      <c r="J511" s="82"/>
      <c r="K511" s="82"/>
      <c r="L511" s="82"/>
      <c r="M511" s="11"/>
      <c r="N511" s="11"/>
      <c r="O511" s="11"/>
      <c r="P511" s="11"/>
      <c r="Q511" s="11"/>
      <c r="R511" s="11"/>
      <c r="S511" s="11"/>
      <c r="T511" s="11"/>
      <c r="U511" s="11"/>
      <c r="V511" s="560"/>
    </row>
    <row r="512" spans="3:22" ht="15.75" customHeight="1">
      <c r="C512" s="11"/>
      <c r="D512" s="11"/>
      <c r="E512" s="11"/>
      <c r="F512" s="11"/>
      <c r="G512" s="11"/>
      <c r="H512" s="11"/>
      <c r="I512" s="11"/>
      <c r="J512" s="82"/>
      <c r="K512" s="82"/>
      <c r="L512" s="82"/>
      <c r="M512" s="11"/>
      <c r="N512" s="11"/>
      <c r="O512" s="11"/>
      <c r="P512" s="11"/>
      <c r="Q512" s="11"/>
      <c r="R512" s="11"/>
      <c r="S512" s="11"/>
      <c r="T512" s="11"/>
      <c r="U512" s="11"/>
      <c r="V512" s="560"/>
    </row>
    <row r="513" spans="3:22" ht="15.75" customHeight="1">
      <c r="C513" s="11"/>
      <c r="D513" s="11"/>
      <c r="E513" s="11"/>
      <c r="F513" s="11"/>
      <c r="G513" s="11"/>
      <c r="H513" s="11"/>
      <c r="I513" s="11"/>
      <c r="J513" s="82"/>
      <c r="K513" s="82"/>
      <c r="L513" s="82"/>
      <c r="M513" s="11"/>
      <c r="N513" s="11"/>
      <c r="O513" s="11"/>
      <c r="P513" s="11"/>
      <c r="Q513" s="11"/>
      <c r="R513" s="11"/>
      <c r="S513" s="11"/>
      <c r="T513" s="11"/>
      <c r="U513" s="11"/>
      <c r="V513" s="560"/>
    </row>
    <row r="514" spans="3:22" ht="15.75" customHeight="1">
      <c r="C514" s="11"/>
      <c r="D514" s="11"/>
      <c r="E514" s="11"/>
      <c r="F514" s="11"/>
      <c r="G514" s="11"/>
      <c r="H514" s="11"/>
      <c r="I514" s="11"/>
      <c r="J514" s="82"/>
      <c r="K514" s="82"/>
      <c r="L514" s="82"/>
      <c r="M514" s="11"/>
      <c r="N514" s="11"/>
      <c r="O514" s="11"/>
      <c r="P514" s="11"/>
      <c r="Q514" s="11"/>
      <c r="R514" s="11"/>
      <c r="S514" s="11"/>
      <c r="T514" s="11"/>
      <c r="U514" s="11"/>
      <c r="V514" s="560"/>
    </row>
    <row r="515" spans="3:22" ht="15.75" customHeight="1">
      <c r="C515" s="11"/>
      <c r="D515" s="11"/>
      <c r="E515" s="11"/>
      <c r="F515" s="11"/>
      <c r="G515" s="11"/>
      <c r="H515" s="11"/>
      <c r="I515" s="11"/>
      <c r="J515" s="82"/>
      <c r="K515" s="82"/>
      <c r="L515" s="82"/>
      <c r="M515" s="11"/>
      <c r="N515" s="11"/>
      <c r="O515" s="11"/>
      <c r="P515" s="11"/>
      <c r="Q515" s="11"/>
      <c r="R515" s="11"/>
      <c r="S515" s="11"/>
      <c r="T515" s="11"/>
      <c r="U515" s="11"/>
      <c r="V515" s="560"/>
    </row>
    <row r="516" spans="3:22" ht="15.75" customHeight="1">
      <c r="C516" s="11"/>
      <c r="D516" s="11"/>
      <c r="E516" s="11"/>
      <c r="F516" s="11"/>
      <c r="G516" s="11"/>
      <c r="H516" s="11"/>
      <c r="I516" s="11"/>
      <c r="J516" s="82"/>
      <c r="K516" s="82"/>
      <c r="L516" s="82"/>
      <c r="M516" s="11"/>
      <c r="N516" s="11"/>
      <c r="O516" s="11"/>
      <c r="P516" s="11"/>
      <c r="Q516" s="11"/>
      <c r="R516" s="11"/>
      <c r="S516" s="11"/>
      <c r="T516" s="11"/>
      <c r="U516" s="11"/>
      <c r="V516" s="560"/>
    </row>
    <row r="517" spans="3:22" ht="15.75" customHeight="1">
      <c r="C517" s="11"/>
      <c r="D517" s="11"/>
      <c r="E517" s="11"/>
      <c r="F517" s="11"/>
      <c r="G517" s="11"/>
      <c r="H517" s="11"/>
      <c r="I517" s="11"/>
      <c r="J517" s="82"/>
      <c r="K517" s="82"/>
      <c r="L517" s="82"/>
      <c r="M517" s="11"/>
      <c r="N517" s="11"/>
      <c r="O517" s="11"/>
      <c r="P517" s="11"/>
      <c r="Q517" s="11"/>
      <c r="R517" s="11"/>
      <c r="S517" s="11"/>
      <c r="T517" s="11"/>
      <c r="U517" s="11"/>
      <c r="V517" s="560"/>
    </row>
    <row r="518" spans="3:22" ht="15.75" customHeight="1">
      <c r="C518" s="11"/>
      <c r="D518" s="11"/>
      <c r="E518" s="11"/>
      <c r="F518" s="11"/>
      <c r="G518" s="11"/>
      <c r="H518" s="11"/>
      <c r="I518" s="11"/>
      <c r="J518" s="82"/>
      <c r="K518" s="82"/>
      <c r="L518" s="82"/>
      <c r="M518" s="11"/>
      <c r="N518" s="11"/>
      <c r="O518" s="11"/>
      <c r="P518" s="11"/>
      <c r="Q518" s="11"/>
      <c r="R518" s="11"/>
      <c r="S518" s="11"/>
      <c r="T518" s="11"/>
      <c r="U518" s="11"/>
      <c r="V518" s="560"/>
    </row>
    <row r="519" spans="3:22" ht="15.75" customHeight="1">
      <c r="C519" s="11"/>
      <c r="D519" s="11"/>
      <c r="E519" s="11"/>
      <c r="F519" s="11"/>
      <c r="G519" s="11"/>
      <c r="H519" s="11"/>
      <c r="I519" s="11"/>
      <c r="J519" s="82"/>
      <c r="K519" s="82"/>
      <c r="L519" s="82"/>
      <c r="M519" s="11"/>
      <c r="N519" s="11"/>
      <c r="O519" s="11"/>
      <c r="P519" s="11"/>
      <c r="Q519" s="11"/>
      <c r="R519" s="11"/>
      <c r="S519" s="11"/>
      <c r="T519" s="11"/>
      <c r="U519" s="11"/>
      <c r="V519" s="560"/>
    </row>
    <row r="520" spans="3:22" ht="15.75" customHeight="1">
      <c r="C520" s="11"/>
      <c r="D520" s="11"/>
      <c r="E520" s="11"/>
      <c r="F520" s="11"/>
      <c r="G520" s="11"/>
      <c r="H520" s="11"/>
      <c r="I520" s="11"/>
      <c r="J520" s="82"/>
      <c r="K520" s="82"/>
      <c r="L520" s="82"/>
      <c r="M520" s="11"/>
      <c r="N520" s="11"/>
      <c r="O520" s="11"/>
      <c r="P520" s="11"/>
      <c r="Q520" s="11"/>
      <c r="R520" s="11"/>
      <c r="S520" s="11"/>
      <c r="T520" s="11"/>
      <c r="U520" s="11"/>
      <c r="V520" s="560"/>
    </row>
    <row r="521" spans="3:22" ht="15.75" customHeight="1">
      <c r="C521" s="11"/>
      <c r="D521" s="11"/>
      <c r="E521" s="11"/>
      <c r="F521" s="11"/>
      <c r="G521" s="11"/>
      <c r="H521" s="11"/>
      <c r="I521" s="11"/>
      <c r="J521" s="82"/>
      <c r="K521" s="82"/>
      <c r="L521" s="82"/>
      <c r="M521" s="11"/>
      <c r="N521" s="11"/>
      <c r="O521" s="11"/>
      <c r="P521" s="11"/>
      <c r="Q521" s="11"/>
      <c r="R521" s="11"/>
      <c r="S521" s="11"/>
      <c r="T521" s="11"/>
      <c r="U521" s="11"/>
      <c r="V521" s="560"/>
    </row>
    <row r="522" spans="3:22" ht="15.75" customHeight="1">
      <c r="C522" s="11"/>
      <c r="D522" s="11"/>
      <c r="E522" s="11"/>
      <c r="F522" s="11"/>
      <c r="G522" s="11"/>
      <c r="H522" s="11"/>
      <c r="I522" s="11"/>
      <c r="J522" s="82"/>
      <c r="K522" s="82"/>
      <c r="L522" s="82"/>
      <c r="M522" s="11"/>
      <c r="N522" s="11"/>
      <c r="O522" s="11"/>
      <c r="P522" s="11"/>
      <c r="Q522" s="11"/>
      <c r="R522" s="11"/>
      <c r="S522" s="11"/>
      <c r="T522" s="11"/>
      <c r="U522" s="11"/>
      <c r="V522" s="560"/>
    </row>
    <row r="523" spans="3:22" ht="15.75" customHeight="1">
      <c r="C523" s="11"/>
      <c r="D523" s="11"/>
      <c r="E523" s="11"/>
      <c r="F523" s="11"/>
      <c r="G523" s="11"/>
      <c r="H523" s="11"/>
      <c r="I523" s="11"/>
      <c r="J523" s="82"/>
      <c r="K523" s="82"/>
      <c r="L523" s="82"/>
      <c r="M523" s="11"/>
      <c r="N523" s="11"/>
      <c r="O523" s="11"/>
      <c r="P523" s="11"/>
      <c r="Q523" s="11"/>
      <c r="R523" s="11"/>
      <c r="S523" s="11"/>
      <c r="T523" s="11"/>
      <c r="U523" s="11"/>
      <c r="V523" s="560"/>
    </row>
    <row r="524" spans="3:22" ht="15.75" customHeight="1">
      <c r="C524" s="11"/>
      <c r="D524" s="11"/>
      <c r="E524" s="11"/>
      <c r="F524" s="11"/>
      <c r="G524" s="11"/>
      <c r="H524" s="11"/>
      <c r="I524" s="11"/>
      <c r="J524" s="82"/>
      <c r="K524" s="82"/>
      <c r="L524" s="82"/>
      <c r="M524" s="11"/>
      <c r="N524" s="11"/>
      <c r="O524" s="11"/>
      <c r="P524" s="11"/>
      <c r="Q524" s="11"/>
      <c r="R524" s="11"/>
      <c r="S524" s="11"/>
      <c r="T524" s="11"/>
      <c r="U524" s="11"/>
      <c r="V524" s="560"/>
    </row>
    <row r="525" spans="3:22" ht="15.75" customHeight="1">
      <c r="C525" s="11"/>
      <c r="D525" s="11"/>
      <c r="E525" s="11"/>
      <c r="F525" s="11"/>
      <c r="G525" s="11"/>
      <c r="H525" s="11"/>
      <c r="I525" s="11"/>
      <c r="J525" s="82"/>
      <c r="K525" s="82"/>
      <c r="L525" s="82"/>
      <c r="M525" s="11"/>
      <c r="N525" s="11"/>
      <c r="O525" s="11"/>
      <c r="P525" s="11"/>
      <c r="Q525" s="11"/>
      <c r="R525" s="11"/>
      <c r="S525" s="11"/>
      <c r="T525" s="11"/>
      <c r="U525" s="11"/>
      <c r="V525" s="560"/>
    </row>
    <row r="526" spans="3:22" ht="15.75" customHeight="1">
      <c r="C526" s="11"/>
      <c r="D526" s="11"/>
      <c r="E526" s="11"/>
      <c r="F526" s="11"/>
      <c r="G526" s="11"/>
      <c r="H526" s="11"/>
      <c r="I526" s="11"/>
      <c r="J526" s="82"/>
      <c r="K526" s="82"/>
      <c r="L526" s="82"/>
      <c r="M526" s="11"/>
      <c r="N526" s="11"/>
      <c r="O526" s="11"/>
      <c r="P526" s="11"/>
      <c r="Q526" s="11"/>
      <c r="R526" s="11"/>
      <c r="S526" s="11"/>
      <c r="T526" s="11"/>
      <c r="U526" s="11"/>
      <c r="V526" s="560"/>
    </row>
    <row r="527" spans="3:22" ht="15.75" customHeight="1">
      <c r="C527" s="11"/>
      <c r="D527" s="11"/>
      <c r="E527" s="11"/>
      <c r="F527" s="11"/>
      <c r="G527" s="11"/>
      <c r="H527" s="11"/>
      <c r="I527" s="11"/>
      <c r="J527" s="82"/>
      <c r="K527" s="82"/>
      <c r="L527" s="82"/>
      <c r="M527" s="11"/>
      <c r="N527" s="11"/>
      <c r="O527" s="11"/>
      <c r="P527" s="11"/>
      <c r="Q527" s="11"/>
      <c r="R527" s="11"/>
      <c r="S527" s="11"/>
      <c r="T527" s="11"/>
      <c r="U527" s="11"/>
      <c r="V527" s="560"/>
    </row>
    <row r="528" spans="3:22" ht="15.75" customHeight="1">
      <c r="C528" s="11"/>
      <c r="D528" s="11"/>
      <c r="E528" s="11"/>
      <c r="F528" s="11"/>
      <c r="G528" s="11"/>
      <c r="H528" s="11"/>
      <c r="I528" s="11"/>
      <c r="J528" s="82"/>
      <c r="K528" s="82"/>
      <c r="L528" s="82"/>
      <c r="M528" s="11"/>
      <c r="N528" s="11"/>
      <c r="O528" s="11"/>
      <c r="P528" s="11"/>
      <c r="Q528" s="11"/>
      <c r="R528" s="11"/>
      <c r="S528" s="11"/>
      <c r="T528" s="11"/>
      <c r="U528" s="11"/>
      <c r="V528" s="560"/>
    </row>
    <row r="529" spans="3:22" ht="15.75" customHeight="1">
      <c r="C529" s="11"/>
      <c r="D529" s="11"/>
      <c r="E529" s="11"/>
      <c r="F529" s="11"/>
      <c r="G529" s="11"/>
      <c r="H529" s="11"/>
      <c r="I529" s="11"/>
      <c r="J529" s="82"/>
      <c r="K529" s="82"/>
      <c r="L529" s="82"/>
      <c r="M529" s="11"/>
      <c r="N529" s="11"/>
      <c r="O529" s="11"/>
      <c r="P529" s="11"/>
      <c r="Q529" s="11"/>
      <c r="R529" s="11"/>
      <c r="S529" s="11"/>
      <c r="T529" s="11"/>
      <c r="U529" s="11"/>
      <c r="V529" s="560"/>
    </row>
    <row r="530" spans="3:22" ht="15.75" customHeight="1">
      <c r="C530" s="11"/>
      <c r="D530" s="11"/>
      <c r="E530" s="11"/>
      <c r="F530" s="11"/>
      <c r="G530" s="11"/>
      <c r="H530" s="11"/>
      <c r="I530" s="11"/>
      <c r="J530" s="82"/>
      <c r="K530" s="82"/>
      <c r="L530" s="82"/>
      <c r="M530" s="11"/>
      <c r="N530" s="11"/>
      <c r="O530" s="11"/>
      <c r="P530" s="11"/>
      <c r="Q530" s="11"/>
      <c r="R530" s="11"/>
      <c r="S530" s="11"/>
      <c r="T530" s="11"/>
      <c r="U530" s="11"/>
      <c r="V530" s="560"/>
    </row>
    <row r="531" spans="3:22" ht="15.75" customHeight="1">
      <c r="C531" s="11"/>
      <c r="D531" s="11"/>
      <c r="E531" s="11"/>
      <c r="F531" s="11"/>
      <c r="G531" s="11"/>
      <c r="H531" s="11"/>
      <c r="I531" s="11"/>
      <c r="J531" s="82"/>
      <c r="K531" s="82"/>
      <c r="L531" s="82"/>
      <c r="M531" s="11"/>
      <c r="N531" s="11"/>
      <c r="O531" s="11"/>
      <c r="P531" s="11"/>
      <c r="Q531" s="11"/>
      <c r="R531" s="11"/>
      <c r="S531" s="11"/>
      <c r="T531" s="11"/>
      <c r="U531" s="11"/>
      <c r="V531" s="560"/>
    </row>
    <row r="532" spans="3:22" ht="15.75" customHeight="1">
      <c r="C532" s="11"/>
      <c r="D532" s="11"/>
      <c r="E532" s="11"/>
      <c r="F532" s="11"/>
      <c r="G532" s="11"/>
      <c r="H532" s="11"/>
      <c r="I532" s="11"/>
      <c r="J532" s="82"/>
      <c r="K532" s="82"/>
      <c r="L532" s="82"/>
      <c r="M532" s="11"/>
      <c r="N532" s="11"/>
      <c r="O532" s="11"/>
      <c r="P532" s="11"/>
      <c r="Q532" s="11"/>
      <c r="R532" s="11"/>
      <c r="S532" s="11"/>
      <c r="T532" s="11"/>
      <c r="U532" s="11"/>
      <c r="V532" s="560"/>
    </row>
    <row r="533" spans="3:22" ht="15.75" customHeight="1">
      <c r="C533" s="11"/>
      <c r="D533" s="11"/>
      <c r="E533" s="11"/>
      <c r="F533" s="11"/>
      <c r="G533" s="11"/>
      <c r="H533" s="11"/>
      <c r="I533" s="11"/>
      <c r="J533" s="82"/>
      <c r="K533" s="82"/>
      <c r="L533" s="82"/>
      <c r="M533" s="11"/>
      <c r="N533" s="11"/>
      <c r="O533" s="11"/>
      <c r="P533" s="11"/>
      <c r="Q533" s="11"/>
      <c r="R533" s="11"/>
      <c r="S533" s="11"/>
      <c r="T533" s="11"/>
      <c r="U533" s="11"/>
      <c r="V533" s="560"/>
    </row>
    <row r="534" spans="3:22" ht="15.75" customHeight="1">
      <c r="C534" s="11"/>
      <c r="D534" s="11"/>
      <c r="E534" s="11"/>
      <c r="F534" s="11"/>
      <c r="G534" s="11"/>
      <c r="H534" s="11"/>
      <c r="I534" s="11"/>
      <c r="J534" s="82"/>
      <c r="K534" s="82"/>
      <c r="L534" s="82"/>
      <c r="M534" s="11"/>
      <c r="N534" s="11"/>
      <c r="O534" s="11"/>
      <c r="P534" s="11"/>
      <c r="Q534" s="11"/>
      <c r="R534" s="11"/>
      <c r="S534" s="11"/>
      <c r="T534" s="11"/>
      <c r="U534" s="11"/>
      <c r="V534" s="560"/>
    </row>
    <row r="535" spans="3:22" ht="15.75" customHeight="1">
      <c r="C535" s="11"/>
      <c r="D535" s="11"/>
      <c r="E535" s="11"/>
      <c r="F535" s="11"/>
      <c r="G535" s="11"/>
      <c r="H535" s="11"/>
      <c r="I535" s="11"/>
      <c r="J535" s="82"/>
      <c r="K535" s="82"/>
      <c r="L535" s="82"/>
      <c r="M535" s="11"/>
      <c r="N535" s="11"/>
      <c r="O535" s="11"/>
      <c r="P535" s="11"/>
      <c r="Q535" s="11"/>
      <c r="R535" s="11"/>
      <c r="S535" s="11"/>
      <c r="T535" s="11"/>
      <c r="U535" s="11"/>
      <c r="V535" s="560"/>
    </row>
    <row r="536" spans="3:22" ht="15.75" customHeight="1">
      <c r="C536" s="11"/>
      <c r="D536" s="11"/>
      <c r="E536" s="11"/>
      <c r="F536" s="11"/>
      <c r="G536" s="11"/>
      <c r="H536" s="11"/>
      <c r="I536" s="11"/>
      <c r="J536" s="82"/>
      <c r="K536" s="82"/>
      <c r="L536" s="82"/>
      <c r="M536" s="11"/>
      <c r="N536" s="11"/>
      <c r="O536" s="11"/>
      <c r="P536" s="11"/>
      <c r="Q536" s="11"/>
      <c r="R536" s="11"/>
      <c r="S536" s="11"/>
      <c r="T536" s="11"/>
      <c r="U536" s="11"/>
      <c r="V536" s="560"/>
    </row>
    <row r="537" spans="3:22" ht="15.75" customHeight="1">
      <c r="C537" s="11"/>
      <c r="D537" s="11"/>
      <c r="E537" s="11"/>
      <c r="F537" s="11"/>
      <c r="G537" s="11"/>
      <c r="H537" s="11"/>
      <c r="I537" s="11"/>
      <c r="J537" s="82"/>
      <c r="K537" s="82"/>
      <c r="L537" s="82"/>
      <c r="M537" s="11"/>
      <c r="N537" s="11"/>
      <c r="O537" s="11"/>
      <c r="P537" s="11"/>
      <c r="Q537" s="11"/>
      <c r="R537" s="11"/>
      <c r="S537" s="11"/>
      <c r="T537" s="11"/>
      <c r="U537" s="11"/>
      <c r="V537" s="560"/>
    </row>
    <row r="538" spans="3:22" ht="15.75" customHeight="1">
      <c r="C538" s="11"/>
      <c r="D538" s="11"/>
      <c r="E538" s="11"/>
      <c r="F538" s="11"/>
      <c r="G538" s="11"/>
      <c r="H538" s="11"/>
      <c r="I538" s="11"/>
      <c r="J538" s="82"/>
      <c r="K538" s="82"/>
      <c r="L538" s="82"/>
      <c r="M538" s="11"/>
      <c r="N538" s="11"/>
      <c r="O538" s="11"/>
      <c r="P538" s="11"/>
      <c r="Q538" s="11"/>
      <c r="R538" s="11"/>
      <c r="S538" s="11"/>
      <c r="T538" s="11"/>
      <c r="U538" s="11"/>
      <c r="V538" s="560"/>
    </row>
    <row r="539" spans="3:22" ht="15.75" customHeight="1">
      <c r="C539" s="11"/>
      <c r="D539" s="11"/>
      <c r="E539" s="11"/>
      <c r="F539" s="11"/>
      <c r="G539" s="11"/>
      <c r="H539" s="11"/>
      <c r="I539" s="11"/>
      <c r="J539" s="82"/>
      <c r="K539" s="82"/>
      <c r="L539" s="82"/>
      <c r="M539" s="11"/>
      <c r="N539" s="11"/>
      <c r="O539" s="11"/>
      <c r="P539" s="11"/>
      <c r="Q539" s="11"/>
      <c r="R539" s="11"/>
      <c r="S539" s="11"/>
      <c r="T539" s="11"/>
      <c r="U539" s="11"/>
      <c r="V539" s="560"/>
    </row>
    <row r="540" spans="3:22" ht="15.75" customHeight="1">
      <c r="C540" s="11"/>
      <c r="D540" s="11"/>
      <c r="E540" s="11"/>
      <c r="F540" s="11"/>
      <c r="G540" s="11"/>
      <c r="H540" s="11"/>
      <c r="I540" s="11"/>
      <c r="J540" s="82"/>
      <c r="K540" s="82"/>
      <c r="L540" s="82"/>
      <c r="M540" s="11"/>
      <c r="N540" s="11"/>
      <c r="O540" s="11"/>
      <c r="P540" s="11"/>
      <c r="Q540" s="11"/>
      <c r="R540" s="11"/>
      <c r="S540" s="11"/>
      <c r="T540" s="11"/>
      <c r="U540" s="11"/>
      <c r="V540" s="560"/>
    </row>
    <row r="541" spans="3:22" ht="15.75" customHeight="1">
      <c r="C541" s="11"/>
      <c r="D541" s="11"/>
      <c r="E541" s="11"/>
      <c r="F541" s="11"/>
      <c r="G541" s="11"/>
      <c r="H541" s="11"/>
      <c r="I541" s="11"/>
      <c r="J541" s="82"/>
      <c r="K541" s="82"/>
      <c r="L541" s="82"/>
      <c r="M541" s="11"/>
      <c r="N541" s="11"/>
      <c r="O541" s="11"/>
      <c r="P541" s="11"/>
      <c r="Q541" s="11"/>
      <c r="R541" s="11"/>
      <c r="S541" s="11"/>
      <c r="T541" s="11"/>
      <c r="U541" s="11"/>
      <c r="V541" s="560"/>
    </row>
    <row r="542" spans="3:22" ht="15.75" customHeight="1">
      <c r="C542" s="11"/>
      <c r="D542" s="11"/>
      <c r="E542" s="11"/>
      <c r="F542" s="11"/>
      <c r="G542" s="11"/>
      <c r="H542" s="11"/>
      <c r="I542" s="11"/>
      <c r="J542" s="82"/>
      <c r="K542" s="82"/>
      <c r="L542" s="82"/>
      <c r="M542" s="11"/>
      <c r="N542" s="11"/>
      <c r="O542" s="11"/>
      <c r="P542" s="11"/>
      <c r="Q542" s="11"/>
      <c r="R542" s="11"/>
      <c r="S542" s="11"/>
      <c r="T542" s="11"/>
      <c r="U542" s="11"/>
      <c r="V542" s="560"/>
    </row>
    <row r="543" spans="3:22" ht="15.75" customHeight="1">
      <c r="C543" s="11"/>
      <c r="D543" s="11"/>
      <c r="E543" s="11"/>
      <c r="F543" s="11"/>
      <c r="G543" s="11"/>
      <c r="H543" s="11"/>
      <c r="I543" s="11"/>
      <c r="J543" s="82"/>
      <c r="K543" s="82"/>
      <c r="L543" s="82"/>
      <c r="M543" s="11"/>
      <c r="N543" s="11"/>
      <c r="O543" s="11"/>
      <c r="P543" s="11"/>
      <c r="Q543" s="11"/>
      <c r="R543" s="11"/>
      <c r="S543" s="11"/>
      <c r="T543" s="11"/>
      <c r="U543" s="11"/>
      <c r="V543" s="560"/>
    </row>
    <row r="544" spans="3:22" ht="15.75" customHeight="1">
      <c r="C544" s="11"/>
      <c r="D544" s="11"/>
      <c r="E544" s="11"/>
      <c r="F544" s="11"/>
      <c r="G544" s="11"/>
      <c r="H544" s="11"/>
      <c r="I544" s="11"/>
      <c r="J544" s="82"/>
      <c r="K544" s="82"/>
      <c r="L544" s="82"/>
      <c r="M544" s="11"/>
      <c r="N544" s="11"/>
      <c r="O544" s="11"/>
      <c r="P544" s="11"/>
      <c r="Q544" s="11"/>
      <c r="R544" s="11"/>
      <c r="S544" s="11"/>
      <c r="T544" s="11"/>
      <c r="U544" s="11"/>
      <c r="V544" s="560"/>
    </row>
    <row r="545" spans="3:22" ht="15.75" customHeight="1">
      <c r="C545" s="11"/>
      <c r="D545" s="11"/>
      <c r="E545" s="11"/>
      <c r="F545" s="11"/>
      <c r="G545" s="11"/>
      <c r="H545" s="11"/>
      <c r="I545" s="11"/>
      <c r="J545" s="82"/>
      <c r="K545" s="82"/>
      <c r="L545" s="82"/>
      <c r="M545" s="11"/>
      <c r="N545" s="11"/>
      <c r="O545" s="11"/>
      <c r="P545" s="11"/>
      <c r="Q545" s="11"/>
      <c r="R545" s="11"/>
      <c r="S545" s="11"/>
      <c r="T545" s="11"/>
      <c r="U545" s="11"/>
      <c r="V545" s="560"/>
    </row>
    <row r="546" spans="3:22" ht="15.75" customHeight="1">
      <c r="C546" s="11"/>
      <c r="D546" s="11"/>
      <c r="E546" s="11"/>
      <c r="F546" s="11"/>
      <c r="G546" s="11"/>
      <c r="H546" s="11"/>
      <c r="I546" s="11"/>
      <c r="J546" s="82"/>
      <c r="K546" s="82"/>
      <c r="L546" s="82"/>
      <c r="M546" s="11"/>
      <c r="N546" s="11"/>
      <c r="O546" s="11"/>
      <c r="P546" s="11"/>
      <c r="Q546" s="11"/>
      <c r="R546" s="11"/>
      <c r="S546" s="11"/>
      <c r="T546" s="11"/>
      <c r="U546" s="11"/>
      <c r="V546" s="560"/>
    </row>
    <row r="547" spans="3:22" ht="15.75" customHeight="1">
      <c r="C547" s="11"/>
      <c r="D547" s="11"/>
      <c r="E547" s="11"/>
      <c r="F547" s="11"/>
      <c r="G547" s="11"/>
      <c r="H547" s="11"/>
      <c r="I547" s="11"/>
      <c r="J547" s="82"/>
      <c r="K547" s="82"/>
      <c r="L547" s="82"/>
      <c r="M547" s="11"/>
      <c r="N547" s="11"/>
      <c r="O547" s="11"/>
      <c r="P547" s="11"/>
      <c r="Q547" s="11"/>
      <c r="R547" s="11"/>
      <c r="S547" s="11"/>
      <c r="T547" s="11"/>
      <c r="U547" s="11"/>
      <c r="V547" s="560"/>
    </row>
    <row r="548" spans="3:22" ht="15.75" customHeight="1">
      <c r="C548" s="11"/>
      <c r="D548" s="11"/>
      <c r="E548" s="11"/>
      <c r="F548" s="11"/>
      <c r="G548" s="11"/>
      <c r="H548" s="11"/>
      <c r="I548" s="11"/>
      <c r="J548" s="82"/>
      <c r="K548" s="82"/>
      <c r="L548" s="82"/>
      <c r="M548" s="11"/>
      <c r="N548" s="11"/>
      <c r="O548" s="11"/>
      <c r="P548" s="11"/>
      <c r="Q548" s="11"/>
      <c r="R548" s="11"/>
      <c r="S548" s="11"/>
      <c r="T548" s="11"/>
      <c r="U548" s="11"/>
      <c r="V548" s="560"/>
    </row>
    <row r="549" spans="3:22" ht="15.75" customHeight="1">
      <c r="C549" s="11"/>
      <c r="D549" s="11"/>
      <c r="E549" s="11"/>
      <c r="F549" s="11"/>
      <c r="G549" s="11"/>
      <c r="H549" s="11"/>
      <c r="I549" s="11"/>
      <c r="J549" s="82"/>
      <c r="K549" s="82"/>
      <c r="L549" s="82"/>
      <c r="M549" s="11"/>
      <c r="N549" s="11"/>
      <c r="O549" s="11"/>
      <c r="P549" s="11"/>
      <c r="Q549" s="11"/>
      <c r="R549" s="11"/>
      <c r="S549" s="11"/>
      <c r="T549" s="11"/>
      <c r="U549" s="11"/>
      <c r="V549" s="560"/>
    </row>
    <row r="550" spans="3:22" ht="15.75" customHeight="1">
      <c r="C550" s="11"/>
      <c r="D550" s="11"/>
      <c r="E550" s="11"/>
      <c r="F550" s="11"/>
      <c r="G550" s="11"/>
      <c r="H550" s="11"/>
      <c r="I550" s="11"/>
      <c r="J550" s="82"/>
      <c r="K550" s="82"/>
      <c r="L550" s="82"/>
      <c r="M550" s="11"/>
      <c r="N550" s="11"/>
      <c r="O550" s="11"/>
      <c r="P550" s="11"/>
      <c r="Q550" s="11"/>
      <c r="R550" s="11"/>
      <c r="S550" s="11"/>
      <c r="T550" s="11"/>
      <c r="U550" s="11"/>
      <c r="V550" s="560"/>
    </row>
    <row r="551" spans="3:22" ht="15.75" customHeight="1">
      <c r="C551" s="11"/>
      <c r="D551" s="11"/>
      <c r="E551" s="11"/>
      <c r="F551" s="11"/>
      <c r="G551" s="11"/>
      <c r="H551" s="11"/>
      <c r="I551" s="11"/>
      <c r="J551" s="82"/>
      <c r="K551" s="82"/>
      <c r="L551" s="82"/>
      <c r="M551" s="11"/>
      <c r="N551" s="11"/>
      <c r="O551" s="11"/>
      <c r="P551" s="11"/>
      <c r="Q551" s="11"/>
      <c r="R551" s="11"/>
      <c r="S551" s="11"/>
      <c r="T551" s="11"/>
      <c r="U551" s="11"/>
      <c r="V551" s="560"/>
    </row>
    <row r="552" spans="3:22" ht="15.75" customHeight="1">
      <c r="C552" s="11"/>
      <c r="D552" s="11"/>
      <c r="E552" s="11"/>
      <c r="F552" s="11"/>
      <c r="G552" s="11"/>
      <c r="H552" s="11"/>
      <c r="I552" s="11"/>
      <c r="J552" s="82"/>
      <c r="K552" s="82"/>
      <c r="L552" s="82"/>
      <c r="M552" s="11"/>
      <c r="N552" s="11"/>
      <c r="O552" s="11"/>
      <c r="P552" s="11"/>
      <c r="Q552" s="11"/>
      <c r="R552" s="11"/>
      <c r="S552" s="11"/>
      <c r="T552" s="11"/>
      <c r="U552" s="11"/>
      <c r="V552" s="560"/>
    </row>
    <row r="553" spans="3:22" ht="15.75" customHeight="1">
      <c r="C553" s="11"/>
      <c r="D553" s="11"/>
      <c r="E553" s="11"/>
      <c r="F553" s="11"/>
      <c r="G553" s="11"/>
      <c r="H553" s="11"/>
      <c r="I553" s="11"/>
      <c r="J553" s="82"/>
      <c r="K553" s="82"/>
      <c r="L553" s="82"/>
      <c r="M553" s="11"/>
      <c r="N553" s="11"/>
      <c r="O553" s="11"/>
      <c r="P553" s="11"/>
      <c r="Q553" s="11"/>
      <c r="R553" s="11"/>
      <c r="S553" s="11"/>
      <c r="T553" s="11"/>
      <c r="U553" s="11"/>
      <c r="V553" s="560"/>
    </row>
    <row r="554" spans="3:22" ht="15.75" customHeight="1">
      <c r="C554" s="11"/>
      <c r="D554" s="11"/>
      <c r="E554" s="11"/>
      <c r="F554" s="11"/>
      <c r="G554" s="11"/>
      <c r="H554" s="11"/>
      <c r="I554" s="11"/>
      <c r="J554" s="82"/>
      <c r="K554" s="82"/>
      <c r="L554" s="82"/>
      <c r="M554" s="11"/>
      <c r="N554" s="11"/>
      <c r="O554" s="11"/>
      <c r="P554" s="11"/>
      <c r="Q554" s="11"/>
      <c r="R554" s="11"/>
      <c r="S554" s="11"/>
      <c r="T554" s="11"/>
      <c r="U554" s="11"/>
      <c r="V554" s="560"/>
    </row>
    <row r="555" spans="3:22" ht="15.75" customHeight="1">
      <c r="C555" s="11"/>
      <c r="D555" s="11"/>
      <c r="E555" s="11"/>
      <c r="F555" s="11"/>
      <c r="G555" s="11"/>
      <c r="H555" s="11"/>
      <c r="I555" s="11"/>
      <c r="J555" s="82"/>
      <c r="K555" s="82"/>
      <c r="L555" s="82"/>
      <c r="M555" s="11"/>
      <c r="N555" s="11"/>
      <c r="O555" s="11"/>
      <c r="P555" s="11"/>
      <c r="Q555" s="11"/>
      <c r="R555" s="11"/>
      <c r="S555" s="11"/>
      <c r="T555" s="11"/>
      <c r="U555" s="11"/>
      <c r="V555" s="560"/>
    </row>
    <row r="556" spans="3:22" ht="15.75" customHeight="1">
      <c r="C556" s="11"/>
      <c r="D556" s="11"/>
      <c r="E556" s="11"/>
      <c r="F556" s="11"/>
      <c r="G556" s="11"/>
      <c r="H556" s="11"/>
      <c r="I556" s="11"/>
      <c r="J556" s="82"/>
      <c r="K556" s="82"/>
      <c r="L556" s="82"/>
      <c r="M556" s="11"/>
      <c r="N556" s="11"/>
      <c r="O556" s="11"/>
      <c r="P556" s="11"/>
      <c r="Q556" s="11"/>
      <c r="R556" s="11"/>
      <c r="S556" s="11"/>
      <c r="T556" s="11"/>
      <c r="U556" s="11"/>
      <c r="V556" s="560"/>
    </row>
    <row r="557" spans="3:22" ht="15.75" customHeight="1">
      <c r="C557" s="11"/>
      <c r="D557" s="11"/>
      <c r="E557" s="11"/>
      <c r="F557" s="11"/>
      <c r="G557" s="11"/>
      <c r="H557" s="11"/>
      <c r="I557" s="11"/>
      <c r="J557" s="82"/>
      <c r="K557" s="82"/>
      <c r="L557" s="82"/>
      <c r="M557" s="11"/>
      <c r="N557" s="11"/>
      <c r="O557" s="11"/>
      <c r="P557" s="11"/>
      <c r="Q557" s="11"/>
      <c r="R557" s="11"/>
      <c r="S557" s="11"/>
      <c r="T557" s="11"/>
      <c r="U557" s="11"/>
      <c r="V557" s="560"/>
    </row>
    <row r="558" spans="3:22" ht="15.75" customHeight="1">
      <c r="C558" s="11"/>
      <c r="D558" s="11"/>
      <c r="E558" s="11"/>
      <c r="F558" s="11"/>
      <c r="G558" s="11"/>
      <c r="H558" s="11"/>
      <c r="I558" s="11"/>
      <c r="J558" s="82"/>
      <c r="K558" s="82"/>
      <c r="L558" s="82"/>
      <c r="M558" s="11"/>
      <c r="N558" s="11"/>
      <c r="O558" s="11"/>
      <c r="P558" s="11"/>
      <c r="Q558" s="11"/>
      <c r="R558" s="11"/>
      <c r="S558" s="11"/>
      <c r="T558" s="11"/>
      <c r="U558" s="11"/>
      <c r="V558" s="560"/>
    </row>
    <row r="559" spans="3:22" ht="15.75" customHeight="1">
      <c r="C559" s="11"/>
      <c r="D559" s="11"/>
      <c r="E559" s="11"/>
      <c r="F559" s="11"/>
      <c r="G559" s="11"/>
      <c r="H559" s="11"/>
      <c r="I559" s="11"/>
      <c r="J559" s="82"/>
      <c r="K559" s="82"/>
      <c r="L559" s="82"/>
      <c r="M559" s="11"/>
      <c r="N559" s="11"/>
      <c r="O559" s="11"/>
      <c r="P559" s="11"/>
      <c r="Q559" s="11"/>
      <c r="R559" s="11"/>
      <c r="S559" s="11"/>
      <c r="T559" s="11"/>
      <c r="U559" s="11"/>
      <c r="V559" s="560"/>
    </row>
    <row r="560" spans="3:22" ht="15.75" customHeight="1">
      <c r="C560" s="11"/>
      <c r="D560" s="11"/>
      <c r="E560" s="11"/>
      <c r="F560" s="11"/>
      <c r="G560" s="11"/>
      <c r="H560" s="11"/>
      <c r="I560" s="11"/>
      <c r="J560" s="82"/>
      <c r="K560" s="82"/>
      <c r="L560" s="82"/>
      <c r="M560" s="11"/>
      <c r="N560" s="11"/>
      <c r="O560" s="11"/>
      <c r="P560" s="11"/>
      <c r="Q560" s="11"/>
      <c r="R560" s="11"/>
      <c r="S560" s="11"/>
      <c r="T560" s="11"/>
      <c r="U560" s="11"/>
      <c r="V560" s="560"/>
    </row>
    <row r="561" spans="3:22" ht="15.75" customHeight="1">
      <c r="C561" s="11"/>
      <c r="D561" s="11"/>
      <c r="E561" s="11"/>
      <c r="F561" s="11"/>
      <c r="G561" s="11"/>
      <c r="H561" s="11"/>
      <c r="I561" s="11"/>
      <c r="J561" s="82"/>
      <c r="K561" s="82"/>
      <c r="L561" s="82"/>
      <c r="M561" s="11"/>
      <c r="N561" s="11"/>
      <c r="O561" s="11"/>
      <c r="P561" s="11"/>
      <c r="Q561" s="11"/>
      <c r="R561" s="11"/>
      <c r="S561" s="11"/>
      <c r="T561" s="11"/>
      <c r="U561" s="11"/>
      <c r="V561" s="560"/>
    </row>
    <row r="562" spans="3:22" ht="15.75" customHeight="1">
      <c r="C562" s="11"/>
      <c r="D562" s="11"/>
      <c r="E562" s="11"/>
      <c r="F562" s="11"/>
      <c r="G562" s="11"/>
      <c r="H562" s="11"/>
      <c r="I562" s="11"/>
      <c r="J562" s="82"/>
      <c r="K562" s="82"/>
      <c r="L562" s="82"/>
      <c r="M562" s="11"/>
      <c r="N562" s="11"/>
      <c r="O562" s="11"/>
      <c r="P562" s="11"/>
      <c r="Q562" s="11"/>
      <c r="R562" s="11"/>
      <c r="S562" s="11"/>
      <c r="T562" s="11"/>
      <c r="U562" s="11"/>
      <c r="V562" s="560"/>
    </row>
    <row r="563" spans="3:22" ht="15.75" customHeight="1">
      <c r="C563" s="11"/>
      <c r="D563" s="11"/>
      <c r="E563" s="11"/>
      <c r="F563" s="11"/>
      <c r="G563" s="11"/>
      <c r="H563" s="11"/>
      <c r="I563" s="11"/>
      <c r="J563" s="82"/>
      <c r="K563" s="82"/>
      <c r="L563" s="82"/>
      <c r="M563" s="11"/>
      <c r="N563" s="11"/>
      <c r="O563" s="11"/>
      <c r="P563" s="11"/>
      <c r="Q563" s="11"/>
      <c r="R563" s="11"/>
      <c r="S563" s="11"/>
      <c r="T563" s="11"/>
      <c r="U563" s="11"/>
      <c r="V563" s="560"/>
    </row>
    <row r="564" spans="3:22" ht="15.75" customHeight="1">
      <c r="C564" s="11"/>
      <c r="D564" s="11"/>
      <c r="E564" s="11"/>
      <c r="F564" s="11"/>
      <c r="G564" s="11"/>
      <c r="H564" s="11"/>
      <c r="I564" s="11"/>
      <c r="J564" s="82"/>
      <c r="K564" s="82"/>
      <c r="L564" s="82"/>
      <c r="M564" s="11"/>
      <c r="N564" s="11"/>
      <c r="O564" s="11"/>
      <c r="P564" s="11"/>
      <c r="Q564" s="11"/>
      <c r="R564" s="11"/>
      <c r="S564" s="11"/>
      <c r="T564" s="11"/>
      <c r="U564" s="11"/>
      <c r="V564" s="560"/>
    </row>
    <row r="565" spans="3:22" ht="15.75" customHeight="1">
      <c r="C565" s="11"/>
      <c r="D565" s="11"/>
      <c r="E565" s="11"/>
      <c r="F565" s="11"/>
      <c r="G565" s="11"/>
      <c r="H565" s="11"/>
      <c r="I565" s="11"/>
      <c r="J565" s="82"/>
      <c r="K565" s="82"/>
      <c r="L565" s="82"/>
      <c r="M565" s="11"/>
      <c r="N565" s="11"/>
      <c r="O565" s="11"/>
      <c r="P565" s="11"/>
      <c r="Q565" s="11"/>
      <c r="R565" s="11"/>
      <c r="S565" s="11"/>
      <c r="T565" s="11"/>
      <c r="U565" s="11"/>
      <c r="V565" s="560"/>
    </row>
    <row r="566" spans="3:22" ht="15.75" customHeight="1">
      <c r="C566" s="11"/>
      <c r="D566" s="11"/>
      <c r="E566" s="11"/>
      <c r="F566" s="11"/>
      <c r="G566" s="11"/>
      <c r="H566" s="11"/>
      <c r="I566" s="11"/>
      <c r="J566" s="82"/>
      <c r="K566" s="82"/>
      <c r="L566" s="82"/>
      <c r="M566" s="11"/>
      <c r="N566" s="11"/>
      <c r="O566" s="11"/>
      <c r="P566" s="11"/>
      <c r="Q566" s="11"/>
      <c r="R566" s="11"/>
      <c r="S566" s="11"/>
      <c r="T566" s="11"/>
      <c r="U566" s="11"/>
      <c r="V566" s="560"/>
    </row>
    <row r="567" spans="3:22" ht="15.75" customHeight="1">
      <c r="C567" s="11"/>
      <c r="D567" s="11"/>
      <c r="E567" s="11"/>
      <c r="F567" s="11"/>
      <c r="G567" s="11"/>
      <c r="H567" s="11"/>
      <c r="I567" s="11"/>
      <c r="J567" s="82"/>
      <c r="K567" s="82"/>
      <c r="L567" s="82"/>
      <c r="M567" s="11"/>
      <c r="N567" s="11"/>
      <c r="O567" s="11"/>
      <c r="P567" s="11"/>
      <c r="Q567" s="11"/>
      <c r="R567" s="11"/>
      <c r="S567" s="11"/>
      <c r="T567" s="11"/>
      <c r="U567" s="11"/>
      <c r="V567" s="560"/>
    </row>
    <row r="568" spans="3:22" ht="15.75" customHeight="1">
      <c r="C568" s="11"/>
      <c r="D568" s="11"/>
      <c r="E568" s="11"/>
      <c r="F568" s="11"/>
      <c r="G568" s="11"/>
      <c r="H568" s="11"/>
      <c r="I568" s="11"/>
      <c r="J568" s="82"/>
      <c r="K568" s="82"/>
      <c r="L568" s="82"/>
      <c r="M568" s="11"/>
      <c r="N568" s="11"/>
      <c r="O568" s="11"/>
      <c r="P568" s="11"/>
      <c r="Q568" s="11"/>
      <c r="R568" s="11"/>
      <c r="S568" s="11"/>
      <c r="T568" s="11"/>
      <c r="U568" s="11"/>
      <c r="V568" s="560"/>
    </row>
    <row r="569" spans="3:22" ht="15.75" customHeight="1">
      <c r="C569" s="11"/>
      <c r="D569" s="11"/>
      <c r="E569" s="11"/>
      <c r="F569" s="11"/>
      <c r="G569" s="11"/>
      <c r="H569" s="11"/>
      <c r="I569" s="11"/>
      <c r="J569" s="82"/>
      <c r="K569" s="82"/>
      <c r="L569" s="82"/>
      <c r="M569" s="11"/>
      <c r="N569" s="11"/>
      <c r="O569" s="11"/>
      <c r="P569" s="11"/>
      <c r="Q569" s="11"/>
      <c r="R569" s="11"/>
      <c r="S569" s="11"/>
      <c r="T569" s="11"/>
      <c r="U569" s="11"/>
      <c r="V569" s="560"/>
    </row>
    <row r="570" spans="3:22" ht="15.75" customHeight="1">
      <c r="C570" s="11"/>
      <c r="D570" s="11"/>
      <c r="E570" s="11"/>
      <c r="F570" s="11"/>
      <c r="G570" s="11"/>
      <c r="H570" s="11"/>
      <c r="I570" s="11"/>
      <c r="J570" s="82"/>
      <c r="K570" s="82"/>
      <c r="L570" s="82"/>
      <c r="M570" s="11"/>
      <c r="N570" s="11"/>
      <c r="O570" s="11"/>
      <c r="P570" s="11"/>
      <c r="Q570" s="11"/>
      <c r="R570" s="11"/>
      <c r="S570" s="11"/>
      <c r="T570" s="11"/>
      <c r="U570" s="11"/>
      <c r="V570" s="560"/>
    </row>
    <row r="571" spans="3:22" ht="15.75" customHeight="1">
      <c r="C571" s="11"/>
      <c r="D571" s="11"/>
      <c r="E571" s="11"/>
      <c r="F571" s="11"/>
      <c r="G571" s="11"/>
      <c r="H571" s="11"/>
      <c r="I571" s="11"/>
      <c r="J571" s="82"/>
      <c r="K571" s="82"/>
      <c r="L571" s="82"/>
      <c r="M571" s="11"/>
      <c r="N571" s="11"/>
      <c r="O571" s="11"/>
      <c r="P571" s="11"/>
      <c r="Q571" s="11"/>
      <c r="R571" s="11"/>
      <c r="S571" s="11"/>
      <c r="T571" s="11"/>
      <c r="U571" s="11"/>
      <c r="V571" s="560"/>
    </row>
    <row r="572" spans="3:22" ht="15.75" customHeight="1">
      <c r="C572" s="11"/>
      <c r="D572" s="11"/>
      <c r="E572" s="11"/>
      <c r="F572" s="11"/>
      <c r="G572" s="11"/>
      <c r="H572" s="11"/>
      <c r="I572" s="11"/>
      <c r="J572" s="82"/>
      <c r="K572" s="82"/>
      <c r="L572" s="82"/>
      <c r="M572" s="11"/>
      <c r="N572" s="11"/>
      <c r="O572" s="11"/>
      <c r="P572" s="11"/>
      <c r="Q572" s="11"/>
      <c r="R572" s="11"/>
      <c r="S572" s="11"/>
      <c r="T572" s="11"/>
      <c r="U572" s="11"/>
      <c r="V572" s="560"/>
    </row>
    <row r="573" spans="3:22" ht="15.75" customHeight="1">
      <c r="C573" s="11"/>
      <c r="D573" s="11"/>
      <c r="E573" s="11"/>
      <c r="F573" s="11"/>
      <c r="G573" s="11"/>
      <c r="H573" s="11"/>
      <c r="I573" s="11"/>
      <c r="J573" s="82"/>
      <c r="K573" s="82"/>
      <c r="L573" s="82"/>
      <c r="M573" s="11"/>
      <c r="N573" s="11"/>
      <c r="O573" s="11"/>
      <c r="P573" s="11"/>
      <c r="Q573" s="11"/>
      <c r="R573" s="11"/>
      <c r="S573" s="11"/>
      <c r="T573" s="11"/>
      <c r="U573" s="11"/>
      <c r="V573" s="560"/>
    </row>
    <row r="574" spans="3:22" ht="15.75" customHeight="1">
      <c r="C574" s="11"/>
      <c r="D574" s="11"/>
      <c r="E574" s="11"/>
      <c r="F574" s="11"/>
      <c r="G574" s="11"/>
      <c r="H574" s="11"/>
      <c r="I574" s="11"/>
      <c r="J574" s="82"/>
      <c r="K574" s="82"/>
      <c r="L574" s="82"/>
      <c r="M574" s="11"/>
      <c r="N574" s="11"/>
      <c r="O574" s="11"/>
      <c r="P574" s="11"/>
      <c r="Q574" s="11"/>
      <c r="R574" s="11"/>
      <c r="S574" s="11"/>
      <c r="T574" s="11"/>
      <c r="U574" s="11"/>
      <c r="V574" s="560"/>
    </row>
    <row r="575" spans="3:22" ht="15.75" customHeight="1">
      <c r="C575" s="11"/>
      <c r="D575" s="11"/>
      <c r="E575" s="11"/>
      <c r="F575" s="11"/>
      <c r="G575" s="11"/>
      <c r="H575" s="11"/>
      <c r="I575" s="11"/>
      <c r="J575" s="82"/>
      <c r="K575" s="82"/>
      <c r="L575" s="82"/>
      <c r="M575" s="11"/>
      <c r="N575" s="11"/>
      <c r="O575" s="11"/>
      <c r="P575" s="11"/>
      <c r="Q575" s="11"/>
      <c r="R575" s="11"/>
      <c r="S575" s="11"/>
      <c r="T575" s="11"/>
      <c r="U575" s="11"/>
      <c r="V575" s="560"/>
    </row>
    <row r="576" spans="3:22" ht="15.75" customHeight="1">
      <c r="C576" s="11"/>
      <c r="D576" s="11"/>
      <c r="E576" s="11"/>
      <c r="F576" s="11"/>
      <c r="G576" s="11"/>
      <c r="H576" s="11"/>
      <c r="I576" s="11"/>
      <c r="J576" s="82"/>
      <c r="K576" s="82"/>
      <c r="L576" s="82"/>
      <c r="M576" s="11"/>
      <c r="N576" s="11"/>
      <c r="O576" s="11"/>
      <c r="P576" s="11"/>
      <c r="Q576" s="11"/>
      <c r="R576" s="11"/>
      <c r="S576" s="11"/>
      <c r="T576" s="11"/>
      <c r="U576" s="11"/>
      <c r="V576" s="560"/>
    </row>
    <row r="577" spans="3:22" ht="15.75" customHeight="1">
      <c r="C577" s="11"/>
      <c r="D577" s="11"/>
      <c r="E577" s="11"/>
      <c r="F577" s="11"/>
      <c r="G577" s="11"/>
      <c r="H577" s="11"/>
      <c r="I577" s="11"/>
      <c r="J577" s="82"/>
      <c r="K577" s="82"/>
      <c r="L577" s="82"/>
      <c r="M577" s="11"/>
      <c r="N577" s="11"/>
      <c r="O577" s="11"/>
      <c r="P577" s="11"/>
      <c r="Q577" s="11"/>
      <c r="R577" s="11"/>
      <c r="S577" s="11"/>
      <c r="T577" s="11"/>
      <c r="U577" s="11"/>
      <c r="V577" s="560"/>
    </row>
    <row r="578" spans="3:22" ht="15.75" customHeight="1">
      <c r="C578" s="11"/>
      <c r="D578" s="11"/>
      <c r="E578" s="11"/>
      <c r="F578" s="11"/>
      <c r="G578" s="11"/>
      <c r="H578" s="11"/>
      <c r="I578" s="11"/>
      <c r="J578" s="82"/>
      <c r="K578" s="82"/>
      <c r="L578" s="82"/>
      <c r="M578" s="11"/>
      <c r="N578" s="11"/>
      <c r="O578" s="11"/>
      <c r="P578" s="11"/>
      <c r="Q578" s="11"/>
      <c r="R578" s="11"/>
      <c r="S578" s="11"/>
      <c r="T578" s="11"/>
      <c r="U578" s="11"/>
      <c r="V578" s="560"/>
    </row>
    <row r="579" spans="3:22" ht="15.75" customHeight="1">
      <c r="C579" s="11"/>
      <c r="D579" s="11"/>
      <c r="E579" s="11"/>
      <c r="F579" s="11"/>
      <c r="G579" s="11"/>
      <c r="H579" s="11"/>
      <c r="I579" s="11"/>
      <c r="J579" s="82"/>
      <c r="K579" s="82"/>
      <c r="L579" s="82"/>
      <c r="M579" s="11"/>
      <c r="N579" s="11"/>
      <c r="O579" s="11"/>
      <c r="P579" s="11"/>
      <c r="Q579" s="11"/>
      <c r="R579" s="11"/>
      <c r="S579" s="11"/>
      <c r="T579" s="11"/>
      <c r="U579" s="11"/>
      <c r="V579" s="560"/>
    </row>
    <row r="580" spans="3:22" ht="15.75" customHeight="1">
      <c r="C580" s="11"/>
      <c r="D580" s="11"/>
      <c r="E580" s="11"/>
      <c r="F580" s="11"/>
      <c r="G580" s="11"/>
      <c r="H580" s="11"/>
      <c r="I580" s="11"/>
      <c r="J580" s="82"/>
      <c r="K580" s="82"/>
      <c r="L580" s="82"/>
      <c r="M580" s="11"/>
      <c r="N580" s="11"/>
      <c r="O580" s="11"/>
      <c r="P580" s="11"/>
      <c r="Q580" s="11"/>
      <c r="R580" s="11"/>
      <c r="S580" s="11"/>
      <c r="T580" s="11"/>
      <c r="U580" s="11"/>
      <c r="V580" s="560"/>
    </row>
    <row r="581" spans="3:22" ht="15.75" customHeight="1">
      <c r="C581" s="11"/>
      <c r="D581" s="11"/>
      <c r="E581" s="11"/>
      <c r="F581" s="11"/>
      <c r="G581" s="11"/>
      <c r="H581" s="11"/>
      <c r="I581" s="11"/>
      <c r="J581" s="82"/>
      <c r="K581" s="82"/>
      <c r="L581" s="82"/>
      <c r="M581" s="11"/>
      <c r="N581" s="11"/>
      <c r="O581" s="11"/>
      <c r="P581" s="11"/>
      <c r="Q581" s="11"/>
      <c r="R581" s="11"/>
      <c r="S581" s="11"/>
      <c r="T581" s="11"/>
      <c r="U581" s="11"/>
      <c r="V581" s="560"/>
    </row>
    <row r="582" spans="3:22" ht="15.75" customHeight="1">
      <c r="C582" s="11"/>
      <c r="D582" s="11"/>
      <c r="E582" s="11"/>
      <c r="F582" s="11"/>
      <c r="G582" s="11"/>
      <c r="H582" s="11"/>
      <c r="I582" s="11"/>
      <c r="J582" s="82"/>
      <c r="K582" s="82"/>
      <c r="L582" s="82"/>
      <c r="M582" s="11"/>
      <c r="N582" s="11"/>
      <c r="O582" s="11"/>
      <c r="P582" s="11"/>
      <c r="Q582" s="11"/>
      <c r="R582" s="11"/>
      <c r="S582" s="11"/>
      <c r="T582" s="11"/>
      <c r="U582" s="11"/>
      <c r="V582" s="560"/>
    </row>
    <row r="583" spans="3:22" ht="15.75" customHeight="1">
      <c r="C583" s="11"/>
      <c r="D583" s="11"/>
      <c r="E583" s="11"/>
      <c r="F583" s="11"/>
      <c r="G583" s="11"/>
      <c r="H583" s="11"/>
      <c r="I583" s="11"/>
      <c r="J583" s="82"/>
      <c r="K583" s="82"/>
      <c r="L583" s="82"/>
      <c r="M583" s="11"/>
      <c r="N583" s="11"/>
      <c r="O583" s="11"/>
      <c r="P583" s="11"/>
      <c r="Q583" s="11"/>
      <c r="R583" s="11"/>
      <c r="S583" s="11"/>
      <c r="T583" s="11"/>
      <c r="U583" s="11"/>
      <c r="V583" s="560"/>
    </row>
    <row r="584" spans="3:22" ht="15.75" customHeight="1">
      <c r="C584" s="11"/>
      <c r="D584" s="11"/>
      <c r="E584" s="11"/>
      <c r="F584" s="11"/>
      <c r="G584" s="11"/>
      <c r="H584" s="11"/>
      <c r="I584" s="11"/>
      <c r="J584" s="82"/>
      <c r="K584" s="82"/>
      <c r="L584" s="82"/>
      <c r="M584" s="11"/>
      <c r="N584" s="11"/>
      <c r="O584" s="11"/>
      <c r="P584" s="11"/>
      <c r="Q584" s="11"/>
      <c r="R584" s="11"/>
      <c r="S584" s="11"/>
      <c r="T584" s="11"/>
      <c r="U584" s="11"/>
      <c r="V584" s="560"/>
    </row>
    <row r="585" spans="3:22" ht="15.75" customHeight="1">
      <c r="C585" s="11"/>
      <c r="D585" s="11"/>
      <c r="E585" s="11"/>
      <c r="F585" s="11"/>
      <c r="G585" s="11"/>
      <c r="H585" s="11"/>
      <c r="I585" s="11"/>
      <c r="J585" s="82"/>
      <c r="K585" s="82"/>
      <c r="L585" s="82"/>
      <c r="M585" s="11"/>
      <c r="N585" s="11"/>
      <c r="O585" s="11"/>
      <c r="P585" s="11"/>
      <c r="Q585" s="11"/>
      <c r="R585" s="11"/>
      <c r="S585" s="11"/>
      <c r="T585" s="11"/>
      <c r="U585" s="11"/>
      <c r="V585" s="560"/>
    </row>
    <row r="586" spans="3:22" ht="15.75" customHeight="1">
      <c r="C586" s="11"/>
      <c r="D586" s="11"/>
      <c r="E586" s="11"/>
      <c r="F586" s="11"/>
      <c r="G586" s="11"/>
      <c r="H586" s="11"/>
      <c r="I586" s="11"/>
      <c r="J586" s="82"/>
      <c r="K586" s="82"/>
      <c r="L586" s="82"/>
      <c r="M586" s="11"/>
      <c r="N586" s="11"/>
      <c r="O586" s="11"/>
      <c r="P586" s="11"/>
      <c r="Q586" s="11"/>
      <c r="R586" s="11"/>
      <c r="S586" s="11"/>
      <c r="T586" s="11"/>
      <c r="U586" s="11"/>
      <c r="V586" s="560"/>
    </row>
    <row r="587" spans="3:22" ht="15.75" customHeight="1">
      <c r="C587" s="11"/>
      <c r="D587" s="11"/>
      <c r="E587" s="11"/>
      <c r="F587" s="11"/>
      <c r="G587" s="11"/>
      <c r="H587" s="11"/>
      <c r="I587" s="11"/>
      <c r="J587" s="82"/>
      <c r="K587" s="82"/>
      <c r="L587" s="82"/>
      <c r="M587" s="11"/>
      <c r="N587" s="11"/>
      <c r="O587" s="11"/>
      <c r="P587" s="11"/>
      <c r="Q587" s="11"/>
      <c r="R587" s="11"/>
      <c r="S587" s="11"/>
      <c r="T587" s="11"/>
      <c r="U587" s="11"/>
      <c r="V587" s="560"/>
    </row>
    <row r="588" spans="3:22" ht="15.75" customHeight="1">
      <c r="C588" s="11"/>
      <c r="D588" s="11"/>
      <c r="E588" s="11"/>
      <c r="F588" s="11"/>
      <c r="G588" s="11"/>
      <c r="H588" s="11"/>
      <c r="I588" s="11"/>
      <c r="J588" s="82"/>
      <c r="K588" s="82"/>
      <c r="L588" s="82"/>
      <c r="M588" s="11"/>
      <c r="N588" s="11"/>
      <c r="O588" s="11"/>
      <c r="P588" s="11"/>
      <c r="Q588" s="11"/>
      <c r="R588" s="11"/>
      <c r="S588" s="11"/>
      <c r="T588" s="11"/>
      <c r="U588" s="11"/>
      <c r="V588" s="560"/>
    </row>
    <row r="589" spans="3:22" ht="15.75" customHeight="1">
      <c r="C589" s="11"/>
      <c r="D589" s="11"/>
      <c r="E589" s="11"/>
      <c r="F589" s="11"/>
      <c r="G589" s="11"/>
      <c r="H589" s="11"/>
      <c r="I589" s="11"/>
      <c r="J589" s="82"/>
      <c r="K589" s="82"/>
      <c r="L589" s="82"/>
      <c r="M589" s="11"/>
      <c r="N589" s="11"/>
      <c r="O589" s="11"/>
      <c r="P589" s="11"/>
      <c r="Q589" s="11"/>
      <c r="R589" s="11"/>
      <c r="S589" s="11"/>
      <c r="T589" s="11"/>
      <c r="U589" s="11"/>
      <c r="V589" s="560"/>
    </row>
    <row r="590" spans="3:22" ht="15.75" customHeight="1">
      <c r="C590" s="11"/>
      <c r="D590" s="11"/>
      <c r="E590" s="11"/>
      <c r="F590" s="11"/>
      <c r="G590" s="11"/>
      <c r="H590" s="11"/>
      <c r="I590" s="11"/>
      <c r="J590" s="82"/>
      <c r="K590" s="82"/>
      <c r="L590" s="82"/>
      <c r="M590" s="11"/>
      <c r="N590" s="11"/>
      <c r="O590" s="11"/>
      <c r="P590" s="11"/>
      <c r="Q590" s="11"/>
      <c r="R590" s="11"/>
      <c r="S590" s="11"/>
      <c r="T590" s="11"/>
      <c r="U590" s="11"/>
      <c r="V590" s="560"/>
    </row>
    <row r="591" spans="3:22" ht="15.75" customHeight="1">
      <c r="C591" s="11"/>
      <c r="D591" s="11"/>
      <c r="E591" s="11"/>
      <c r="F591" s="11"/>
      <c r="G591" s="11"/>
      <c r="H591" s="11"/>
      <c r="I591" s="11"/>
      <c r="J591" s="82"/>
      <c r="K591" s="82"/>
      <c r="L591" s="82"/>
      <c r="M591" s="11"/>
      <c r="N591" s="11"/>
      <c r="O591" s="11"/>
      <c r="P591" s="11"/>
      <c r="Q591" s="11"/>
      <c r="R591" s="11"/>
      <c r="S591" s="11"/>
      <c r="T591" s="11"/>
      <c r="U591" s="11"/>
      <c r="V591" s="560"/>
    </row>
    <row r="592" spans="3:22" ht="15.75" customHeight="1">
      <c r="C592" s="11"/>
      <c r="D592" s="11"/>
      <c r="E592" s="11"/>
      <c r="F592" s="11"/>
      <c r="G592" s="11"/>
      <c r="H592" s="11"/>
      <c r="I592" s="11"/>
      <c r="J592" s="82"/>
      <c r="K592" s="82"/>
      <c r="L592" s="82"/>
      <c r="M592" s="11"/>
      <c r="N592" s="11"/>
      <c r="O592" s="11"/>
      <c r="P592" s="11"/>
      <c r="Q592" s="11"/>
      <c r="R592" s="11"/>
      <c r="S592" s="11"/>
      <c r="T592" s="11"/>
      <c r="U592" s="11"/>
      <c r="V592" s="560"/>
    </row>
    <row r="593" spans="3:22" ht="15.75" customHeight="1">
      <c r="C593" s="11"/>
      <c r="D593" s="11"/>
      <c r="E593" s="11"/>
      <c r="F593" s="11"/>
      <c r="G593" s="11"/>
      <c r="H593" s="11"/>
      <c r="I593" s="11"/>
      <c r="J593" s="82"/>
      <c r="K593" s="82"/>
      <c r="L593" s="82"/>
      <c r="M593" s="11"/>
      <c r="N593" s="11"/>
      <c r="O593" s="11"/>
      <c r="P593" s="11"/>
      <c r="Q593" s="11"/>
      <c r="R593" s="11"/>
      <c r="S593" s="11"/>
      <c r="T593" s="11"/>
      <c r="U593" s="11"/>
      <c r="V593" s="560"/>
    </row>
    <row r="594" spans="3:22" ht="15.75" customHeight="1">
      <c r="C594" s="11"/>
      <c r="D594" s="11"/>
      <c r="E594" s="11"/>
      <c r="F594" s="11"/>
      <c r="G594" s="11"/>
      <c r="H594" s="11"/>
      <c r="I594" s="11"/>
      <c r="J594" s="82"/>
      <c r="K594" s="82"/>
      <c r="L594" s="82"/>
      <c r="M594" s="11"/>
      <c r="N594" s="11"/>
      <c r="O594" s="11"/>
      <c r="P594" s="11"/>
      <c r="Q594" s="11"/>
      <c r="R594" s="11"/>
      <c r="S594" s="11"/>
      <c r="T594" s="11"/>
      <c r="U594" s="11"/>
      <c r="V594" s="560"/>
    </row>
    <row r="595" spans="3:22" ht="15.75" customHeight="1">
      <c r="C595" s="11"/>
      <c r="D595" s="11"/>
      <c r="E595" s="11"/>
      <c r="F595" s="11"/>
      <c r="G595" s="11"/>
      <c r="H595" s="11"/>
      <c r="I595" s="11"/>
      <c r="J595" s="82"/>
      <c r="K595" s="82"/>
      <c r="L595" s="82"/>
      <c r="M595" s="11"/>
      <c r="N595" s="11"/>
      <c r="O595" s="11"/>
      <c r="P595" s="11"/>
      <c r="Q595" s="11"/>
      <c r="R595" s="11"/>
      <c r="S595" s="11"/>
      <c r="T595" s="11"/>
      <c r="U595" s="11"/>
      <c r="V595" s="560"/>
    </row>
    <row r="596" spans="3:22" ht="15.75" customHeight="1">
      <c r="C596" s="11"/>
      <c r="D596" s="11"/>
      <c r="E596" s="11"/>
      <c r="F596" s="11"/>
      <c r="G596" s="11"/>
      <c r="H596" s="11"/>
      <c r="I596" s="11"/>
      <c r="J596" s="82"/>
      <c r="K596" s="82"/>
      <c r="L596" s="82"/>
      <c r="M596" s="11"/>
      <c r="N596" s="11"/>
      <c r="O596" s="11"/>
      <c r="P596" s="11"/>
      <c r="Q596" s="11"/>
      <c r="R596" s="11"/>
      <c r="S596" s="11"/>
      <c r="T596" s="11"/>
      <c r="U596" s="11"/>
      <c r="V596" s="560"/>
    </row>
    <row r="597" spans="3:22" ht="15.75" customHeight="1">
      <c r="C597" s="11"/>
      <c r="D597" s="11"/>
      <c r="E597" s="11"/>
      <c r="F597" s="11"/>
      <c r="G597" s="11"/>
      <c r="H597" s="11"/>
      <c r="I597" s="11"/>
      <c r="J597" s="82"/>
      <c r="K597" s="82"/>
      <c r="L597" s="82"/>
      <c r="M597" s="11"/>
      <c r="N597" s="11"/>
      <c r="O597" s="11"/>
      <c r="P597" s="11"/>
      <c r="Q597" s="11"/>
      <c r="R597" s="11"/>
      <c r="S597" s="11"/>
      <c r="T597" s="11"/>
      <c r="U597" s="11"/>
      <c r="V597" s="560"/>
    </row>
    <row r="598" spans="3:22" ht="15.75" customHeight="1">
      <c r="C598" s="11"/>
      <c r="D598" s="11"/>
      <c r="E598" s="11"/>
      <c r="F598" s="11"/>
      <c r="G598" s="11"/>
      <c r="H598" s="11"/>
      <c r="I598" s="11"/>
      <c r="J598" s="82"/>
      <c r="K598" s="82"/>
      <c r="L598" s="82"/>
      <c r="M598" s="11"/>
      <c r="N598" s="11"/>
      <c r="O598" s="11"/>
      <c r="P598" s="11"/>
      <c r="Q598" s="11"/>
      <c r="R598" s="11"/>
      <c r="S598" s="11"/>
      <c r="T598" s="11"/>
      <c r="U598" s="11"/>
      <c r="V598" s="560"/>
    </row>
    <row r="599" spans="3:22" ht="15.75" customHeight="1">
      <c r="C599" s="11"/>
      <c r="D599" s="11"/>
      <c r="E599" s="11"/>
      <c r="F599" s="11"/>
      <c r="G599" s="11"/>
      <c r="H599" s="11"/>
      <c r="I599" s="11"/>
      <c r="J599" s="82"/>
      <c r="K599" s="82"/>
      <c r="L599" s="82"/>
      <c r="M599" s="11"/>
      <c r="N599" s="11"/>
      <c r="O599" s="11"/>
      <c r="P599" s="11"/>
      <c r="Q599" s="11"/>
      <c r="R599" s="11"/>
      <c r="S599" s="11"/>
      <c r="T599" s="11"/>
      <c r="U599" s="11"/>
      <c r="V599" s="560"/>
    </row>
    <row r="600" spans="3:22" ht="15.75" customHeight="1">
      <c r="C600" s="11"/>
      <c r="D600" s="11"/>
      <c r="E600" s="11"/>
      <c r="F600" s="11"/>
      <c r="G600" s="11"/>
      <c r="H600" s="11"/>
      <c r="I600" s="11"/>
      <c r="J600" s="82"/>
      <c r="K600" s="82"/>
      <c r="L600" s="82"/>
      <c r="M600" s="11"/>
      <c r="N600" s="11"/>
      <c r="O600" s="11"/>
      <c r="P600" s="11"/>
      <c r="Q600" s="11"/>
      <c r="R600" s="11"/>
      <c r="S600" s="11"/>
      <c r="T600" s="11"/>
      <c r="U600" s="11"/>
      <c r="V600" s="560"/>
    </row>
    <row r="601" spans="3:22" ht="15.75" customHeight="1">
      <c r="C601" s="11"/>
      <c r="D601" s="11"/>
      <c r="E601" s="11"/>
      <c r="F601" s="11"/>
      <c r="G601" s="11"/>
      <c r="H601" s="11"/>
      <c r="I601" s="11"/>
      <c r="J601" s="82"/>
      <c r="K601" s="82"/>
      <c r="L601" s="82"/>
      <c r="M601" s="11"/>
      <c r="N601" s="11"/>
      <c r="O601" s="11"/>
      <c r="P601" s="11"/>
      <c r="Q601" s="11"/>
      <c r="R601" s="11"/>
      <c r="S601" s="11"/>
      <c r="T601" s="11"/>
      <c r="U601" s="11"/>
      <c r="V601" s="560"/>
    </row>
    <row r="602" spans="3:22" ht="15.75" customHeight="1">
      <c r="C602" s="11"/>
      <c r="D602" s="11"/>
      <c r="E602" s="11"/>
      <c r="F602" s="11"/>
      <c r="G602" s="11"/>
      <c r="H602" s="11"/>
      <c r="I602" s="11"/>
      <c r="J602" s="82"/>
      <c r="K602" s="82"/>
      <c r="L602" s="82"/>
      <c r="M602" s="11"/>
      <c r="N602" s="11"/>
      <c r="O602" s="11"/>
      <c r="P602" s="11"/>
      <c r="Q602" s="11"/>
      <c r="R602" s="11"/>
      <c r="S602" s="11"/>
      <c r="T602" s="11"/>
      <c r="U602" s="11"/>
      <c r="V602" s="560"/>
    </row>
    <row r="603" spans="3:22" ht="15.75" customHeight="1">
      <c r="C603" s="11"/>
      <c r="D603" s="11"/>
      <c r="E603" s="11"/>
      <c r="F603" s="11"/>
      <c r="G603" s="11"/>
      <c r="H603" s="11"/>
      <c r="I603" s="11"/>
      <c r="J603" s="82"/>
      <c r="K603" s="82"/>
      <c r="L603" s="82"/>
      <c r="M603" s="11"/>
      <c r="N603" s="11"/>
      <c r="O603" s="11"/>
      <c r="P603" s="11"/>
      <c r="Q603" s="11"/>
      <c r="R603" s="11"/>
      <c r="S603" s="11"/>
      <c r="T603" s="11"/>
      <c r="U603" s="11"/>
      <c r="V603" s="560"/>
    </row>
    <row r="604" spans="3:22" ht="15.75" customHeight="1">
      <c r="C604" s="11"/>
      <c r="D604" s="11"/>
      <c r="E604" s="11"/>
      <c r="F604" s="11"/>
      <c r="G604" s="11"/>
      <c r="H604" s="11"/>
      <c r="I604" s="11"/>
      <c r="J604" s="82"/>
      <c r="K604" s="82"/>
      <c r="L604" s="82"/>
      <c r="M604" s="11"/>
      <c r="N604" s="11"/>
      <c r="O604" s="11"/>
      <c r="P604" s="11"/>
      <c r="Q604" s="11"/>
      <c r="R604" s="11"/>
      <c r="S604" s="11"/>
      <c r="T604" s="11"/>
      <c r="U604" s="11"/>
      <c r="V604" s="560"/>
    </row>
    <row r="605" spans="3:22" ht="15.75" customHeight="1">
      <c r="C605" s="11"/>
      <c r="D605" s="11"/>
      <c r="E605" s="11"/>
      <c r="F605" s="11"/>
      <c r="G605" s="11"/>
      <c r="H605" s="11"/>
      <c r="I605" s="11"/>
      <c r="J605" s="82"/>
      <c r="K605" s="82"/>
      <c r="L605" s="82"/>
      <c r="M605" s="11"/>
      <c r="N605" s="11"/>
      <c r="O605" s="11"/>
      <c r="P605" s="11"/>
      <c r="Q605" s="11"/>
      <c r="R605" s="11"/>
      <c r="S605" s="11"/>
      <c r="T605" s="11"/>
      <c r="U605" s="11"/>
      <c r="V605" s="560"/>
    </row>
    <row r="606" spans="3:22" ht="15.75" customHeight="1">
      <c r="C606" s="11"/>
      <c r="D606" s="11"/>
      <c r="E606" s="11"/>
      <c r="F606" s="11"/>
      <c r="G606" s="11"/>
      <c r="H606" s="11"/>
      <c r="I606" s="11"/>
      <c r="J606" s="82"/>
      <c r="K606" s="82"/>
      <c r="L606" s="82"/>
      <c r="M606" s="11"/>
      <c r="N606" s="11"/>
      <c r="O606" s="11"/>
      <c r="P606" s="11"/>
      <c r="Q606" s="11"/>
      <c r="R606" s="11"/>
      <c r="S606" s="11"/>
      <c r="T606" s="11"/>
      <c r="U606" s="11"/>
      <c r="V606" s="560"/>
    </row>
    <row r="607" spans="3:22" ht="15.75" customHeight="1">
      <c r="C607" s="11"/>
      <c r="D607" s="11"/>
      <c r="E607" s="11"/>
      <c r="F607" s="11"/>
      <c r="G607" s="11"/>
      <c r="H607" s="11"/>
      <c r="I607" s="11"/>
      <c r="J607" s="82"/>
      <c r="K607" s="82"/>
      <c r="L607" s="82"/>
      <c r="M607" s="11"/>
      <c r="N607" s="11"/>
      <c r="O607" s="11"/>
      <c r="P607" s="11"/>
      <c r="Q607" s="11"/>
      <c r="R607" s="11"/>
      <c r="S607" s="11"/>
      <c r="T607" s="11"/>
      <c r="U607" s="11"/>
      <c r="V607" s="560"/>
    </row>
    <row r="608" spans="3:22" ht="15.75" customHeight="1">
      <c r="C608" s="11"/>
      <c r="D608" s="11"/>
      <c r="E608" s="11"/>
      <c r="F608" s="11"/>
      <c r="G608" s="11"/>
      <c r="H608" s="11"/>
      <c r="I608" s="11"/>
      <c r="J608" s="82"/>
      <c r="K608" s="82"/>
      <c r="L608" s="82"/>
      <c r="M608" s="11"/>
      <c r="N608" s="11"/>
      <c r="O608" s="11"/>
      <c r="P608" s="11"/>
      <c r="Q608" s="11"/>
      <c r="R608" s="11"/>
      <c r="S608" s="11"/>
      <c r="T608" s="11"/>
      <c r="U608" s="11"/>
      <c r="V608" s="560"/>
    </row>
    <row r="609" spans="3:22" ht="15.75" customHeight="1">
      <c r="C609" s="11"/>
      <c r="D609" s="11"/>
      <c r="E609" s="11"/>
      <c r="F609" s="11"/>
      <c r="G609" s="11"/>
      <c r="H609" s="11"/>
      <c r="I609" s="11"/>
      <c r="J609" s="82"/>
      <c r="K609" s="82"/>
      <c r="L609" s="82"/>
      <c r="M609" s="11"/>
      <c r="N609" s="11"/>
      <c r="O609" s="11"/>
      <c r="P609" s="11"/>
      <c r="Q609" s="11"/>
      <c r="R609" s="11"/>
      <c r="S609" s="11"/>
      <c r="T609" s="11"/>
      <c r="U609" s="11"/>
      <c r="V609" s="560"/>
    </row>
    <row r="610" spans="3:22" ht="15.75" customHeight="1">
      <c r="C610" s="11"/>
      <c r="D610" s="11"/>
      <c r="E610" s="11"/>
      <c r="F610" s="11"/>
      <c r="G610" s="11"/>
      <c r="H610" s="11"/>
      <c r="I610" s="11"/>
      <c r="J610" s="82"/>
      <c r="K610" s="82"/>
      <c r="L610" s="82"/>
      <c r="M610" s="11"/>
      <c r="N610" s="11"/>
      <c r="O610" s="11"/>
      <c r="P610" s="11"/>
      <c r="Q610" s="11"/>
      <c r="R610" s="11"/>
      <c r="S610" s="11"/>
      <c r="T610" s="11"/>
      <c r="U610" s="11"/>
      <c r="V610" s="560"/>
    </row>
    <row r="611" spans="3:22" ht="15.75" customHeight="1">
      <c r="C611" s="11"/>
      <c r="D611" s="11"/>
      <c r="E611" s="11"/>
      <c r="F611" s="11"/>
      <c r="G611" s="11"/>
      <c r="H611" s="11"/>
      <c r="I611" s="11"/>
      <c r="J611" s="82"/>
      <c r="K611" s="82"/>
      <c r="L611" s="82"/>
      <c r="M611" s="11"/>
      <c r="N611" s="11"/>
      <c r="O611" s="11"/>
      <c r="P611" s="11"/>
      <c r="Q611" s="11"/>
      <c r="R611" s="11"/>
      <c r="S611" s="11"/>
      <c r="T611" s="11"/>
      <c r="U611" s="11"/>
      <c r="V611" s="560"/>
    </row>
    <row r="612" spans="3:22" ht="15.75" customHeight="1">
      <c r="C612" s="11"/>
      <c r="D612" s="11"/>
      <c r="E612" s="11"/>
      <c r="F612" s="11"/>
      <c r="G612" s="11"/>
      <c r="H612" s="11"/>
      <c r="I612" s="11"/>
      <c r="J612" s="82"/>
      <c r="K612" s="82"/>
      <c r="L612" s="82"/>
      <c r="M612" s="11"/>
      <c r="N612" s="11"/>
      <c r="O612" s="11"/>
      <c r="P612" s="11"/>
      <c r="Q612" s="11"/>
      <c r="R612" s="11"/>
      <c r="S612" s="11"/>
      <c r="T612" s="11"/>
      <c r="U612" s="11"/>
      <c r="V612" s="560"/>
    </row>
    <row r="613" spans="3:22" ht="15.75" customHeight="1">
      <c r="C613" s="11"/>
      <c r="D613" s="11"/>
      <c r="E613" s="11"/>
      <c r="F613" s="11"/>
      <c r="G613" s="11"/>
      <c r="H613" s="11"/>
      <c r="I613" s="11"/>
      <c r="J613" s="82"/>
      <c r="K613" s="82"/>
      <c r="L613" s="82"/>
      <c r="M613" s="11"/>
      <c r="N613" s="11"/>
      <c r="O613" s="11"/>
      <c r="P613" s="11"/>
      <c r="Q613" s="11"/>
      <c r="R613" s="11"/>
      <c r="S613" s="11"/>
      <c r="T613" s="11"/>
      <c r="U613" s="11"/>
      <c r="V613" s="560"/>
    </row>
    <row r="614" spans="3:22" ht="15.75" customHeight="1">
      <c r="C614" s="11"/>
      <c r="D614" s="11"/>
      <c r="E614" s="11"/>
      <c r="F614" s="11"/>
      <c r="G614" s="11"/>
      <c r="H614" s="11"/>
      <c r="I614" s="11"/>
      <c r="J614" s="82"/>
      <c r="K614" s="82"/>
      <c r="L614" s="82"/>
      <c r="M614" s="11"/>
      <c r="N614" s="11"/>
      <c r="O614" s="11"/>
      <c r="P614" s="11"/>
      <c r="Q614" s="11"/>
      <c r="R614" s="11"/>
      <c r="S614" s="11"/>
      <c r="T614" s="11"/>
      <c r="U614" s="11"/>
      <c r="V614" s="560"/>
    </row>
    <row r="615" spans="3:22" ht="15.75" customHeight="1">
      <c r="C615" s="11"/>
      <c r="D615" s="11"/>
      <c r="E615" s="11"/>
      <c r="F615" s="11"/>
      <c r="G615" s="11"/>
      <c r="H615" s="11"/>
      <c r="I615" s="11"/>
      <c r="J615" s="82"/>
      <c r="K615" s="82"/>
      <c r="L615" s="82"/>
      <c r="M615" s="11"/>
      <c r="N615" s="11"/>
      <c r="O615" s="11"/>
      <c r="P615" s="11"/>
      <c r="Q615" s="11"/>
      <c r="R615" s="11"/>
      <c r="S615" s="11"/>
      <c r="T615" s="11"/>
      <c r="U615" s="11"/>
      <c r="V615" s="560"/>
    </row>
    <row r="616" spans="3:22" ht="15.75" customHeight="1">
      <c r="C616" s="11"/>
      <c r="D616" s="11"/>
      <c r="E616" s="11"/>
      <c r="F616" s="11"/>
      <c r="G616" s="11"/>
      <c r="H616" s="11"/>
      <c r="I616" s="11"/>
      <c r="J616" s="82"/>
      <c r="K616" s="82"/>
      <c r="L616" s="82"/>
      <c r="M616" s="11"/>
      <c r="N616" s="11"/>
      <c r="O616" s="11"/>
      <c r="P616" s="11"/>
      <c r="Q616" s="11"/>
      <c r="R616" s="11"/>
      <c r="S616" s="11"/>
      <c r="T616" s="11"/>
      <c r="U616" s="11"/>
      <c r="V616" s="560"/>
    </row>
    <row r="617" spans="3:22" ht="15.75" customHeight="1">
      <c r="C617" s="11"/>
      <c r="D617" s="11"/>
      <c r="E617" s="11"/>
      <c r="F617" s="11"/>
      <c r="G617" s="11"/>
      <c r="H617" s="11"/>
      <c r="I617" s="11"/>
      <c r="J617" s="82"/>
      <c r="K617" s="82"/>
      <c r="L617" s="82"/>
      <c r="M617" s="11"/>
      <c r="N617" s="11"/>
      <c r="O617" s="11"/>
      <c r="P617" s="11"/>
      <c r="Q617" s="11"/>
      <c r="R617" s="11"/>
      <c r="S617" s="11"/>
      <c r="T617" s="11"/>
      <c r="U617" s="11"/>
      <c r="V617" s="560"/>
    </row>
    <row r="618" spans="3:22" ht="15.75" customHeight="1">
      <c r="C618" s="11"/>
      <c r="D618" s="11"/>
      <c r="E618" s="11"/>
      <c r="F618" s="11"/>
      <c r="G618" s="11"/>
      <c r="H618" s="11"/>
      <c r="I618" s="11"/>
      <c r="J618" s="82"/>
      <c r="K618" s="82"/>
      <c r="L618" s="82"/>
      <c r="M618" s="11"/>
      <c r="N618" s="11"/>
      <c r="O618" s="11"/>
      <c r="P618" s="11"/>
      <c r="Q618" s="11"/>
      <c r="R618" s="11"/>
      <c r="S618" s="11"/>
      <c r="T618" s="11"/>
      <c r="U618" s="11"/>
      <c r="V618" s="560"/>
    </row>
    <row r="619" spans="3:22" ht="15.75" customHeight="1">
      <c r="C619" s="11"/>
      <c r="D619" s="11"/>
      <c r="E619" s="11"/>
      <c r="F619" s="11"/>
      <c r="G619" s="11"/>
      <c r="H619" s="11"/>
      <c r="I619" s="11"/>
      <c r="J619" s="82"/>
      <c r="K619" s="82"/>
      <c r="L619" s="82"/>
      <c r="M619" s="11"/>
      <c r="N619" s="11"/>
      <c r="O619" s="11"/>
      <c r="P619" s="11"/>
      <c r="Q619" s="11"/>
      <c r="R619" s="11"/>
      <c r="S619" s="11"/>
      <c r="T619" s="11"/>
      <c r="U619" s="11"/>
      <c r="V619" s="560"/>
    </row>
    <row r="620" spans="3:22" ht="15.75" customHeight="1">
      <c r="C620" s="11"/>
      <c r="D620" s="11"/>
      <c r="E620" s="11"/>
      <c r="F620" s="11"/>
      <c r="G620" s="11"/>
      <c r="H620" s="11"/>
      <c r="I620" s="11"/>
      <c r="J620" s="82"/>
      <c r="K620" s="82"/>
      <c r="L620" s="82"/>
      <c r="M620" s="11"/>
      <c r="N620" s="11"/>
      <c r="O620" s="11"/>
      <c r="P620" s="11"/>
      <c r="Q620" s="11"/>
      <c r="R620" s="11"/>
      <c r="S620" s="11"/>
      <c r="T620" s="11"/>
      <c r="U620" s="11"/>
      <c r="V620" s="560"/>
    </row>
    <row r="621" spans="3:22" ht="15.75" customHeight="1">
      <c r="C621" s="11"/>
      <c r="D621" s="11"/>
      <c r="E621" s="11"/>
      <c r="F621" s="11"/>
      <c r="G621" s="11"/>
      <c r="H621" s="11"/>
      <c r="I621" s="11"/>
      <c r="J621" s="82"/>
      <c r="K621" s="82"/>
      <c r="L621" s="82"/>
      <c r="M621" s="11"/>
      <c r="N621" s="11"/>
      <c r="O621" s="11"/>
      <c r="P621" s="11"/>
      <c r="Q621" s="11"/>
      <c r="R621" s="11"/>
      <c r="S621" s="11"/>
      <c r="T621" s="11"/>
      <c r="U621" s="11"/>
      <c r="V621" s="560"/>
    </row>
    <row r="622" spans="3:22" ht="15.75" customHeight="1">
      <c r="C622" s="11"/>
      <c r="D622" s="11"/>
      <c r="E622" s="11"/>
      <c r="F622" s="11"/>
      <c r="G622" s="11"/>
      <c r="H622" s="11"/>
      <c r="I622" s="11"/>
      <c r="J622" s="82"/>
      <c r="K622" s="82"/>
      <c r="L622" s="82"/>
      <c r="M622" s="11"/>
      <c r="N622" s="11"/>
      <c r="O622" s="11"/>
      <c r="P622" s="11"/>
      <c r="Q622" s="11"/>
      <c r="R622" s="11"/>
      <c r="S622" s="11"/>
      <c r="T622" s="11"/>
      <c r="U622" s="11"/>
      <c r="V622" s="560"/>
    </row>
    <row r="623" spans="3:22" ht="15.75" customHeight="1">
      <c r="C623" s="11"/>
      <c r="D623" s="11"/>
      <c r="E623" s="11"/>
      <c r="F623" s="11"/>
      <c r="G623" s="11"/>
      <c r="H623" s="11"/>
      <c r="I623" s="11"/>
      <c r="J623" s="82"/>
      <c r="K623" s="82"/>
      <c r="L623" s="82"/>
      <c r="M623" s="11"/>
      <c r="N623" s="11"/>
      <c r="O623" s="11"/>
      <c r="P623" s="11"/>
      <c r="Q623" s="11"/>
      <c r="R623" s="11"/>
      <c r="S623" s="11"/>
      <c r="T623" s="11"/>
      <c r="U623" s="11"/>
      <c r="V623" s="560"/>
    </row>
    <row r="624" spans="3:22" ht="15.75" customHeight="1">
      <c r="C624" s="11"/>
      <c r="D624" s="11"/>
      <c r="E624" s="11"/>
      <c r="F624" s="11"/>
      <c r="G624" s="11"/>
      <c r="H624" s="11"/>
      <c r="I624" s="11"/>
      <c r="J624" s="82"/>
      <c r="K624" s="82"/>
      <c r="L624" s="82"/>
      <c r="M624" s="11"/>
      <c r="N624" s="11"/>
      <c r="O624" s="11"/>
      <c r="P624" s="11"/>
      <c r="Q624" s="11"/>
      <c r="R624" s="11"/>
      <c r="S624" s="11"/>
      <c r="T624" s="11"/>
      <c r="U624" s="11"/>
      <c r="V624" s="560"/>
    </row>
    <row r="625" spans="3:22" ht="15.75" customHeight="1">
      <c r="C625" s="11"/>
      <c r="D625" s="11"/>
      <c r="E625" s="11"/>
      <c r="F625" s="11"/>
      <c r="G625" s="11"/>
      <c r="H625" s="11"/>
      <c r="I625" s="11"/>
      <c r="J625" s="82"/>
      <c r="K625" s="82"/>
      <c r="L625" s="82"/>
      <c r="M625" s="11"/>
      <c r="N625" s="11"/>
      <c r="O625" s="11"/>
      <c r="P625" s="11"/>
      <c r="Q625" s="11"/>
      <c r="R625" s="11"/>
      <c r="S625" s="11"/>
      <c r="T625" s="11"/>
      <c r="U625" s="11"/>
      <c r="V625" s="560"/>
    </row>
    <row r="626" spans="3:22" ht="15.75" customHeight="1">
      <c r="C626" s="11"/>
      <c r="D626" s="11"/>
      <c r="E626" s="11"/>
      <c r="F626" s="11"/>
      <c r="G626" s="11"/>
      <c r="H626" s="11"/>
      <c r="I626" s="11"/>
      <c r="J626" s="82"/>
      <c r="K626" s="82"/>
      <c r="L626" s="82"/>
      <c r="M626" s="11"/>
      <c r="N626" s="11"/>
      <c r="O626" s="11"/>
      <c r="P626" s="11"/>
      <c r="Q626" s="11"/>
      <c r="R626" s="11"/>
      <c r="S626" s="11"/>
      <c r="T626" s="11"/>
      <c r="U626" s="11"/>
      <c r="V626" s="560"/>
    </row>
    <row r="627" spans="3:22" ht="15.75" customHeight="1">
      <c r="C627" s="11"/>
      <c r="D627" s="11"/>
      <c r="E627" s="11"/>
      <c r="F627" s="11"/>
      <c r="G627" s="11"/>
      <c r="H627" s="11"/>
      <c r="I627" s="11"/>
      <c r="J627" s="82"/>
      <c r="K627" s="82"/>
      <c r="L627" s="82"/>
      <c r="M627" s="11"/>
      <c r="N627" s="11"/>
      <c r="O627" s="11"/>
      <c r="P627" s="11"/>
      <c r="Q627" s="11"/>
      <c r="R627" s="11"/>
      <c r="S627" s="11"/>
      <c r="T627" s="11"/>
      <c r="U627" s="11"/>
      <c r="V627" s="560"/>
    </row>
    <row r="628" spans="3:22" ht="15.75" customHeight="1">
      <c r="C628" s="11"/>
      <c r="D628" s="11"/>
      <c r="E628" s="11"/>
      <c r="F628" s="11"/>
      <c r="G628" s="11"/>
      <c r="H628" s="11"/>
      <c r="I628" s="11"/>
      <c r="J628" s="82"/>
      <c r="K628" s="82"/>
      <c r="L628" s="82"/>
      <c r="M628" s="11"/>
      <c r="N628" s="11"/>
      <c r="O628" s="11"/>
      <c r="P628" s="11"/>
      <c r="Q628" s="11"/>
      <c r="R628" s="11"/>
      <c r="S628" s="11"/>
      <c r="T628" s="11"/>
      <c r="U628" s="11"/>
      <c r="V628" s="560"/>
    </row>
    <row r="629" spans="3:22" ht="15.75" customHeight="1">
      <c r="C629" s="11"/>
      <c r="D629" s="11"/>
      <c r="E629" s="11"/>
      <c r="F629" s="11"/>
      <c r="G629" s="11"/>
      <c r="H629" s="11"/>
      <c r="I629" s="11"/>
      <c r="J629" s="82"/>
      <c r="K629" s="82"/>
      <c r="L629" s="82"/>
      <c r="M629" s="11"/>
      <c r="N629" s="11"/>
      <c r="O629" s="11"/>
      <c r="P629" s="11"/>
      <c r="Q629" s="11"/>
      <c r="R629" s="11"/>
      <c r="S629" s="11"/>
      <c r="T629" s="11"/>
      <c r="U629" s="11"/>
      <c r="V629" s="560"/>
    </row>
    <row r="630" spans="3:22" ht="15.75" customHeight="1">
      <c r="C630" s="11"/>
      <c r="D630" s="11"/>
      <c r="E630" s="11"/>
      <c r="F630" s="11"/>
      <c r="G630" s="11"/>
      <c r="H630" s="11"/>
      <c r="I630" s="11"/>
      <c r="J630" s="82"/>
      <c r="K630" s="82"/>
      <c r="L630" s="82"/>
      <c r="M630" s="11"/>
      <c r="N630" s="11"/>
      <c r="O630" s="11"/>
      <c r="P630" s="11"/>
      <c r="Q630" s="11"/>
      <c r="R630" s="11"/>
      <c r="S630" s="11"/>
      <c r="T630" s="11"/>
      <c r="U630" s="11"/>
      <c r="V630" s="560"/>
    </row>
    <row r="631" spans="3:22" ht="15.75" customHeight="1">
      <c r="C631" s="11"/>
      <c r="D631" s="11"/>
      <c r="E631" s="11"/>
      <c r="F631" s="11"/>
      <c r="G631" s="11"/>
      <c r="H631" s="11"/>
      <c r="I631" s="11"/>
      <c r="J631" s="82"/>
      <c r="K631" s="82"/>
      <c r="L631" s="82"/>
      <c r="M631" s="11"/>
      <c r="N631" s="11"/>
      <c r="O631" s="11"/>
      <c r="P631" s="11"/>
      <c r="Q631" s="11"/>
      <c r="R631" s="11"/>
      <c r="S631" s="11"/>
      <c r="T631" s="11"/>
      <c r="U631" s="11"/>
      <c r="V631" s="560"/>
    </row>
    <row r="632" spans="3:22" ht="15.75" customHeight="1">
      <c r="C632" s="11"/>
      <c r="D632" s="11"/>
      <c r="E632" s="11"/>
      <c r="F632" s="11"/>
      <c r="G632" s="11"/>
      <c r="H632" s="11"/>
      <c r="I632" s="11"/>
      <c r="J632" s="82"/>
      <c r="K632" s="82"/>
      <c r="L632" s="82"/>
      <c r="M632" s="11"/>
      <c r="N632" s="11"/>
      <c r="O632" s="11"/>
      <c r="P632" s="11"/>
      <c r="Q632" s="11"/>
      <c r="R632" s="11"/>
      <c r="S632" s="11"/>
      <c r="T632" s="11"/>
      <c r="U632" s="11"/>
      <c r="V632" s="560"/>
    </row>
    <row r="633" spans="3:22" ht="15.75" customHeight="1">
      <c r="C633" s="11"/>
      <c r="D633" s="11"/>
      <c r="E633" s="11"/>
      <c r="F633" s="11"/>
      <c r="G633" s="11"/>
      <c r="H633" s="11"/>
      <c r="I633" s="11"/>
      <c r="J633" s="82"/>
      <c r="K633" s="82"/>
      <c r="L633" s="82"/>
      <c r="M633" s="11"/>
      <c r="N633" s="11"/>
      <c r="O633" s="11"/>
      <c r="P633" s="11"/>
      <c r="Q633" s="11"/>
      <c r="R633" s="11"/>
      <c r="S633" s="11"/>
      <c r="T633" s="11"/>
      <c r="U633" s="11"/>
      <c r="V633" s="560"/>
    </row>
    <row r="634" spans="3:22" ht="15.75" customHeight="1">
      <c r="C634" s="11"/>
      <c r="D634" s="11"/>
      <c r="E634" s="11"/>
      <c r="F634" s="11"/>
      <c r="G634" s="11"/>
      <c r="H634" s="11"/>
      <c r="I634" s="11"/>
      <c r="J634" s="82"/>
      <c r="K634" s="82"/>
      <c r="L634" s="82"/>
      <c r="M634" s="11"/>
      <c r="N634" s="11"/>
      <c r="O634" s="11"/>
      <c r="P634" s="11"/>
      <c r="Q634" s="11"/>
      <c r="R634" s="11"/>
      <c r="S634" s="11"/>
      <c r="T634" s="11"/>
      <c r="U634" s="11"/>
      <c r="V634" s="560"/>
    </row>
    <row r="635" spans="3:22" ht="15.75" customHeight="1">
      <c r="C635" s="11"/>
      <c r="D635" s="11"/>
      <c r="E635" s="11"/>
      <c r="F635" s="11"/>
      <c r="G635" s="11"/>
      <c r="H635" s="11"/>
      <c r="I635" s="11"/>
      <c r="J635" s="82"/>
      <c r="K635" s="82"/>
      <c r="L635" s="82"/>
      <c r="M635" s="11"/>
      <c r="N635" s="11"/>
      <c r="O635" s="11"/>
      <c r="P635" s="11"/>
      <c r="Q635" s="11"/>
      <c r="R635" s="11"/>
      <c r="S635" s="11"/>
      <c r="T635" s="11"/>
      <c r="U635" s="11"/>
      <c r="V635" s="560"/>
    </row>
    <row r="636" spans="3:22" ht="15.75" customHeight="1">
      <c r="C636" s="11"/>
      <c r="D636" s="11"/>
      <c r="E636" s="11"/>
      <c r="F636" s="11"/>
      <c r="G636" s="11"/>
      <c r="H636" s="11"/>
      <c r="I636" s="11"/>
      <c r="J636" s="82"/>
      <c r="K636" s="82"/>
      <c r="L636" s="82"/>
      <c r="M636" s="11"/>
      <c r="N636" s="11"/>
      <c r="O636" s="11"/>
      <c r="P636" s="11"/>
      <c r="Q636" s="11"/>
      <c r="R636" s="11"/>
      <c r="S636" s="11"/>
      <c r="T636" s="11"/>
      <c r="U636" s="11"/>
      <c r="V636" s="560"/>
    </row>
    <row r="637" spans="3:22" ht="15.75" customHeight="1">
      <c r="C637" s="11"/>
      <c r="D637" s="11"/>
      <c r="E637" s="11"/>
      <c r="F637" s="11"/>
      <c r="G637" s="11"/>
      <c r="H637" s="11"/>
      <c r="I637" s="11"/>
      <c r="J637" s="82"/>
      <c r="K637" s="82"/>
      <c r="L637" s="82"/>
      <c r="M637" s="11"/>
      <c r="N637" s="11"/>
      <c r="O637" s="11"/>
      <c r="P637" s="11"/>
      <c r="Q637" s="11"/>
      <c r="R637" s="11"/>
      <c r="S637" s="11"/>
      <c r="T637" s="11"/>
      <c r="U637" s="11"/>
      <c r="V637" s="560"/>
    </row>
    <row r="638" spans="3:22" ht="15.75" customHeight="1">
      <c r="C638" s="11"/>
      <c r="D638" s="11"/>
      <c r="E638" s="11"/>
      <c r="F638" s="11"/>
      <c r="G638" s="11"/>
      <c r="H638" s="11"/>
      <c r="I638" s="11"/>
      <c r="J638" s="82"/>
      <c r="K638" s="82"/>
      <c r="L638" s="82"/>
      <c r="M638" s="11"/>
      <c r="N638" s="11"/>
      <c r="O638" s="11"/>
      <c r="P638" s="11"/>
      <c r="Q638" s="11"/>
      <c r="R638" s="11"/>
      <c r="S638" s="11"/>
      <c r="T638" s="11"/>
      <c r="U638" s="11"/>
      <c r="V638" s="560"/>
    </row>
    <row r="639" spans="3:22" ht="15.75" customHeight="1">
      <c r="C639" s="11"/>
      <c r="D639" s="11"/>
      <c r="E639" s="11"/>
      <c r="F639" s="11"/>
      <c r="G639" s="11"/>
      <c r="H639" s="11"/>
      <c r="I639" s="11"/>
      <c r="J639" s="82"/>
      <c r="K639" s="82"/>
      <c r="L639" s="82"/>
      <c r="M639" s="11"/>
      <c r="N639" s="11"/>
      <c r="O639" s="11"/>
      <c r="P639" s="11"/>
      <c r="Q639" s="11"/>
      <c r="R639" s="11"/>
      <c r="S639" s="11"/>
      <c r="T639" s="11"/>
      <c r="U639" s="11"/>
      <c r="V639" s="560"/>
    </row>
    <row r="640" spans="3:22" ht="15.75" customHeight="1">
      <c r="C640" s="11"/>
      <c r="D640" s="11"/>
      <c r="E640" s="11"/>
      <c r="F640" s="11"/>
      <c r="G640" s="11"/>
      <c r="H640" s="11"/>
      <c r="I640" s="11"/>
      <c r="J640" s="82"/>
      <c r="K640" s="82"/>
      <c r="L640" s="82"/>
      <c r="M640" s="11"/>
      <c r="N640" s="11"/>
      <c r="O640" s="11"/>
      <c r="P640" s="11"/>
      <c r="Q640" s="11"/>
      <c r="R640" s="11"/>
      <c r="S640" s="11"/>
      <c r="T640" s="11"/>
      <c r="U640" s="11"/>
      <c r="V640" s="560"/>
    </row>
    <row r="641" spans="3:22" ht="15.75" customHeight="1">
      <c r="C641" s="11"/>
      <c r="D641" s="11"/>
      <c r="E641" s="11"/>
      <c r="F641" s="11"/>
      <c r="G641" s="11"/>
      <c r="H641" s="11"/>
      <c r="I641" s="11"/>
      <c r="J641" s="82"/>
      <c r="K641" s="82"/>
      <c r="L641" s="82"/>
      <c r="M641" s="11"/>
      <c r="N641" s="11"/>
      <c r="O641" s="11"/>
      <c r="P641" s="11"/>
      <c r="Q641" s="11"/>
      <c r="R641" s="11"/>
      <c r="S641" s="11"/>
      <c r="T641" s="11"/>
      <c r="U641" s="11"/>
      <c r="V641" s="560"/>
    </row>
    <row r="642" spans="3:22" ht="15.75" customHeight="1">
      <c r="C642" s="11"/>
      <c r="D642" s="11"/>
      <c r="E642" s="11"/>
      <c r="F642" s="11"/>
      <c r="G642" s="11"/>
      <c r="H642" s="11"/>
      <c r="I642" s="11"/>
      <c r="J642" s="82"/>
      <c r="K642" s="82"/>
      <c r="L642" s="82"/>
      <c r="M642" s="11"/>
      <c r="N642" s="11"/>
      <c r="O642" s="11"/>
      <c r="P642" s="11"/>
      <c r="Q642" s="11"/>
      <c r="R642" s="11"/>
      <c r="S642" s="11"/>
      <c r="T642" s="11"/>
      <c r="U642" s="11"/>
      <c r="V642" s="560"/>
    </row>
    <row r="643" spans="3:22" ht="15.75" customHeight="1">
      <c r="C643" s="11"/>
      <c r="D643" s="11"/>
      <c r="E643" s="11"/>
      <c r="F643" s="11"/>
      <c r="G643" s="11"/>
      <c r="H643" s="11"/>
      <c r="I643" s="11"/>
      <c r="J643" s="82"/>
      <c r="K643" s="82"/>
      <c r="L643" s="82"/>
      <c r="M643" s="11"/>
      <c r="N643" s="11"/>
      <c r="O643" s="11"/>
      <c r="P643" s="11"/>
      <c r="Q643" s="11"/>
      <c r="R643" s="11"/>
      <c r="S643" s="11"/>
      <c r="T643" s="11"/>
      <c r="U643" s="11"/>
      <c r="V643" s="560"/>
    </row>
    <row r="644" spans="3:22" ht="15.75" customHeight="1">
      <c r="C644" s="11"/>
      <c r="D644" s="11"/>
      <c r="E644" s="11"/>
      <c r="F644" s="11"/>
      <c r="G644" s="11"/>
      <c r="H644" s="11"/>
      <c r="I644" s="11"/>
      <c r="J644" s="82"/>
      <c r="K644" s="82"/>
      <c r="L644" s="82"/>
      <c r="M644" s="11"/>
      <c r="N644" s="11"/>
      <c r="O644" s="11"/>
      <c r="P644" s="11"/>
      <c r="Q644" s="11"/>
      <c r="R644" s="11"/>
      <c r="S644" s="11"/>
      <c r="T644" s="11"/>
      <c r="U644" s="11"/>
      <c r="V644" s="560"/>
    </row>
    <row r="645" spans="3:22" ht="15.75" customHeight="1">
      <c r="C645" s="11"/>
      <c r="D645" s="11"/>
      <c r="E645" s="11"/>
      <c r="F645" s="11"/>
      <c r="G645" s="11"/>
      <c r="H645" s="11"/>
      <c r="I645" s="11"/>
      <c r="J645" s="82"/>
      <c r="K645" s="82"/>
      <c r="L645" s="82"/>
      <c r="M645" s="11"/>
      <c r="N645" s="11"/>
      <c r="O645" s="11"/>
      <c r="P645" s="11"/>
      <c r="Q645" s="11"/>
      <c r="R645" s="11"/>
      <c r="S645" s="11"/>
      <c r="T645" s="11"/>
      <c r="U645" s="11"/>
      <c r="V645" s="560"/>
    </row>
    <row r="646" spans="3:22" ht="15.75" customHeight="1">
      <c r="C646" s="11"/>
      <c r="D646" s="11"/>
      <c r="E646" s="11"/>
      <c r="F646" s="11"/>
      <c r="G646" s="11"/>
      <c r="H646" s="11"/>
      <c r="I646" s="11"/>
      <c r="J646" s="82"/>
      <c r="K646" s="82"/>
      <c r="L646" s="82"/>
      <c r="M646" s="11"/>
      <c r="N646" s="11"/>
      <c r="O646" s="11"/>
      <c r="P646" s="11"/>
      <c r="Q646" s="11"/>
      <c r="R646" s="11"/>
      <c r="S646" s="11"/>
      <c r="T646" s="11"/>
      <c r="U646" s="11"/>
      <c r="V646" s="560"/>
    </row>
    <row r="647" spans="3:22" ht="15.75" customHeight="1">
      <c r="C647" s="11"/>
      <c r="D647" s="11"/>
      <c r="E647" s="11"/>
      <c r="F647" s="11"/>
      <c r="G647" s="11"/>
      <c r="H647" s="11"/>
      <c r="I647" s="11"/>
      <c r="J647" s="82"/>
      <c r="K647" s="82"/>
      <c r="L647" s="82"/>
      <c r="M647" s="11"/>
      <c r="N647" s="11"/>
      <c r="O647" s="11"/>
      <c r="P647" s="11"/>
      <c r="Q647" s="11"/>
      <c r="R647" s="11"/>
      <c r="S647" s="11"/>
      <c r="T647" s="11"/>
      <c r="U647" s="11"/>
      <c r="V647" s="560"/>
    </row>
    <row r="648" spans="3:22" ht="15.75" customHeight="1">
      <c r="C648" s="11"/>
      <c r="D648" s="11"/>
      <c r="E648" s="11"/>
      <c r="F648" s="11"/>
      <c r="G648" s="11"/>
      <c r="H648" s="11"/>
      <c r="I648" s="11"/>
      <c r="J648" s="82"/>
      <c r="K648" s="82"/>
      <c r="L648" s="82"/>
      <c r="M648" s="11"/>
      <c r="N648" s="11"/>
      <c r="O648" s="11"/>
      <c r="P648" s="11"/>
      <c r="Q648" s="11"/>
      <c r="R648" s="11"/>
      <c r="S648" s="11"/>
      <c r="T648" s="11"/>
      <c r="U648" s="11"/>
      <c r="V648" s="560"/>
    </row>
    <row r="649" spans="3:22" ht="15.75" customHeight="1">
      <c r="C649" s="11"/>
      <c r="D649" s="11"/>
      <c r="E649" s="11"/>
      <c r="F649" s="11"/>
      <c r="G649" s="11"/>
      <c r="H649" s="11"/>
      <c r="I649" s="11"/>
      <c r="J649" s="82"/>
      <c r="K649" s="82"/>
      <c r="L649" s="82"/>
      <c r="M649" s="11"/>
      <c r="N649" s="11"/>
      <c r="O649" s="11"/>
      <c r="P649" s="11"/>
      <c r="Q649" s="11"/>
      <c r="R649" s="11"/>
      <c r="S649" s="11"/>
      <c r="T649" s="11"/>
      <c r="U649" s="11"/>
      <c r="V649" s="560"/>
    </row>
    <row r="650" spans="3:22" ht="15.75" customHeight="1">
      <c r="C650" s="11"/>
      <c r="D650" s="11"/>
      <c r="E650" s="11"/>
      <c r="F650" s="11"/>
      <c r="G650" s="11"/>
      <c r="H650" s="11"/>
      <c r="I650" s="11"/>
      <c r="J650" s="82"/>
      <c r="K650" s="82"/>
      <c r="L650" s="82"/>
      <c r="M650" s="11"/>
      <c r="N650" s="11"/>
      <c r="O650" s="11"/>
      <c r="P650" s="11"/>
      <c r="Q650" s="11"/>
      <c r="R650" s="11"/>
      <c r="S650" s="11"/>
      <c r="T650" s="11"/>
      <c r="U650" s="11"/>
      <c r="V650" s="560"/>
    </row>
    <row r="651" spans="3:22" ht="15.75" customHeight="1">
      <c r="C651" s="11"/>
      <c r="D651" s="11"/>
      <c r="E651" s="11"/>
      <c r="F651" s="11"/>
      <c r="G651" s="11"/>
      <c r="H651" s="11"/>
      <c r="I651" s="11"/>
      <c r="J651" s="82"/>
      <c r="K651" s="82"/>
      <c r="L651" s="82"/>
      <c r="M651" s="11"/>
      <c r="N651" s="11"/>
      <c r="O651" s="11"/>
      <c r="P651" s="11"/>
      <c r="Q651" s="11"/>
      <c r="R651" s="11"/>
      <c r="S651" s="11"/>
      <c r="T651" s="11"/>
      <c r="U651" s="11"/>
      <c r="V651" s="560"/>
    </row>
    <row r="652" spans="3:22" ht="15.75" customHeight="1">
      <c r="C652" s="11"/>
      <c r="D652" s="11"/>
      <c r="E652" s="11"/>
      <c r="F652" s="11"/>
      <c r="G652" s="11"/>
      <c r="H652" s="11"/>
      <c r="I652" s="11"/>
      <c r="J652" s="82"/>
      <c r="K652" s="82"/>
      <c r="L652" s="82"/>
      <c r="M652" s="11"/>
      <c r="N652" s="11"/>
      <c r="O652" s="11"/>
      <c r="P652" s="11"/>
      <c r="Q652" s="11"/>
      <c r="R652" s="11"/>
      <c r="S652" s="11"/>
      <c r="T652" s="11"/>
      <c r="U652" s="11"/>
      <c r="V652" s="560"/>
    </row>
    <row r="653" spans="3:22" ht="15.75" customHeight="1">
      <c r="C653" s="11"/>
      <c r="D653" s="11"/>
      <c r="E653" s="11"/>
      <c r="F653" s="11"/>
      <c r="G653" s="11"/>
      <c r="H653" s="11"/>
      <c r="I653" s="11"/>
      <c r="J653" s="82"/>
      <c r="K653" s="82"/>
      <c r="L653" s="82"/>
      <c r="M653" s="11"/>
      <c r="N653" s="11"/>
      <c r="O653" s="11"/>
      <c r="P653" s="11"/>
      <c r="Q653" s="11"/>
      <c r="R653" s="11"/>
      <c r="S653" s="11"/>
      <c r="T653" s="11"/>
      <c r="U653" s="11"/>
      <c r="V653" s="560"/>
    </row>
    <row r="654" spans="3:22" ht="15.75" customHeight="1">
      <c r="C654" s="11"/>
      <c r="D654" s="11"/>
      <c r="E654" s="11"/>
      <c r="F654" s="11"/>
      <c r="G654" s="11"/>
      <c r="H654" s="11"/>
      <c r="I654" s="11"/>
      <c r="J654" s="82"/>
      <c r="K654" s="82"/>
      <c r="L654" s="82"/>
      <c r="M654" s="11"/>
      <c r="N654" s="11"/>
      <c r="O654" s="11"/>
      <c r="P654" s="11"/>
      <c r="Q654" s="11"/>
      <c r="R654" s="11"/>
      <c r="S654" s="11"/>
      <c r="T654" s="11"/>
      <c r="U654" s="11"/>
      <c r="V654" s="560"/>
    </row>
    <row r="655" spans="3:22" ht="15.75" customHeight="1">
      <c r="C655" s="11"/>
      <c r="D655" s="11"/>
      <c r="E655" s="11"/>
      <c r="F655" s="11"/>
      <c r="G655" s="11"/>
      <c r="H655" s="11"/>
      <c r="I655" s="11"/>
      <c r="J655" s="82"/>
      <c r="K655" s="82"/>
      <c r="L655" s="82"/>
      <c r="M655" s="11"/>
      <c r="N655" s="11"/>
      <c r="O655" s="11"/>
      <c r="P655" s="11"/>
      <c r="Q655" s="11"/>
      <c r="R655" s="11"/>
      <c r="S655" s="11"/>
      <c r="T655" s="11"/>
      <c r="U655" s="11"/>
      <c r="V655" s="560"/>
    </row>
    <row r="656" spans="3:22" ht="15.75" customHeight="1">
      <c r="C656" s="11"/>
      <c r="D656" s="11"/>
      <c r="E656" s="11"/>
      <c r="F656" s="11"/>
      <c r="G656" s="11"/>
      <c r="H656" s="11"/>
      <c r="I656" s="11"/>
      <c r="J656" s="82"/>
      <c r="K656" s="82"/>
      <c r="L656" s="82"/>
      <c r="M656" s="11"/>
      <c r="N656" s="11"/>
      <c r="O656" s="11"/>
      <c r="P656" s="11"/>
      <c r="Q656" s="11"/>
      <c r="R656" s="11"/>
      <c r="S656" s="11"/>
      <c r="T656" s="11"/>
      <c r="U656" s="11"/>
      <c r="V656" s="560"/>
    </row>
    <row r="657" spans="3:22" ht="15.75" customHeight="1">
      <c r="C657" s="11"/>
      <c r="D657" s="11"/>
      <c r="E657" s="11"/>
      <c r="F657" s="11"/>
      <c r="G657" s="11"/>
      <c r="H657" s="11"/>
      <c r="I657" s="11"/>
      <c r="J657" s="82"/>
      <c r="K657" s="82"/>
      <c r="L657" s="82"/>
      <c r="M657" s="11"/>
      <c r="N657" s="11"/>
      <c r="O657" s="11"/>
      <c r="P657" s="11"/>
      <c r="Q657" s="11"/>
      <c r="R657" s="11"/>
      <c r="S657" s="11"/>
      <c r="T657" s="11"/>
      <c r="U657" s="11"/>
      <c r="V657" s="560"/>
    </row>
    <row r="658" spans="3:22" ht="15.75" customHeight="1">
      <c r="C658" s="11"/>
      <c r="D658" s="11"/>
      <c r="E658" s="11"/>
      <c r="F658" s="11"/>
      <c r="G658" s="11"/>
      <c r="H658" s="11"/>
      <c r="I658" s="11"/>
      <c r="J658" s="82"/>
      <c r="K658" s="82"/>
      <c r="L658" s="82"/>
      <c r="M658" s="11"/>
      <c r="N658" s="11"/>
      <c r="O658" s="11"/>
      <c r="P658" s="11"/>
      <c r="Q658" s="11"/>
      <c r="R658" s="11"/>
      <c r="S658" s="11"/>
      <c r="T658" s="11"/>
      <c r="U658" s="11"/>
      <c r="V658" s="560"/>
    </row>
    <row r="659" spans="3:22" ht="15.75" customHeight="1">
      <c r="C659" s="11"/>
      <c r="D659" s="11"/>
      <c r="E659" s="11"/>
      <c r="F659" s="11"/>
      <c r="G659" s="11"/>
      <c r="H659" s="11"/>
      <c r="I659" s="11"/>
      <c r="J659" s="82"/>
      <c r="K659" s="82"/>
      <c r="L659" s="82"/>
      <c r="M659" s="11"/>
      <c r="N659" s="11"/>
      <c r="O659" s="11"/>
      <c r="P659" s="11"/>
      <c r="Q659" s="11"/>
      <c r="R659" s="11"/>
      <c r="S659" s="11"/>
      <c r="T659" s="11"/>
      <c r="U659" s="11"/>
      <c r="V659" s="560"/>
    </row>
    <row r="660" spans="3:22" ht="15.75" customHeight="1">
      <c r="C660" s="11"/>
      <c r="D660" s="11"/>
      <c r="E660" s="11"/>
      <c r="F660" s="11"/>
      <c r="G660" s="11"/>
      <c r="H660" s="11"/>
      <c r="I660" s="11"/>
      <c r="J660" s="82"/>
      <c r="K660" s="82"/>
      <c r="L660" s="82"/>
      <c r="M660" s="11"/>
      <c r="N660" s="11"/>
      <c r="O660" s="11"/>
      <c r="P660" s="11"/>
      <c r="Q660" s="11"/>
      <c r="R660" s="11"/>
      <c r="S660" s="11"/>
      <c r="T660" s="11"/>
      <c r="U660" s="11"/>
      <c r="V660" s="560"/>
    </row>
    <row r="661" spans="3:22" ht="15.75" customHeight="1">
      <c r="C661" s="11"/>
      <c r="D661" s="11"/>
      <c r="E661" s="11"/>
      <c r="F661" s="11"/>
      <c r="G661" s="11"/>
      <c r="H661" s="11"/>
      <c r="I661" s="11"/>
      <c r="J661" s="82"/>
      <c r="K661" s="82"/>
      <c r="L661" s="82"/>
      <c r="M661" s="11"/>
      <c r="N661" s="11"/>
      <c r="O661" s="11"/>
      <c r="P661" s="11"/>
      <c r="Q661" s="11"/>
      <c r="R661" s="11"/>
      <c r="S661" s="11"/>
      <c r="T661" s="11"/>
      <c r="U661" s="11"/>
      <c r="V661" s="560"/>
    </row>
    <row r="662" spans="3:22" ht="15.75" customHeight="1">
      <c r="C662" s="11"/>
      <c r="D662" s="11"/>
      <c r="E662" s="11"/>
      <c r="F662" s="11"/>
      <c r="G662" s="11"/>
      <c r="H662" s="11"/>
      <c r="I662" s="11"/>
      <c r="J662" s="82"/>
      <c r="K662" s="82"/>
      <c r="L662" s="82"/>
      <c r="M662" s="11"/>
      <c r="N662" s="11"/>
      <c r="O662" s="11"/>
      <c r="P662" s="11"/>
      <c r="Q662" s="11"/>
      <c r="R662" s="11"/>
      <c r="S662" s="11"/>
      <c r="T662" s="11"/>
      <c r="U662" s="11"/>
      <c r="V662" s="560"/>
    </row>
    <row r="663" spans="3:22" ht="15.75" customHeight="1">
      <c r="C663" s="11"/>
      <c r="D663" s="11"/>
      <c r="E663" s="11"/>
      <c r="F663" s="11"/>
      <c r="G663" s="11"/>
      <c r="H663" s="11"/>
      <c r="I663" s="11"/>
      <c r="J663" s="82"/>
      <c r="K663" s="82"/>
      <c r="L663" s="82"/>
      <c r="M663" s="11"/>
      <c r="N663" s="11"/>
      <c r="O663" s="11"/>
      <c r="P663" s="11"/>
      <c r="Q663" s="11"/>
      <c r="R663" s="11"/>
      <c r="S663" s="11"/>
      <c r="T663" s="11"/>
      <c r="U663" s="11"/>
      <c r="V663" s="560"/>
    </row>
    <row r="664" spans="3:22" ht="15.75" customHeight="1">
      <c r="C664" s="11"/>
      <c r="D664" s="11"/>
      <c r="E664" s="11"/>
      <c r="F664" s="11"/>
      <c r="G664" s="11"/>
      <c r="H664" s="11"/>
      <c r="I664" s="11"/>
      <c r="J664" s="82"/>
      <c r="K664" s="82"/>
      <c r="L664" s="82"/>
      <c r="M664" s="11"/>
      <c r="N664" s="11"/>
      <c r="O664" s="11"/>
      <c r="P664" s="11"/>
      <c r="Q664" s="11"/>
      <c r="R664" s="11"/>
      <c r="S664" s="11"/>
      <c r="T664" s="11"/>
      <c r="U664" s="11"/>
      <c r="V664" s="560"/>
    </row>
    <row r="665" spans="3:22" ht="15.75" customHeight="1">
      <c r="C665" s="11"/>
      <c r="D665" s="11"/>
      <c r="E665" s="11"/>
      <c r="F665" s="11"/>
      <c r="G665" s="11"/>
      <c r="H665" s="11"/>
      <c r="I665" s="11"/>
      <c r="J665" s="82"/>
      <c r="K665" s="82"/>
      <c r="L665" s="82"/>
      <c r="M665" s="11"/>
      <c r="N665" s="11"/>
      <c r="O665" s="11"/>
      <c r="P665" s="11"/>
      <c r="Q665" s="11"/>
      <c r="R665" s="11"/>
      <c r="S665" s="11"/>
      <c r="T665" s="11"/>
      <c r="U665" s="11"/>
      <c r="V665" s="560"/>
    </row>
    <row r="666" spans="3:22" ht="15.75" customHeight="1">
      <c r="C666" s="11"/>
      <c r="D666" s="11"/>
      <c r="E666" s="11"/>
      <c r="F666" s="11"/>
      <c r="G666" s="11"/>
      <c r="H666" s="11"/>
      <c r="I666" s="11"/>
      <c r="J666" s="82"/>
      <c r="K666" s="82"/>
      <c r="L666" s="82"/>
      <c r="M666" s="11"/>
      <c r="N666" s="11"/>
      <c r="O666" s="11"/>
      <c r="P666" s="11"/>
      <c r="Q666" s="11"/>
      <c r="R666" s="11"/>
      <c r="S666" s="11"/>
      <c r="T666" s="11"/>
      <c r="U666" s="11"/>
      <c r="V666" s="560"/>
    </row>
    <row r="667" spans="3:22" ht="15.75" customHeight="1">
      <c r="C667" s="11"/>
      <c r="D667" s="11"/>
      <c r="E667" s="11"/>
      <c r="F667" s="11"/>
      <c r="G667" s="11"/>
      <c r="H667" s="11"/>
      <c r="I667" s="11"/>
      <c r="J667" s="82"/>
      <c r="K667" s="82"/>
      <c r="L667" s="82"/>
      <c r="M667" s="11"/>
      <c r="N667" s="11"/>
      <c r="O667" s="11"/>
      <c r="P667" s="11"/>
      <c r="Q667" s="11"/>
      <c r="R667" s="11"/>
      <c r="S667" s="11"/>
      <c r="T667" s="11"/>
      <c r="U667" s="11"/>
      <c r="V667" s="560"/>
    </row>
    <row r="668" spans="3:22" ht="15.75" customHeight="1">
      <c r="C668" s="11"/>
      <c r="D668" s="11"/>
      <c r="E668" s="11"/>
      <c r="F668" s="11"/>
      <c r="G668" s="11"/>
      <c r="H668" s="11"/>
      <c r="I668" s="11"/>
      <c r="J668" s="82"/>
      <c r="K668" s="82"/>
      <c r="L668" s="82"/>
      <c r="M668" s="11"/>
      <c r="N668" s="11"/>
      <c r="O668" s="11"/>
      <c r="P668" s="11"/>
      <c r="Q668" s="11"/>
      <c r="R668" s="11"/>
      <c r="S668" s="11"/>
      <c r="T668" s="11"/>
      <c r="U668" s="11"/>
      <c r="V668" s="560"/>
    </row>
    <row r="669" spans="3:22" ht="15.75" customHeight="1">
      <c r="C669" s="11"/>
      <c r="D669" s="11"/>
      <c r="E669" s="11"/>
      <c r="F669" s="11"/>
      <c r="G669" s="11"/>
      <c r="H669" s="11"/>
      <c r="I669" s="11"/>
      <c r="J669" s="82"/>
      <c r="K669" s="82"/>
      <c r="L669" s="82"/>
      <c r="M669" s="11"/>
      <c r="N669" s="11"/>
      <c r="O669" s="11"/>
      <c r="P669" s="11"/>
      <c r="Q669" s="11"/>
      <c r="R669" s="11"/>
      <c r="S669" s="11"/>
      <c r="T669" s="11"/>
      <c r="U669" s="11"/>
      <c r="V669" s="560"/>
    </row>
    <row r="670" spans="3:22" ht="15.75" customHeight="1">
      <c r="C670" s="11"/>
      <c r="D670" s="11"/>
      <c r="E670" s="11"/>
      <c r="F670" s="11"/>
      <c r="G670" s="11"/>
      <c r="H670" s="11"/>
      <c r="I670" s="11"/>
      <c r="J670" s="82"/>
      <c r="K670" s="82"/>
      <c r="L670" s="82"/>
      <c r="M670" s="11"/>
      <c r="N670" s="11"/>
      <c r="O670" s="11"/>
      <c r="P670" s="11"/>
      <c r="Q670" s="11"/>
      <c r="R670" s="11"/>
      <c r="S670" s="11"/>
      <c r="T670" s="11"/>
      <c r="U670" s="11"/>
      <c r="V670" s="560"/>
    </row>
    <row r="671" spans="3:22" ht="15.75" customHeight="1">
      <c r="C671" s="11"/>
      <c r="D671" s="11"/>
      <c r="E671" s="11"/>
      <c r="F671" s="11"/>
      <c r="G671" s="11"/>
      <c r="H671" s="11"/>
      <c r="I671" s="11"/>
      <c r="J671" s="82"/>
      <c r="K671" s="82"/>
      <c r="L671" s="82"/>
      <c r="M671" s="11"/>
      <c r="N671" s="11"/>
      <c r="O671" s="11"/>
      <c r="P671" s="11"/>
      <c r="Q671" s="11"/>
      <c r="R671" s="11"/>
      <c r="S671" s="11"/>
      <c r="T671" s="11"/>
      <c r="U671" s="11"/>
      <c r="V671" s="560"/>
    </row>
    <row r="672" spans="3:22" ht="15.75" customHeight="1">
      <c r="C672" s="11"/>
      <c r="D672" s="11"/>
      <c r="E672" s="11"/>
      <c r="F672" s="11"/>
      <c r="G672" s="11"/>
      <c r="H672" s="11"/>
      <c r="I672" s="11"/>
      <c r="J672" s="82"/>
      <c r="K672" s="82"/>
      <c r="L672" s="82"/>
      <c r="M672" s="11"/>
      <c r="N672" s="11"/>
      <c r="O672" s="11"/>
      <c r="P672" s="11"/>
      <c r="Q672" s="11"/>
      <c r="R672" s="11"/>
      <c r="S672" s="11"/>
      <c r="T672" s="11"/>
      <c r="U672" s="11"/>
      <c r="V672" s="560"/>
    </row>
    <row r="673" spans="3:22" ht="15.75" customHeight="1">
      <c r="C673" s="11"/>
      <c r="D673" s="11"/>
      <c r="E673" s="11"/>
      <c r="F673" s="11"/>
      <c r="G673" s="11"/>
      <c r="H673" s="11"/>
      <c r="I673" s="11"/>
      <c r="J673" s="82"/>
      <c r="K673" s="82"/>
      <c r="L673" s="82"/>
      <c r="M673" s="11"/>
      <c r="N673" s="11"/>
      <c r="O673" s="11"/>
      <c r="P673" s="11"/>
      <c r="Q673" s="11"/>
      <c r="R673" s="11"/>
      <c r="S673" s="11"/>
      <c r="T673" s="11"/>
      <c r="U673" s="11"/>
      <c r="V673" s="560"/>
    </row>
    <row r="674" spans="3:22" ht="15.75" customHeight="1">
      <c r="C674" s="11"/>
      <c r="D674" s="11"/>
      <c r="E674" s="11"/>
      <c r="F674" s="11"/>
      <c r="G674" s="11"/>
      <c r="H674" s="11"/>
      <c r="I674" s="11"/>
      <c r="J674" s="82"/>
      <c r="K674" s="82"/>
      <c r="L674" s="82"/>
      <c r="M674" s="11"/>
      <c r="N674" s="11"/>
      <c r="O674" s="11"/>
      <c r="P674" s="11"/>
      <c r="Q674" s="11"/>
      <c r="R674" s="11"/>
      <c r="S674" s="11"/>
      <c r="T674" s="11"/>
      <c r="U674" s="11"/>
      <c r="V674" s="560"/>
    </row>
    <row r="675" spans="3:22" ht="15.75" customHeight="1">
      <c r="C675" s="11"/>
      <c r="D675" s="11"/>
      <c r="E675" s="11"/>
      <c r="F675" s="11"/>
      <c r="G675" s="11"/>
      <c r="H675" s="11"/>
      <c r="I675" s="11"/>
      <c r="J675" s="82"/>
      <c r="K675" s="82"/>
      <c r="L675" s="82"/>
      <c r="M675" s="11"/>
      <c r="N675" s="11"/>
      <c r="O675" s="11"/>
      <c r="P675" s="11"/>
      <c r="Q675" s="11"/>
      <c r="R675" s="11"/>
      <c r="S675" s="11"/>
      <c r="T675" s="11"/>
      <c r="U675" s="11"/>
      <c r="V675" s="560"/>
    </row>
    <row r="676" spans="3:22" ht="15.75" customHeight="1">
      <c r="C676" s="11"/>
      <c r="D676" s="11"/>
      <c r="E676" s="11"/>
      <c r="F676" s="11"/>
      <c r="G676" s="11"/>
      <c r="H676" s="11"/>
      <c r="I676" s="11"/>
      <c r="J676" s="82"/>
      <c r="K676" s="82"/>
      <c r="L676" s="82"/>
      <c r="M676" s="11"/>
      <c r="N676" s="11"/>
      <c r="O676" s="11"/>
      <c r="P676" s="11"/>
      <c r="Q676" s="11"/>
      <c r="R676" s="11"/>
      <c r="S676" s="11"/>
      <c r="T676" s="11"/>
      <c r="U676" s="11"/>
      <c r="V676" s="560"/>
    </row>
    <row r="677" spans="3:22" ht="15.75" customHeight="1">
      <c r="C677" s="11"/>
      <c r="D677" s="11"/>
      <c r="E677" s="11"/>
      <c r="F677" s="11"/>
      <c r="G677" s="11"/>
      <c r="H677" s="11"/>
      <c r="I677" s="11"/>
      <c r="J677" s="82"/>
      <c r="K677" s="82"/>
      <c r="L677" s="82"/>
      <c r="M677" s="11"/>
      <c r="N677" s="11"/>
      <c r="O677" s="11"/>
      <c r="P677" s="11"/>
      <c r="Q677" s="11"/>
      <c r="R677" s="11"/>
      <c r="S677" s="11"/>
      <c r="T677" s="11"/>
      <c r="U677" s="11"/>
      <c r="V677" s="560"/>
    </row>
    <row r="678" spans="3:22" ht="15.75" customHeight="1">
      <c r="C678" s="11"/>
      <c r="D678" s="11"/>
      <c r="E678" s="11"/>
      <c r="F678" s="11"/>
      <c r="G678" s="11"/>
      <c r="H678" s="11"/>
      <c r="I678" s="11"/>
      <c r="J678" s="82"/>
      <c r="K678" s="82"/>
      <c r="L678" s="82"/>
      <c r="M678" s="11"/>
      <c r="N678" s="11"/>
      <c r="O678" s="11"/>
      <c r="P678" s="11"/>
      <c r="Q678" s="11"/>
      <c r="R678" s="11"/>
      <c r="S678" s="11"/>
      <c r="T678" s="11"/>
      <c r="U678" s="11"/>
      <c r="V678" s="560"/>
    </row>
    <row r="679" spans="3:22" ht="15.75" customHeight="1">
      <c r="C679" s="11"/>
      <c r="D679" s="11"/>
      <c r="E679" s="11"/>
      <c r="F679" s="11"/>
      <c r="G679" s="11"/>
      <c r="H679" s="11"/>
      <c r="I679" s="11"/>
      <c r="J679" s="82"/>
      <c r="K679" s="82"/>
      <c r="L679" s="82"/>
      <c r="M679" s="11"/>
      <c r="N679" s="11"/>
      <c r="O679" s="11"/>
      <c r="P679" s="11"/>
      <c r="Q679" s="11"/>
      <c r="R679" s="11"/>
      <c r="S679" s="11"/>
      <c r="T679" s="11"/>
      <c r="U679" s="11"/>
      <c r="V679" s="560"/>
    </row>
    <row r="680" spans="3:22" ht="15.75" customHeight="1">
      <c r="C680" s="11"/>
      <c r="D680" s="11"/>
      <c r="E680" s="11"/>
      <c r="F680" s="11"/>
      <c r="G680" s="11"/>
      <c r="H680" s="11"/>
      <c r="I680" s="11"/>
      <c r="J680" s="82"/>
      <c r="K680" s="82"/>
      <c r="L680" s="82"/>
      <c r="M680" s="11"/>
      <c r="N680" s="11"/>
      <c r="O680" s="11"/>
      <c r="P680" s="11"/>
      <c r="Q680" s="11"/>
      <c r="R680" s="11"/>
      <c r="S680" s="11"/>
      <c r="T680" s="11"/>
      <c r="U680" s="11"/>
      <c r="V680" s="560"/>
    </row>
    <row r="681" spans="3:22" ht="15.75" customHeight="1">
      <c r="C681" s="11"/>
      <c r="D681" s="11"/>
      <c r="E681" s="11"/>
      <c r="F681" s="11"/>
      <c r="G681" s="11"/>
      <c r="H681" s="11"/>
      <c r="I681" s="11"/>
      <c r="J681" s="82"/>
      <c r="K681" s="82"/>
      <c r="L681" s="82"/>
      <c r="M681" s="11"/>
      <c r="N681" s="11"/>
      <c r="O681" s="11"/>
      <c r="P681" s="11"/>
      <c r="Q681" s="11"/>
      <c r="R681" s="11"/>
      <c r="S681" s="11"/>
      <c r="T681" s="11"/>
      <c r="U681" s="11"/>
      <c r="V681" s="560"/>
    </row>
    <row r="682" spans="3:22" ht="15.75" customHeight="1">
      <c r="C682" s="11"/>
      <c r="D682" s="11"/>
      <c r="E682" s="11"/>
      <c r="F682" s="11"/>
      <c r="G682" s="11"/>
      <c r="H682" s="11"/>
      <c r="I682" s="11"/>
      <c r="J682" s="82"/>
      <c r="K682" s="82"/>
      <c r="L682" s="82"/>
      <c r="M682" s="11"/>
      <c r="N682" s="11"/>
      <c r="O682" s="11"/>
      <c r="P682" s="11"/>
      <c r="Q682" s="11"/>
      <c r="R682" s="11"/>
      <c r="S682" s="11"/>
      <c r="T682" s="11"/>
      <c r="U682" s="11"/>
      <c r="V682" s="560"/>
    </row>
    <row r="683" spans="3:22" ht="15.75" customHeight="1">
      <c r="C683" s="11"/>
      <c r="D683" s="11"/>
      <c r="E683" s="11"/>
      <c r="F683" s="11"/>
      <c r="G683" s="11"/>
      <c r="H683" s="11"/>
      <c r="I683" s="11"/>
      <c r="J683" s="82"/>
      <c r="K683" s="82"/>
      <c r="L683" s="82"/>
      <c r="M683" s="11"/>
      <c r="N683" s="11"/>
      <c r="O683" s="11"/>
      <c r="P683" s="11"/>
      <c r="Q683" s="11"/>
      <c r="R683" s="11"/>
      <c r="S683" s="11"/>
      <c r="T683" s="11"/>
      <c r="U683" s="11"/>
      <c r="V683" s="560"/>
    </row>
    <row r="684" spans="3:22" ht="15.75" customHeight="1">
      <c r="C684" s="11"/>
      <c r="D684" s="11"/>
      <c r="E684" s="11"/>
      <c r="F684" s="11"/>
      <c r="G684" s="11"/>
      <c r="H684" s="11"/>
      <c r="I684" s="11"/>
      <c r="J684" s="82"/>
      <c r="K684" s="82"/>
      <c r="L684" s="82"/>
      <c r="M684" s="11"/>
      <c r="N684" s="11"/>
      <c r="O684" s="11"/>
      <c r="P684" s="11"/>
      <c r="Q684" s="11"/>
      <c r="R684" s="11"/>
      <c r="S684" s="11"/>
      <c r="T684" s="11"/>
      <c r="U684" s="11"/>
      <c r="V684" s="560"/>
    </row>
    <row r="685" spans="3:22" ht="15.75" customHeight="1">
      <c r="C685" s="11"/>
      <c r="D685" s="11"/>
      <c r="E685" s="11"/>
      <c r="F685" s="11"/>
      <c r="G685" s="11"/>
      <c r="H685" s="11"/>
      <c r="I685" s="11"/>
      <c r="J685" s="82"/>
      <c r="K685" s="82"/>
      <c r="L685" s="82"/>
      <c r="M685" s="11"/>
      <c r="N685" s="11"/>
      <c r="O685" s="11"/>
      <c r="P685" s="11"/>
      <c r="Q685" s="11"/>
      <c r="R685" s="11"/>
      <c r="S685" s="11"/>
      <c r="T685" s="11"/>
      <c r="U685" s="11"/>
      <c r="V685" s="560"/>
    </row>
    <row r="686" spans="3:22" ht="15.75" customHeight="1">
      <c r="C686" s="11"/>
      <c r="D686" s="11"/>
      <c r="E686" s="11"/>
      <c r="F686" s="11"/>
      <c r="G686" s="11"/>
      <c r="H686" s="11"/>
      <c r="I686" s="11"/>
      <c r="J686" s="82"/>
      <c r="K686" s="82"/>
      <c r="L686" s="82"/>
      <c r="M686" s="11"/>
      <c r="N686" s="11"/>
      <c r="O686" s="11"/>
      <c r="P686" s="11"/>
      <c r="Q686" s="11"/>
      <c r="R686" s="11"/>
      <c r="S686" s="11"/>
      <c r="T686" s="11"/>
      <c r="U686" s="11"/>
      <c r="V686" s="560"/>
    </row>
    <row r="687" spans="3:22" ht="15.75" customHeight="1">
      <c r="C687" s="11"/>
      <c r="D687" s="11"/>
      <c r="E687" s="11"/>
      <c r="F687" s="11"/>
      <c r="G687" s="11"/>
      <c r="H687" s="11"/>
      <c r="I687" s="11"/>
      <c r="J687" s="82"/>
      <c r="K687" s="82"/>
      <c r="L687" s="82"/>
      <c r="M687" s="11"/>
      <c r="N687" s="11"/>
      <c r="O687" s="11"/>
      <c r="P687" s="11"/>
      <c r="Q687" s="11"/>
      <c r="R687" s="11"/>
      <c r="S687" s="11"/>
      <c r="T687" s="11"/>
      <c r="U687" s="11"/>
      <c r="V687" s="560"/>
    </row>
    <row r="688" spans="3:22" ht="15.75" customHeight="1">
      <c r="C688" s="11"/>
      <c r="D688" s="11"/>
      <c r="E688" s="11"/>
      <c r="F688" s="11"/>
      <c r="G688" s="11"/>
      <c r="H688" s="11"/>
      <c r="I688" s="11"/>
      <c r="J688" s="82"/>
      <c r="K688" s="82"/>
      <c r="L688" s="82"/>
      <c r="M688" s="11"/>
      <c r="N688" s="11"/>
      <c r="O688" s="11"/>
      <c r="P688" s="11"/>
      <c r="Q688" s="11"/>
      <c r="R688" s="11"/>
      <c r="S688" s="11"/>
      <c r="T688" s="11"/>
      <c r="U688" s="11"/>
      <c r="V688" s="560"/>
    </row>
    <row r="689" spans="3:22" ht="15.75" customHeight="1">
      <c r="C689" s="11"/>
      <c r="D689" s="11"/>
      <c r="E689" s="11"/>
      <c r="F689" s="11"/>
      <c r="G689" s="11"/>
      <c r="H689" s="11"/>
      <c r="I689" s="11"/>
      <c r="J689" s="82"/>
      <c r="K689" s="82"/>
      <c r="L689" s="82"/>
      <c r="M689" s="11"/>
      <c r="N689" s="11"/>
      <c r="O689" s="11"/>
      <c r="P689" s="11"/>
      <c r="Q689" s="11"/>
      <c r="R689" s="11"/>
      <c r="S689" s="11"/>
      <c r="T689" s="11"/>
      <c r="U689" s="11"/>
      <c r="V689" s="560"/>
    </row>
    <row r="690" spans="3:22" ht="15.75" customHeight="1">
      <c r="C690" s="11"/>
      <c r="D690" s="11"/>
      <c r="E690" s="11"/>
      <c r="F690" s="11"/>
      <c r="G690" s="11"/>
      <c r="H690" s="11"/>
      <c r="I690" s="11"/>
      <c r="J690" s="82"/>
      <c r="K690" s="82"/>
      <c r="L690" s="82"/>
      <c r="M690" s="11"/>
      <c r="N690" s="11"/>
      <c r="O690" s="11"/>
      <c r="P690" s="11"/>
      <c r="Q690" s="11"/>
      <c r="R690" s="11"/>
      <c r="S690" s="11"/>
      <c r="T690" s="11"/>
      <c r="U690" s="11"/>
      <c r="V690" s="560"/>
    </row>
    <row r="691" spans="3:22" ht="15.75" customHeight="1">
      <c r="C691" s="11"/>
      <c r="D691" s="11"/>
      <c r="E691" s="11"/>
      <c r="F691" s="11"/>
      <c r="G691" s="11"/>
      <c r="H691" s="11"/>
      <c r="I691" s="11"/>
      <c r="J691" s="82"/>
      <c r="K691" s="82"/>
      <c r="L691" s="82"/>
      <c r="M691" s="11"/>
      <c r="N691" s="11"/>
      <c r="O691" s="11"/>
      <c r="P691" s="11"/>
      <c r="Q691" s="11"/>
      <c r="R691" s="11"/>
      <c r="S691" s="11"/>
      <c r="T691" s="11"/>
      <c r="U691" s="11"/>
      <c r="V691" s="560"/>
    </row>
    <row r="692" spans="3:22" ht="15.75" customHeight="1">
      <c r="C692" s="11"/>
      <c r="D692" s="11"/>
      <c r="E692" s="11"/>
      <c r="F692" s="11"/>
      <c r="G692" s="11"/>
      <c r="H692" s="11"/>
      <c r="I692" s="11"/>
      <c r="J692" s="82"/>
      <c r="K692" s="82"/>
      <c r="L692" s="82"/>
      <c r="M692" s="11"/>
      <c r="N692" s="11"/>
      <c r="O692" s="11"/>
      <c r="P692" s="11"/>
      <c r="Q692" s="11"/>
      <c r="R692" s="11"/>
      <c r="S692" s="11"/>
      <c r="T692" s="11"/>
      <c r="U692" s="11"/>
      <c r="V692" s="560"/>
    </row>
    <row r="693" spans="3:22" ht="15.75" customHeight="1">
      <c r="C693" s="11"/>
      <c r="D693" s="11"/>
      <c r="E693" s="11"/>
      <c r="F693" s="11"/>
      <c r="G693" s="11"/>
      <c r="H693" s="11"/>
      <c r="I693" s="11"/>
      <c r="J693" s="82"/>
      <c r="K693" s="82"/>
      <c r="L693" s="82"/>
      <c r="M693" s="11"/>
      <c r="N693" s="11"/>
      <c r="O693" s="11"/>
      <c r="P693" s="11"/>
      <c r="Q693" s="11"/>
      <c r="R693" s="11"/>
      <c r="S693" s="11"/>
      <c r="T693" s="11"/>
      <c r="U693" s="11"/>
      <c r="V693" s="560"/>
    </row>
    <row r="694" spans="3:22" ht="15.75" customHeight="1">
      <c r="C694" s="11"/>
      <c r="D694" s="11"/>
      <c r="E694" s="11"/>
      <c r="F694" s="11"/>
      <c r="G694" s="11"/>
      <c r="H694" s="11"/>
      <c r="I694" s="11"/>
      <c r="J694" s="82"/>
      <c r="K694" s="82"/>
      <c r="L694" s="82"/>
      <c r="M694" s="11"/>
      <c r="N694" s="11"/>
      <c r="O694" s="11"/>
      <c r="P694" s="11"/>
      <c r="Q694" s="11"/>
      <c r="R694" s="11"/>
      <c r="S694" s="11"/>
      <c r="T694" s="11"/>
      <c r="U694" s="11"/>
      <c r="V694" s="560"/>
    </row>
    <row r="695" spans="3:22" ht="15.75" customHeight="1">
      <c r="C695" s="11"/>
      <c r="D695" s="11"/>
      <c r="E695" s="11"/>
      <c r="F695" s="11"/>
      <c r="G695" s="11"/>
      <c r="H695" s="11"/>
      <c r="I695" s="11"/>
      <c r="J695" s="82"/>
      <c r="K695" s="82"/>
      <c r="L695" s="82"/>
      <c r="M695" s="11"/>
      <c r="N695" s="11"/>
      <c r="O695" s="11"/>
      <c r="P695" s="11"/>
      <c r="Q695" s="11"/>
      <c r="R695" s="11"/>
      <c r="S695" s="11"/>
      <c r="T695" s="11"/>
      <c r="U695" s="11"/>
      <c r="V695" s="560"/>
    </row>
    <row r="696" spans="3:22" ht="15.75" customHeight="1">
      <c r="C696" s="11"/>
      <c r="D696" s="11"/>
      <c r="E696" s="11"/>
      <c r="F696" s="11"/>
      <c r="G696" s="11"/>
      <c r="H696" s="11"/>
      <c r="I696" s="11"/>
      <c r="J696" s="82"/>
      <c r="K696" s="82"/>
      <c r="L696" s="82"/>
      <c r="M696" s="11"/>
      <c r="N696" s="11"/>
      <c r="O696" s="11"/>
      <c r="P696" s="11"/>
      <c r="Q696" s="11"/>
      <c r="R696" s="11"/>
      <c r="S696" s="11"/>
      <c r="T696" s="11"/>
      <c r="U696" s="11"/>
      <c r="V696" s="560"/>
    </row>
    <row r="697" spans="3:22" ht="15.75" customHeight="1">
      <c r="C697" s="11"/>
      <c r="D697" s="11"/>
      <c r="E697" s="11"/>
      <c r="F697" s="11"/>
      <c r="G697" s="11"/>
      <c r="H697" s="11"/>
      <c r="I697" s="11"/>
      <c r="J697" s="82"/>
      <c r="K697" s="82"/>
      <c r="L697" s="82"/>
      <c r="M697" s="11"/>
      <c r="N697" s="11"/>
      <c r="O697" s="11"/>
      <c r="P697" s="11"/>
      <c r="Q697" s="11"/>
      <c r="R697" s="11"/>
      <c r="S697" s="11"/>
      <c r="T697" s="11"/>
      <c r="U697" s="11"/>
      <c r="V697" s="560"/>
    </row>
    <row r="698" spans="3:22" ht="15.75" customHeight="1">
      <c r="C698" s="11"/>
      <c r="D698" s="11"/>
      <c r="E698" s="11"/>
      <c r="F698" s="11"/>
      <c r="G698" s="11"/>
      <c r="H698" s="11"/>
      <c r="I698" s="11"/>
      <c r="J698" s="82"/>
      <c r="K698" s="82"/>
      <c r="L698" s="82"/>
      <c r="M698" s="11"/>
      <c r="N698" s="11"/>
      <c r="O698" s="11"/>
      <c r="P698" s="11"/>
      <c r="Q698" s="11"/>
      <c r="R698" s="11"/>
      <c r="S698" s="11"/>
      <c r="T698" s="11"/>
      <c r="U698" s="11"/>
      <c r="V698" s="560"/>
    </row>
    <row r="699" spans="3:22" ht="15.75" customHeight="1">
      <c r="C699" s="11"/>
      <c r="D699" s="11"/>
      <c r="E699" s="11"/>
      <c r="F699" s="11"/>
      <c r="G699" s="11"/>
      <c r="H699" s="11"/>
      <c r="I699" s="11"/>
      <c r="J699" s="82"/>
      <c r="K699" s="82"/>
      <c r="L699" s="82"/>
      <c r="M699" s="11"/>
      <c r="N699" s="11"/>
      <c r="O699" s="11"/>
      <c r="P699" s="11"/>
      <c r="Q699" s="11"/>
      <c r="R699" s="11"/>
      <c r="S699" s="11"/>
      <c r="T699" s="11"/>
      <c r="U699" s="11"/>
      <c r="V699" s="560"/>
    </row>
    <row r="700" spans="3:22" ht="15.75" customHeight="1">
      <c r="C700" s="11"/>
      <c r="D700" s="11"/>
      <c r="E700" s="11"/>
      <c r="F700" s="11"/>
      <c r="G700" s="11"/>
      <c r="H700" s="11"/>
      <c r="I700" s="11"/>
      <c r="J700" s="82"/>
      <c r="K700" s="82"/>
      <c r="L700" s="82"/>
      <c r="M700" s="11"/>
      <c r="N700" s="11"/>
      <c r="O700" s="11"/>
      <c r="P700" s="11"/>
      <c r="Q700" s="11"/>
      <c r="R700" s="11"/>
      <c r="S700" s="11"/>
      <c r="T700" s="11"/>
      <c r="U700" s="11"/>
      <c r="V700" s="560"/>
    </row>
    <row r="701" spans="3:22" ht="15.75" customHeight="1">
      <c r="C701" s="11"/>
      <c r="D701" s="11"/>
      <c r="E701" s="11"/>
      <c r="F701" s="11"/>
      <c r="G701" s="11"/>
      <c r="H701" s="11"/>
      <c r="I701" s="11"/>
      <c r="J701" s="82"/>
      <c r="K701" s="82"/>
      <c r="L701" s="82"/>
      <c r="M701" s="11"/>
      <c r="N701" s="11"/>
      <c r="O701" s="11"/>
      <c r="P701" s="11"/>
      <c r="Q701" s="11"/>
      <c r="R701" s="11"/>
      <c r="S701" s="11"/>
      <c r="T701" s="11"/>
      <c r="U701" s="11"/>
      <c r="V701" s="560"/>
    </row>
    <row r="702" spans="3:22" ht="15.75" customHeight="1">
      <c r="C702" s="11"/>
      <c r="D702" s="11"/>
      <c r="E702" s="11"/>
      <c r="F702" s="11"/>
      <c r="G702" s="11"/>
      <c r="H702" s="11"/>
      <c r="I702" s="11"/>
      <c r="J702" s="82"/>
      <c r="K702" s="82"/>
      <c r="L702" s="82"/>
      <c r="M702" s="11"/>
      <c r="N702" s="11"/>
      <c r="O702" s="11"/>
      <c r="P702" s="11"/>
      <c r="Q702" s="11"/>
      <c r="R702" s="11"/>
      <c r="S702" s="11"/>
      <c r="T702" s="11"/>
      <c r="U702" s="11"/>
      <c r="V702" s="560"/>
    </row>
    <row r="703" spans="3:22" ht="15.75" customHeight="1">
      <c r="C703" s="11"/>
      <c r="D703" s="11"/>
      <c r="E703" s="11"/>
      <c r="F703" s="11"/>
      <c r="G703" s="11"/>
      <c r="H703" s="11"/>
      <c r="I703" s="11"/>
      <c r="J703" s="82"/>
      <c r="K703" s="82"/>
      <c r="L703" s="82"/>
      <c r="M703" s="11"/>
      <c r="N703" s="11"/>
      <c r="O703" s="11"/>
      <c r="P703" s="11"/>
      <c r="Q703" s="11"/>
      <c r="R703" s="11"/>
      <c r="S703" s="11"/>
      <c r="T703" s="11"/>
      <c r="U703" s="11"/>
      <c r="V703" s="560"/>
    </row>
    <row r="704" spans="3:22" ht="15.75" customHeight="1">
      <c r="C704" s="11"/>
      <c r="D704" s="11"/>
      <c r="E704" s="11"/>
      <c r="F704" s="11"/>
      <c r="G704" s="11"/>
      <c r="H704" s="11"/>
      <c r="I704" s="11"/>
      <c r="J704" s="82"/>
      <c r="K704" s="82"/>
      <c r="L704" s="82"/>
      <c r="M704" s="11"/>
      <c r="N704" s="11"/>
      <c r="O704" s="11"/>
      <c r="P704" s="11"/>
      <c r="Q704" s="11"/>
      <c r="R704" s="11"/>
      <c r="S704" s="11"/>
      <c r="T704" s="11"/>
      <c r="U704" s="11"/>
      <c r="V704" s="560"/>
    </row>
    <row r="705" spans="3:22" ht="15.75" customHeight="1">
      <c r="C705" s="11"/>
      <c r="D705" s="11"/>
      <c r="E705" s="11"/>
      <c r="F705" s="11"/>
      <c r="G705" s="11"/>
      <c r="H705" s="11"/>
      <c r="I705" s="11"/>
      <c r="J705" s="82"/>
      <c r="K705" s="82"/>
      <c r="L705" s="82"/>
      <c r="M705" s="11"/>
      <c r="N705" s="11"/>
      <c r="O705" s="11"/>
      <c r="P705" s="11"/>
      <c r="Q705" s="11"/>
      <c r="R705" s="11"/>
      <c r="S705" s="11"/>
      <c r="T705" s="11"/>
      <c r="U705" s="11"/>
      <c r="V705" s="560"/>
    </row>
    <row r="706" spans="3:22" ht="15.75" customHeight="1">
      <c r="C706" s="11"/>
      <c r="D706" s="11"/>
      <c r="E706" s="11"/>
      <c r="F706" s="11"/>
      <c r="G706" s="11"/>
      <c r="H706" s="11"/>
      <c r="I706" s="11"/>
      <c r="J706" s="82"/>
      <c r="K706" s="82"/>
      <c r="L706" s="82"/>
      <c r="M706" s="11"/>
      <c r="N706" s="11"/>
      <c r="O706" s="11"/>
      <c r="P706" s="11"/>
      <c r="Q706" s="11"/>
      <c r="R706" s="11"/>
      <c r="S706" s="11"/>
      <c r="T706" s="11"/>
      <c r="U706" s="11"/>
      <c r="V706" s="560"/>
    </row>
    <row r="707" spans="3:22" ht="15.75" customHeight="1">
      <c r="C707" s="11"/>
      <c r="D707" s="11"/>
      <c r="E707" s="11"/>
      <c r="F707" s="11"/>
      <c r="G707" s="11"/>
      <c r="H707" s="11"/>
      <c r="I707" s="11"/>
      <c r="J707" s="82"/>
      <c r="K707" s="82"/>
      <c r="L707" s="82"/>
      <c r="M707" s="11"/>
      <c r="N707" s="11"/>
      <c r="O707" s="11"/>
      <c r="P707" s="11"/>
      <c r="Q707" s="11"/>
      <c r="R707" s="11"/>
      <c r="S707" s="11"/>
      <c r="T707" s="11"/>
      <c r="U707" s="11"/>
      <c r="V707" s="560"/>
    </row>
    <row r="708" spans="3:22" ht="15.75" customHeight="1">
      <c r="C708" s="11"/>
      <c r="D708" s="11"/>
      <c r="E708" s="11"/>
      <c r="F708" s="11"/>
      <c r="G708" s="11"/>
      <c r="H708" s="11"/>
      <c r="I708" s="11"/>
      <c r="J708" s="82"/>
      <c r="K708" s="82"/>
      <c r="L708" s="82"/>
      <c r="M708" s="11"/>
      <c r="N708" s="11"/>
      <c r="O708" s="11"/>
      <c r="P708" s="11"/>
      <c r="Q708" s="11"/>
      <c r="R708" s="11"/>
      <c r="S708" s="11"/>
      <c r="T708" s="11"/>
      <c r="U708" s="11"/>
      <c r="V708" s="560"/>
    </row>
    <row r="709" spans="3:22" ht="15.75" customHeight="1">
      <c r="C709" s="11"/>
      <c r="D709" s="11"/>
      <c r="E709" s="11"/>
      <c r="F709" s="11"/>
      <c r="G709" s="11"/>
      <c r="H709" s="11"/>
      <c r="I709" s="11"/>
      <c r="J709" s="82"/>
      <c r="K709" s="82"/>
      <c r="L709" s="82"/>
      <c r="M709" s="11"/>
      <c r="N709" s="11"/>
      <c r="O709" s="11"/>
      <c r="P709" s="11"/>
      <c r="Q709" s="11"/>
      <c r="R709" s="11"/>
      <c r="S709" s="11"/>
      <c r="T709" s="11"/>
      <c r="U709" s="11"/>
      <c r="V709" s="560"/>
    </row>
    <row r="710" spans="3:22" ht="15.75" customHeight="1">
      <c r="C710" s="11"/>
      <c r="D710" s="11"/>
      <c r="E710" s="11"/>
      <c r="F710" s="11"/>
      <c r="G710" s="11"/>
      <c r="H710" s="11"/>
      <c r="I710" s="11"/>
      <c r="J710" s="82"/>
      <c r="K710" s="82"/>
      <c r="L710" s="82"/>
      <c r="M710" s="11"/>
      <c r="N710" s="11"/>
      <c r="O710" s="11"/>
      <c r="P710" s="11"/>
      <c r="Q710" s="11"/>
      <c r="R710" s="11"/>
      <c r="S710" s="11"/>
      <c r="T710" s="11"/>
      <c r="U710" s="11"/>
      <c r="V710" s="560"/>
    </row>
    <row r="711" spans="3:22" ht="15.75" customHeight="1">
      <c r="C711" s="11"/>
      <c r="D711" s="11"/>
      <c r="E711" s="11"/>
      <c r="F711" s="11"/>
      <c r="G711" s="11"/>
      <c r="H711" s="11"/>
      <c r="I711" s="11"/>
      <c r="J711" s="82"/>
      <c r="K711" s="82"/>
      <c r="L711" s="82"/>
      <c r="M711" s="11"/>
      <c r="N711" s="11"/>
      <c r="O711" s="11"/>
      <c r="P711" s="11"/>
      <c r="Q711" s="11"/>
      <c r="R711" s="11"/>
      <c r="S711" s="11"/>
      <c r="T711" s="11"/>
      <c r="U711" s="11"/>
      <c r="V711" s="560"/>
    </row>
    <row r="712" spans="3:22" ht="15.75" customHeight="1">
      <c r="C712" s="11"/>
      <c r="D712" s="11"/>
      <c r="E712" s="11"/>
      <c r="F712" s="11"/>
      <c r="G712" s="11"/>
      <c r="H712" s="11"/>
      <c r="I712" s="11"/>
      <c r="J712" s="82"/>
      <c r="K712" s="82"/>
      <c r="L712" s="82"/>
      <c r="M712" s="11"/>
      <c r="N712" s="11"/>
      <c r="O712" s="11"/>
      <c r="P712" s="11"/>
      <c r="Q712" s="11"/>
      <c r="R712" s="11"/>
      <c r="S712" s="11"/>
      <c r="T712" s="11"/>
      <c r="U712" s="11"/>
      <c r="V712" s="560"/>
    </row>
    <row r="713" spans="3:22" ht="15.75" customHeight="1">
      <c r="C713" s="11"/>
      <c r="D713" s="11"/>
      <c r="E713" s="11"/>
      <c r="F713" s="11"/>
      <c r="G713" s="11"/>
      <c r="H713" s="11"/>
      <c r="I713" s="11"/>
      <c r="J713" s="82"/>
      <c r="K713" s="82"/>
      <c r="L713" s="82"/>
      <c r="M713" s="11"/>
      <c r="N713" s="11"/>
      <c r="O713" s="11"/>
      <c r="P713" s="11"/>
      <c r="Q713" s="11"/>
      <c r="R713" s="11"/>
      <c r="S713" s="11"/>
      <c r="T713" s="11"/>
      <c r="U713" s="11"/>
      <c r="V713" s="560"/>
    </row>
    <row r="714" spans="3:22" ht="15.75" customHeight="1">
      <c r="C714" s="11"/>
      <c r="D714" s="11"/>
      <c r="E714" s="11"/>
      <c r="F714" s="11"/>
      <c r="G714" s="11"/>
      <c r="H714" s="11"/>
      <c r="I714" s="11"/>
      <c r="J714" s="82"/>
      <c r="K714" s="82"/>
      <c r="L714" s="82"/>
      <c r="M714" s="11"/>
      <c r="N714" s="11"/>
      <c r="O714" s="11"/>
      <c r="P714" s="11"/>
      <c r="Q714" s="11"/>
      <c r="R714" s="11"/>
      <c r="S714" s="11"/>
      <c r="T714" s="11"/>
      <c r="U714" s="11"/>
      <c r="V714" s="560"/>
    </row>
    <row r="715" spans="3:22" ht="15.75" customHeight="1">
      <c r="C715" s="11"/>
      <c r="D715" s="11"/>
      <c r="E715" s="11"/>
      <c r="F715" s="11"/>
      <c r="G715" s="11"/>
      <c r="H715" s="11"/>
      <c r="I715" s="11"/>
      <c r="J715" s="82"/>
      <c r="K715" s="82"/>
      <c r="L715" s="82"/>
      <c r="M715" s="11"/>
      <c r="N715" s="11"/>
      <c r="O715" s="11"/>
      <c r="P715" s="11"/>
      <c r="Q715" s="11"/>
      <c r="R715" s="11"/>
      <c r="S715" s="11"/>
      <c r="T715" s="11"/>
      <c r="U715" s="11"/>
      <c r="V715" s="560"/>
    </row>
    <row r="716" spans="3:22" ht="15.75" customHeight="1">
      <c r="C716" s="11"/>
      <c r="D716" s="11"/>
      <c r="E716" s="11"/>
      <c r="F716" s="11"/>
      <c r="G716" s="11"/>
      <c r="H716" s="11"/>
      <c r="I716" s="11"/>
      <c r="J716" s="82"/>
      <c r="K716" s="82"/>
      <c r="L716" s="82"/>
      <c r="M716" s="11"/>
      <c r="N716" s="11"/>
      <c r="O716" s="11"/>
      <c r="P716" s="11"/>
      <c r="Q716" s="11"/>
      <c r="R716" s="11"/>
      <c r="S716" s="11"/>
      <c r="T716" s="11"/>
      <c r="U716" s="11"/>
      <c r="V716" s="560"/>
    </row>
    <row r="717" spans="3:22" ht="15.75" customHeight="1">
      <c r="C717" s="11"/>
      <c r="D717" s="11"/>
      <c r="E717" s="11"/>
      <c r="F717" s="11"/>
      <c r="G717" s="11"/>
      <c r="H717" s="11"/>
      <c r="I717" s="11"/>
      <c r="J717" s="82"/>
      <c r="K717" s="82"/>
      <c r="L717" s="82"/>
      <c r="M717" s="11"/>
      <c r="N717" s="11"/>
      <c r="O717" s="11"/>
      <c r="P717" s="11"/>
      <c r="Q717" s="11"/>
      <c r="R717" s="11"/>
      <c r="S717" s="11"/>
      <c r="T717" s="11"/>
      <c r="U717" s="11"/>
      <c r="V717" s="560"/>
    </row>
    <row r="718" spans="3:22" ht="15.75" customHeight="1">
      <c r="C718" s="11"/>
      <c r="D718" s="11"/>
      <c r="E718" s="11"/>
      <c r="F718" s="11"/>
      <c r="G718" s="11"/>
      <c r="H718" s="11"/>
      <c r="I718" s="11"/>
      <c r="J718" s="82"/>
      <c r="K718" s="82"/>
      <c r="L718" s="82"/>
      <c r="M718" s="11"/>
      <c r="N718" s="11"/>
      <c r="O718" s="11"/>
      <c r="P718" s="11"/>
      <c r="Q718" s="11"/>
      <c r="R718" s="11"/>
      <c r="S718" s="11"/>
      <c r="T718" s="11"/>
      <c r="U718" s="11"/>
      <c r="V718" s="560"/>
    </row>
    <row r="719" spans="3:22" ht="15.75" customHeight="1">
      <c r="C719" s="11"/>
      <c r="D719" s="11"/>
      <c r="E719" s="11"/>
      <c r="F719" s="11"/>
      <c r="G719" s="11"/>
      <c r="H719" s="11"/>
      <c r="I719" s="11"/>
      <c r="J719" s="82"/>
      <c r="K719" s="82"/>
      <c r="L719" s="82"/>
      <c r="M719" s="11"/>
      <c r="N719" s="11"/>
      <c r="O719" s="11"/>
      <c r="P719" s="11"/>
      <c r="Q719" s="11"/>
      <c r="R719" s="11"/>
      <c r="S719" s="11"/>
      <c r="T719" s="11"/>
      <c r="U719" s="11"/>
      <c r="V719" s="560"/>
    </row>
    <row r="720" spans="3:22" ht="15.75" customHeight="1">
      <c r="C720" s="11"/>
      <c r="D720" s="11"/>
      <c r="E720" s="11"/>
      <c r="F720" s="11"/>
      <c r="G720" s="11"/>
      <c r="H720" s="11"/>
      <c r="I720" s="11"/>
      <c r="J720" s="82"/>
      <c r="K720" s="82"/>
      <c r="L720" s="82"/>
      <c r="M720" s="11"/>
      <c r="N720" s="11"/>
      <c r="O720" s="11"/>
      <c r="P720" s="11"/>
      <c r="Q720" s="11"/>
      <c r="R720" s="11"/>
      <c r="S720" s="11"/>
      <c r="T720" s="11"/>
      <c r="U720" s="11"/>
      <c r="V720" s="560"/>
    </row>
    <row r="721" spans="3:22" ht="15.75" customHeight="1">
      <c r="C721" s="11"/>
      <c r="D721" s="11"/>
      <c r="E721" s="11"/>
      <c r="F721" s="11"/>
      <c r="G721" s="11"/>
      <c r="H721" s="11"/>
      <c r="I721" s="11"/>
      <c r="J721" s="82"/>
      <c r="K721" s="82"/>
      <c r="L721" s="82"/>
      <c r="M721" s="11"/>
      <c r="N721" s="11"/>
      <c r="O721" s="11"/>
      <c r="P721" s="11"/>
      <c r="Q721" s="11"/>
      <c r="R721" s="11"/>
      <c r="S721" s="11"/>
      <c r="T721" s="11"/>
      <c r="U721" s="11"/>
      <c r="V721" s="560"/>
    </row>
    <row r="722" spans="3:22" ht="15.75" customHeight="1">
      <c r="C722" s="11"/>
      <c r="D722" s="11"/>
      <c r="E722" s="11"/>
      <c r="F722" s="11"/>
      <c r="G722" s="11"/>
      <c r="H722" s="11"/>
      <c r="I722" s="11"/>
      <c r="J722" s="82"/>
      <c r="K722" s="82"/>
      <c r="L722" s="82"/>
      <c r="M722" s="11"/>
      <c r="N722" s="11"/>
      <c r="O722" s="11"/>
      <c r="P722" s="11"/>
      <c r="Q722" s="11"/>
      <c r="R722" s="11"/>
      <c r="S722" s="11"/>
      <c r="T722" s="11"/>
      <c r="U722" s="11"/>
      <c r="V722" s="560"/>
    </row>
    <row r="723" spans="3:22" ht="15.75" customHeight="1">
      <c r="C723" s="11"/>
      <c r="D723" s="11"/>
      <c r="E723" s="11"/>
      <c r="F723" s="11"/>
      <c r="G723" s="11"/>
      <c r="H723" s="11"/>
      <c r="I723" s="11"/>
      <c r="J723" s="82"/>
      <c r="K723" s="82"/>
      <c r="L723" s="82"/>
      <c r="M723" s="11"/>
      <c r="N723" s="11"/>
      <c r="O723" s="11"/>
      <c r="P723" s="11"/>
      <c r="Q723" s="11"/>
      <c r="R723" s="11"/>
      <c r="S723" s="11"/>
      <c r="T723" s="11"/>
      <c r="U723" s="11"/>
      <c r="V723" s="560"/>
    </row>
    <row r="724" spans="3:22" ht="15.75" customHeight="1">
      <c r="C724" s="11"/>
      <c r="D724" s="11"/>
      <c r="E724" s="11"/>
      <c r="F724" s="11"/>
      <c r="G724" s="11"/>
      <c r="H724" s="11"/>
      <c r="I724" s="11"/>
      <c r="J724" s="82"/>
      <c r="K724" s="82"/>
      <c r="L724" s="82"/>
      <c r="M724" s="11"/>
      <c r="N724" s="11"/>
      <c r="O724" s="11"/>
      <c r="P724" s="11"/>
      <c r="Q724" s="11"/>
      <c r="R724" s="11"/>
      <c r="S724" s="11"/>
      <c r="T724" s="11"/>
      <c r="U724" s="11"/>
      <c r="V724" s="560"/>
    </row>
    <row r="725" spans="3:22" ht="15.75" customHeight="1">
      <c r="C725" s="11"/>
      <c r="D725" s="11"/>
      <c r="E725" s="11"/>
      <c r="F725" s="11"/>
      <c r="G725" s="11"/>
      <c r="H725" s="11"/>
      <c r="I725" s="11"/>
      <c r="J725" s="82"/>
      <c r="K725" s="82"/>
      <c r="L725" s="82"/>
      <c r="M725" s="11"/>
      <c r="N725" s="11"/>
      <c r="O725" s="11"/>
      <c r="P725" s="11"/>
      <c r="Q725" s="11"/>
      <c r="R725" s="11"/>
      <c r="S725" s="11"/>
      <c r="T725" s="11"/>
      <c r="U725" s="11"/>
      <c r="V725" s="560"/>
    </row>
    <row r="726" spans="3:22" ht="15.75" customHeight="1">
      <c r="C726" s="11"/>
      <c r="D726" s="11"/>
      <c r="E726" s="11"/>
      <c r="F726" s="11"/>
      <c r="G726" s="11"/>
      <c r="H726" s="11"/>
      <c r="I726" s="11"/>
      <c r="J726" s="82"/>
      <c r="K726" s="82"/>
      <c r="L726" s="82"/>
      <c r="M726" s="11"/>
      <c r="N726" s="11"/>
      <c r="O726" s="11"/>
      <c r="P726" s="11"/>
      <c r="Q726" s="11"/>
      <c r="R726" s="11"/>
      <c r="S726" s="11"/>
      <c r="T726" s="11"/>
      <c r="U726" s="11"/>
      <c r="V726" s="560"/>
    </row>
    <row r="727" spans="3:22" ht="15.75" customHeight="1">
      <c r="C727" s="11"/>
      <c r="D727" s="11"/>
      <c r="E727" s="11"/>
      <c r="F727" s="11"/>
      <c r="G727" s="11"/>
      <c r="H727" s="11"/>
      <c r="I727" s="11"/>
      <c r="J727" s="82"/>
      <c r="K727" s="82"/>
      <c r="L727" s="82"/>
      <c r="M727" s="11"/>
      <c r="N727" s="11"/>
      <c r="O727" s="11"/>
      <c r="P727" s="11"/>
      <c r="Q727" s="11"/>
      <c r="R727" s="11"/>
      <c r="S727" s="11"/>
      <c r="T727" s="11"/>
      <c r="U727" s="11"/>
      <c r="V727" s="560"/>
    </row>
    <row r="728" spans="3:22" ht="15.75" customHeight="1">
      <c r="C728" s="11"/>
      <c r="D728" s="11"/>
      <c r="E728" s="11"/>
      <c r="F728" s="11"/>
      <c r="G728" s="11"/>
      <c r="H728" s="11"/>
      <c r="I728" s="11"/>
      <c r="J728" s="82"/>
      <c r="K728" s="82"/>
      <c r="L728" s="82"/>
      <c r="M728" s="11"/>
      <c r="N728" s="11"/>
      <c r="O728" s="11"/>
      <c r="P728" s="11"/>
      <c r="Q728" s="11"/>
      <c r="R728" s="11"/>
      <c r="S728" s="11"/>
      <c r="T728" s="11"/>
      <c r="U728" s="11"/>
      <c r="V728" s="560"/>
    </row>
    <row r="729" spans="3:22" ht="15.75" customHeight="1">
      <c r="C729" s="11"/>
      <c r="D729" s="11"/>
      <c r="E729" s="11"/>
      <c r="F729" s="11"/>
      <c r="G729" s="11"/>
      <c r="H729" s="11"/>
      <c r="I729" s="11"/>
      <c r="J729" s="82"/>
      <c r="K729" s="82"/>
      <c r="L729" s="82"/>
      <c r="M729" s="11"/>
      <c r="N729" s="11"/>
      <c r="O729" s="11"/>
      <c r="P729" s="11"/>
      <c r="Q729" s="11"/>
      <c r="R729" s="11"/>
      <c r="S729" s="11"/>
      <c r="T729" s="11"/>
      <c r="U729" s="11"/>
      <c r="V729" s="560"/>
    </row>
    <row r="730" spans="3:22" ht="15.75" customHeight="1">
      <c r="C730" s="11"/>
      <c r="D730" s="11"/>
      <c r="E730" s="11"/>
      <c r="F730" s="11"/>
      <c r="G730" s="11"/>
      <c r="H730" s="11"/>
      <c r="I730" s="11"/>
      <c r="J730" s="82"/>
      <c r="K730" s="82"/>
      <c r="L730" s="82"/>
      <c r="M730" s="11"/>
      <c r="N730" s="11"/>
      <c r="O730" s="11"/>
      <c r="P730" s="11"/>
      <c r="Q730" s="11"/>
      <c r="R730" s="11"/>
      <c r="S730" s="11"/>
      <c r="T730" s="11"/>
      <c r="U730" s="11"/>
      <c r="V730" s="560"/>
    </row>
    <row r="731" spans="3:22" ht="15.75" customHeight="1">
      <c r="C731" s="11"/>
      <c r="D731" s="11"/>
      <c r="E731" s="11"/>
      <c r="F731" s="11"/>
      <c r="G731" s="11"/>
      <c r="H731" s="11"/>
      <c r="I731" s="11"/>
      <c r="J731" s="82"/>
      <c r="K731" s="82"/>
      <c r="L731" s="82"/>
      <c r="M731" s="11"/>
      <c r="N731" s="11"/>
      <c r="O731" s="11"/>
      <c r="P731" s="11"/>
      <c r="Q731" s="11"/>
      <c r="R731" s="11"/>
      <c r="S731" s="11"/>
      <c r="T731" s="11"/>
      <c r="U731" s="11"/>
      <c r="V731" s="560"/>
    </row>
    <row r="732" spans="3:22" ht="15.75" customHeight="1">
      <c r="C732" s="11"/>
      <c r="D732" s="11"/>
      <c r="E732" s="11"/>
      <c r="F732" s="11"/>
      <c r="G732" s="11"/>
      <c r="H732" s="11"/>
      <c r="I732" s="11"/>
      <c r="J732" s="82"/>
      <c r="K732" s="82"/>
      <c r="L732" s="82"/>
      <c r="M732" s="11"/>
      <c r="N732" s="11"/>
      <c r="O732" s="11"/>
      <c r="P732" s="11"/>
      <c r="Q732" s="11"/>
      <c r="R732" s="11"/>
      <c r="S732" s="11"/>
      <c r="T732" s="11"/>
      <c r="U732" s="11"/>
      <c r="V732" s="560"/>
    </row>
    <row r="733" spans="3:22" ht="15.75" customHeight="1">
      <c r="C733" s="11"/>
      <c r="D733" s="11"/>
      <c r="E733" s="11"/>
      <c r="F733" s="11"/>
      <c r="G733" s="11"/>
      <c r="H733" s="11"/>
      <c r="I733" s="11"/>
      <c r="J733" s="82"/>
      <c r="K733" s="82"/>
      <c r="L733" s="82"/>
      <c r="M733" s="11"/>
      <c r="N733" s="11"/>
      <c r="O733" s="11"/>
      <c r="P733" s="11"/>
      <c r="Q733" s="11"/>
      <c r="R733" s="11"/>
      <c r="S733" s="11"/>
      <c r="T733" s="11"/>
      <c r="U733" s="11"/>
      <c r="V733" s="560"/>
    </row>
    <row r="734" spans="3:22" ht="15.75" customHeight="1">
      <c r="C734" s="11"/>
      <c r="D734" s="11"/>
      <c r="E734" s="11"/>
      <c r="F734" s="11"/>
      <c r="G734" s="11"/>
      <c r="H734" s="11"/>
      <c r="I734" s="11"/>
      <c r="J734" s="82"/>
      <c r="K734" s="82"/>
      <c r="L734" s="82"/>
      <c r="M734" s="11"/>
      <c r="N734" s="11"/>
      <c r="O734" s="11"/>
      <c r="P734" s="11"/>
      <c r="Q734" s="11"/>
      <c r="R734" s="11"/>
      <c r="S734" s="11"/>
      <c r="T734" s="11"/>
      <c r="U734" s="11"/>
      <c r="V734" s="560"/>
    </row>
    <row r="735" spans="3:22" ht="15.75" customHeight="1">
      <c r="C735" s="11"/>
      <c r="D735" s="11"/>
      <c r="E735" s="11"/>
      <c r="F735" s="11"/>
      <c r="G735" s="11"/>
      <c r="H735" s="11"/>
      <c r="I735" s="11"/>
      <c r="J735" s="82"/>
      <c r="K735" s="82"/>
      <c r="L735" s="82"/>
      <c r="M735" s="11"/>
      <c r="N735" s="11"/>
      <c r="O735" s="11"/>
      <c r="P735" s="11"/>
      <c r="Q735" s="11"/>
      <c r="R735" s="11"/>
      <c r="S735" s="11"/>
      <c r="T735" s="11"/>
      <c r="U735" s="11"/>
      <c r="V735" s="560"/>
    </row>
    <row r="736" spans="3:22" ht="15.75" customHeight="1">
      <c r="C736" s="11"/>
      <c r="D736" s="11"/>
      <c r="E736" s="11"/>
      <c r="F736" s="11"/>
      <c r="G736" s="11"/>
      <c r="H736" s="11"/>
      <c r="I736" s="11"/>
      <c r="J736" s="82"/>
      <c r="K736" s="82"/>
      <c r="L736" s="82"/>
      <c r="M736" s="11"/>
      <c r="N736" s="11"/>
      <c r="O736" s="11"/>
      <c r="P736" s="11"/>
      <c r="Q736" s="11"/>
      <c r="R736" s="11"/>
      <c r="S736" s="11"/>
      <c r="T736" s="11"/>
      <c r="U736" s="11"/>
      <c r="V736" s="560"/>
    </row>
    <row r="737" spans="3:22" ht="15.75" customHeight="1">
      <c r="C737" s="11"/>
      <c r="D737" s="11"/>
      <c r="E737" s="11"/>
      <c r="F737" s="11"/>
      <c r="G737" s="11"/>
      <c r="H737" s="11"/>
      <c r="I737" s="11"/>
      <c r="J737" s="82"/>
      <c r="K737" s="82"/>
      <c r="L737" s="82"/>
      <c r="M737" s="11"/>
      <c r="N737" s="11"/>
      <c r="O737" s="11"/>
      <c r="P737" s="11"/>
      <c r="Q737" s="11"/>
      <c r="R737" s="11"/>
      <c r="S737" s="11"/>
      <c r="T737" s="11"/>
      <c r="U737" s="11"/>
      <c r="V737" s="560"/>
    </row>
    <row r="738" spans="3:22" ht="15.75" customHeight="1">
      <c r="C738" s="11"/>
      <c r="D738" s="11"/>
      <c r="E738" s="11"/>
      <c r="F738" s="11"/>
      <c r="G738" s="11"/>
      <c r="H738" s="11"/>
      <c r="I738" s="11"/>
      <c r="J738" s="82"/>
      <c r="K738" s="82"/>
      <c r="L738" s="82"/>
      <c r="M738" s="11"/>
      <c r="N738" s="11"/>
      <c r="O738" s="11"/>
      <c r="P738" s="11"/>
      <c r="Q738" s="11"/>
      <c r="R738" s="11"/>
      <c r="S738" s="11"/>
      <c r="T738" s="11"/>
      <c r="U738" s="11"/>
      <c r="V738" s="560"/>
    </row>
    <row r="739" spans="3:22" ht="15.75" customHeight="1">
      <c r="C739" s="11"/>
      <c r="D739" s="11"/>
      <c r="E739" s="11"/>
      <c r="F739" s="11"/>
      <c r="G739" s="11"/>
      <c r="H739" s="11"/>
      <c r="I739" s="11"/>
      <c r="J739" s="82"/>
      <c r="K739" s="82"/>
      <c r="L739" s="82"/>
      <c r="M739" s="11"/>
      <c r="N739" s="11"/>
      <c r="O739" s="11"/>
      <c r="P739" s="11"/>
      <c r="Q739" s="11"/>
      <c r="R739" s="11"/>
      <c r="S739" s="11"/>
      <c r="T739" s="11"/>
      <c r="U739" s="11"/>
      <c r="V739" s="560"/>
    </row>
    <row r="740" spans="3:22" ht="15.75" customHeight="1">
      <c r="C740" s="11"/>
      <c r="D740" s="11"/>
      <c r="E740" s="11"/>
      <c r="F740" s="11"/>
      <c r="G740" s="11"/>
      <c r="H740" s="11"/>
      <c r="I740" s="11"/>
      <c r="J740" s="82"/>
      <c r="K740" s="82"/>
      <c r="L740" s="82"/>
      <c r="M740" s="11"/>
      <c r="N740" s="11"/>
      <c r="O740" s="11"/>
      <c r="P740" s="11"/>
      <c r="Q740" s="11"/>
      <c r="R740" s="11"/>
      <c r="S740" s="11"/>
      <c r="T740" s="11"/>
      <c r="U740" s="11"/>
      <c r="V740" s="560"/>
    </row>
    <row r="741" spans="3:22" ht="15.75" customHeight="1">
      <c r="C741" s="11"/>
      <c r="D741" s="11"/>
      <c r="E741" s="11"/>
      <c r="F741" s="11"/>
      <c r="G741" s="11"/>
      <c r="H741" s="11"/>
      <c r="I741" s="11"/>
      <c r="J741" s="82"/>
      <c r="K741" s="82"/>
      <c r="L741" s="82"/>
      <c r="M741" s="11"/>
      <c r="N741" s="11"/>
      <c r="O741" s="11"/>
      <c r="P741" s="11"/>
      <c r="Q741" s="11"/>
      <c r="R741" s="11"/>
      <c r="S741" s="11"/>
      <c r="T741" s="11"/>
      <c r="U741" s="11"/>
      <c r="V741" s="560"/>
    </row>
    <row r="742" spans="3:22" ht="15.75" customHeight="1">
      <c r="C742" s="11"/>
      <c r="D742" s="11"/>
      <c r="E742" s="11"/>
      <c r="F742" s="11"/>
      <c r="G742" s="11"/>
      <c r="H742" s="11"/>
      <c r="I742" s="11"/>
      <c r="J742" s="82"/>
      <c r="K742" s="82"/>
      <c r="L742" s="82"/>
      <c r="M742" s="11"/>
      <c r="N742" s="11"/>
      <c r="O742" s="11"/>
      <c r="P742" s="11"/>
      <c r="Q742" s="11"/>
      <c r="R742" s="11"/>
      <c r="S742" s="11"/>
      <c r="T742" s="11"/>
      <c r="U742" s="11"/>
      <c r="V742" s="560"/>
    </row>
    <row r="743" spans="3:22" ht="15.75" customHeight="1">
      <c r="C743" s="11"/>
      <c r="D743" s="11"/>
      <c r="E743" s="11"/>
      <c r="F743" s="11"/>
      <c r="G743" s="11"/>
      <c r="H743" s="11"/>
      <c r="I743" s="11"/>
      <c r="J743" s="82"/>
      <c r="K743" s="82"/>
      <c r="L743" s="82"/>
      <c r="M743" s="11"/>
      <c r="N743" s="11"/>
      <c r="O743" s="11"/>
      <c r="P743" s="11"/>
      <c r="Q743" s="11"/>
      <c r="R743" s="11"/>
      <c r="S743" s="11"/>
      <c r="T743" s="11"/>
      <c r="U743" s="11"/>
      <c r="V743" s="560"/>
    </row>
    <row r="744" spans="3:22" ht="15.75" customHeight="1">
      <c r="C744" s="11"/>
      <c r="D744" s="11"/>
      <c r="E744" s="11"/>
      <c r="F744" s="11"/>
      <c r="G744" s="11"/>
      <c r="H744" s="11"/>
      <c r="I744" s="11"/>
      <c r="J744" s="82"/>
      <c r="K744" s="82"/>
      <c r="L744" s="82"/>
      <c r="M744" s="11"/>
      <c r="N744" s="11"/>
      <c r="O744" s="11"/>
      <c r="P744" s="11"/>
      <c r="Q744" s="11"/>
      <c r="R744" s="11"/>
      <c r="S744" s="11"/>
      <c r="T744" s="11"/>
      <c r="U744" s="11"/>
      <c r="V744" s="560"/>
    </row>
    <row r="745" spans="3:22" ht="15.75" customHeight="1">
      <c r="C745" s="11"/>
      <c r="D745" s="11"/>
      <c r="E745" s="11"/>
      <c r="F745" s="11"/>
      <c r="G745" s="11"/>
      <c r="H745" s="11"/>
      <c r="I745" s="11"/>
      <c r="J745" s="82"/>
      <c r="K745" s="82"/>
      <c r="L745" s="82"/>
      <c r="M745" s="11"/>
      <c r="N745" s="11"/>
      <c r="O745" s="11"/>
      <c r="P745" s="11"/>
      <c r="Q745" s="11"/>
      <c r="R745" s="11"/>
      <c r="S745" s="11"/>
      <c r="T745" s="11"/>
      <c r="U745" s="11"/>
      <c r="V745" s="560"/>
    </row>
    <row r="746" spans="3:22" ht="15.75" customHeight="1">
      <c r="C746" s="11"/>
      <c r="D746" s="11"/>
      <c r="E746" s="11"/>
      <c r="F746" s="11"/>
      <c r="G746" s="11"/>
      <c r="H746" s="11"/>
      <c r="I746" s="11"/>
      <c r="J746" s="82"/>
      <c r="K746" s="82"/>
      <c r="L746" s="82"/>
      <c r="M746" s="11"/>
      <c r="N746" s="11"/>
      <c r="O746" s="11"/>
      <c r="P746" s="11"/>
      <c r="Q746" s="11"/>
      <c r="R746" s="11"/>
      <c r="S746" s="11"/>
      <c r="T746" s="11"/>
      <c r="U746" s="11"/>
      <c r="V746" s="560"/>
    </row>
    <row r="747" spans="3:22" ht="15.75" customHeight="1">
      <c r="C747" s="11"/>
      <c r="D747" s="11"/>
      <c r="E747" s="11"/>
      <c r="F747" s="11"/>
      <c r="G747" s="11"/>
      <c r="H747" s="11"/>
      <c r="I747" s="11"/>
      <c r="J747" s="82"/>
      <c r="K747" s="82"/>
      <c r="L747" s="82"/>
      <c r="M747" s="11"/>
      <c r="N747" s="11"/>
      <c r="O747" s="11"/>
      <c r="P747" s="11"/>
      <c r="Q747" s="11"/>
      <c r="R747" s="11"/>
      <c r="S747" s="11"/>
      <c r="T747" s="11"/>
      <c r="U747" s="11"/>
      <c r="V747" s="560"/>
    </row>
    <row r="748" spans="3:22" ht="15.75" customHeight="1">
      <c r="C748" s="11"/>
      <c r="D748" s="11"/>
      <c r="E748" s="11"/>
      <c r="F748" s="11"/>
      <c r="G748" s="11"/>
      <c r="H748" s="11"/>
      <c r="I748" s="11"/>
      <c r="J748" s="82"/>
      <c r="K748" s="82"/>
      <c r="L748" s="82"/>
      <c r="M748" s="11"/>
      <c r="N748" s="11"/>
      <c r="O748" s="11"/>
      <c r="P748" s="11"/>
      <c r="Q748" s="11"/>
      <c r="R748" s="11"/>
      <c r="S748" s="11"/>
      <c r="T748" s="11"/>
      <c r="U748" s="11"/>
      <c r="V748" s="560"/>
    </row>
    <row r="749" spans="3:22" ht="15.75" customHeight="1">
      <c r="C749" s="11"/>
      <c r="D749" s="11"/>
      <c r="E749" s="11"/>
      <c r="F749" s="11"/>
      <c r="G749" s="11"/>
      <c r="H749" s="11"/>
      <c r="I749" s="11"/>
      <c r="J749" s="82"/>
      <c r="K749" s="82"/>
      <c r="L749" s="82"/>
      <c r="M749" s="11"/>
      <c r="N749" s="11"/>
      <c r="O749" s="11"/>
      <c r="P749" s="11"/>
      <c r="Q749" s="11"/>
      <c r="R749" s="11"/>
      <c r="S749" s="11"/>
      <c r="T749" s="11"/>
      <c r="U749" s="11"/>
      <c r="V749" s="560"/>
    </row>
    <row r="750" spans="3:22" ht="15.75" customHeight="1">
      <c r="C750" s="11"/>
      <c r="D750" s="11"/>
      <c r="E750" s="11"/>
      <c r="F750" s="11"/>
      <c r="G750" s="11"/>
      <c r="H750" s="11"/>
      <c r="I750" s="11"/>
      <c r="J750" s="82"/>
      <c r="K750" s="82"/>
      <c r="L750" s="82"/>
      <c r="M750" s="11"/>
      <c r="N750" s="11"/>
      <c r="O750" s="11"/>
      <c r="P750" s="11"/>
      <c r="Q750" s="11"/>
      <c r="R750" s="11"/>
      <c r="S750" s="11"/>
      <c r="T750" s="11"/>
      <c r="U750" s="11"/>
      <c r="V750" s="560"/>
    </row>
    <row r="751" spans="3:22" ht="15.75" customHeight="1">
      <c r="C751" s="11"/>
      <c r="D751" s="11"/>
      <c r="E751" s="11"/>
      <c r="F751" s="11"/>
      <c r="G751" s="11"/>
      <c r="H751" s="11"/>
      <c r="I751" s="11"/>
      <c r="J751" s="82"/>
      <c r="K751" s="82"/>
      <c r="L751" s="82"/>
      <c r="M751" s="11"/>
      <c r="N751" s="11"/>
      <c r="O751" s="11"/>
      <c r="P751" s="11"/>
      <c r="Q751" s="11"/>
      <c r="R751" s="11"/>
      <c r="S751" s="11"/>
      <c r="T751" s="11"/>
      <c r="U751" s="11"/>
      <c r="V751" s="560"/>
    </row>
    <row r="752" spans="3:22" ht="15.75" customHeight="1">
      <c r="C752" s="11"/>
      <c r="D752" s="11"/>
      <c r="E752" s="11"/>
      <c r="F752" s="11"/>
      <c r="G752" s="11"/>
      <c r="H752" s="11"/>
      <c r="I752" s="11"/>
      <c r="J752" s="82"/>
      <c r="K752" s="82"/>
      <c r="L752" s="82"/>
      <c r="M752" s="11"/>
      <c r="N752" s="11"/>
      <c r="O752" s="11"/>
      <c r="P752" s="11"/>
      <c r="Q752" s="11"/>
      <c r="R752" s="11"/>
      <c r="S752" s="11"/>
      <c r="T752" s="11"/>
      <c r="U752" s="11"/>
      <c r="V752" s="560"/>
    </row>
    <row r="753" spans="3:22" ht="15.75" customHeight="1">
      <c r="C753" s="11"/>
      <c r="D753" s="11"/>
      <c r="E753" s="11"/>
      <c r="F753" s="11"/>
      <c r="G753" s="11"/>
      <c r="H753" s="11"/>
      <c r="I753" s="11"/>
      <c r="J753" s="82"/>
      <c r="K753" s="82"/>
      <c r="L753" s="82"/>
      <c r="M753" s="11"/>
      <c r="N753" s="11"/>
      <c r="O753" s="11"/>
      <c r="P753" s="11"/>
      <c r="Q753" s="11"/>
      <c r="R753" s="11"/>
      <c r="S753" s="11"/>
      <c r="T753" s="11"/>
      <c r="U753" s="11"/>
      <c r="V753" s="560"/>
    </row>
    <row r="754" spans="3:22" ht="15.75" customHeight="1">
      <c r="C754" s="11"/>
      <c r="D754" s="11"/>
      <c r="E754" s="11"/>
      <c r="F754" s="11"/>
      <c r="G754" s="11"/>
      <c r="H754" s="11"/>
      <c r="I754" s="11"/>
      <c r="J754" s="82"/>
      <c r="K754" s="82"/>
      <c r="L754" s="82"/>
      <c r="M754" s="11"/>
      <c r="N754" s="11"/>
      <c r="O754" s="11"/>
      <c r="P754" s="11"/>
      <c r="Q754" s="11"/>
      <c r="R754" s="11"/>
      <c r="S754" s="11"/>
      <c r="T754" s="11"/>
      <c r="U754" s="11"/>
      <c r="V754" s="560"/>
    </row>
    <row r="755" spans="3:22" ht="15.75" customHeight="1">
      <c r="C755" s="11"/>
      <c r="D755" s="11"/>
      <c r="E755" s="11"/>
      <c r="F755" s="11"/>
      <c r="G755" s="11"/>
      <c r="H755" s="11"/>
      <c r="I755" s="11"/>
      <c r="J755" s="82"/>
      <c r="K755" s="82"/>
      <c r="L755" s="82"/>
      <c r="M755" s="11"/>
      <c r="N755" s="11"/>
      <c r="O755" s="11"/>
      <c r="P755" s="11"/>
      <c r="Q755" s="11"/>
      <c r="R755" s="11"/>
      <c r="S755" s="11"/>
      <c r="T755" s="11"/>
      <c r="U755" s="11"/>
      <c r="V755" s="560"/>
    </row>
    <row r="756" spans="3:22" ht="15.75" customHeight="1">
      <c r="C756" s="11"/>
      <c r="D756" s="11"/>
      <c r="E756" s="11"/>
      <c r="F756" s="11"/>
      <c r="G756" s="11"/>
      <c r="H756" s="11"/>
      <c r="I756" s="11"/>
      <c r="J756" s="82"/>
      <c r="K756" s="82"/>
      <c r="L756" s="82"/>
      <c r="M756" s="11"/>
      <c r="N756" s="11"/>
      <c r="O756" s="11"/>
      <c r="P756" s="11"/>
      <c r="Q756" s="11"/>
      <c r="R756" s="11"/>
      <c r="S756" s="11"/>
      <c r="T756" s="11"/>
      <c r="U756" s="11"/>
      <c r="V756" s="560"/>
    </row>
    <row r="757" spans="3:22" ht="15.75" customHeight="1">
      <c r="C757" s="11"/>
      <c r="D757" s="11"/>
      <c r="E757" s="11"/>
      <c r="F757" s="11"/>
      <c r="G757" s="11"/>
      <c r="H757" s="11"/>
      <c r="I757" s="11"/>
      <c r="J757" s="82"/>
      <c r="K757" s="82"/>
      <c r="L757" s="82"/>
      <c r="M757" s="11"/>
      <c r="N757" s="11"/>
      <c r="O757" s="11"/>
      <c r="P757" s="11"/>
      <c r="Q757" s="11"/>
      <c r="R757" s="11"/>
      <c r="S757" s="11"/>
      <c r="T757" s="11"/>
      <c r="U757" s="11"/>
      <c r="V757" s="560"/>
    </row>
    <row r="758" spans="3:22" ht="15.75" customHeight="1">
      <c r="C758" s="11"/>
      <c r="D758" s="11"/>
      <c r="E758" s="11"/>
      <c r="F758" s="11"/>
      <c r="G758" s="11"/>
      <c r="H758" s="11"/>
      <c r="I758" s="11"/>
      <c r="J758" s="82"/>
      <c r="K758" s="82"/>
      <c r="L758" s="82"/>
      <c r="M758" s="11"/>
      <c r="N758" s="11"/>
      <c r="O758" s="11"/>
      <c r="P758" s="11"/>
      <c r="Q758" s="11"/>
      <c r="R758" s="11"/>
      <c r="S758" s="11"/>
      <c r="T758" s="11"/>
      <c r="U758" s="11"/>
      <c r="V758" s="560"/>
    </row>
    <row r="759" spans="3:22" ht="15.75" customHeight="1">
      <c r="C759" s="11"/>
      <c r="D759" s="11"/>
      <c r="E759" s="11"/>
      <c r="F759" s="11"/>
      <c r="G759" s="11"/>
      <c r="H759" s="11"/>
      <c r="I759" s="11"/>
      <c r="J759" s="82"/>
      <c r="K759" s="82"/>
      <c r="L759" s="82"/>
      <c r="M759" s="11"/>
      <c r="N759" s="11"/>
      <c r="O759" s="11"/>
      <c r="P759" s="11"/>
      <c r="Q759" s="11"/>
      <c r="R759" s="11"/>
      <c r="S759" s="11"/>
      <c r="T759" s="11"/>
      <c r="U759" s="11"/>
      <c r="V759" s="560"/>
    </row>
    <row r="760" spans="3:22" ht="15.75" customHeight="1">
      <c r="C760" s="11"/>
      <c r="D760" s="11"/>
      <c r="E760" s="11"/>
      <c r="F760" s="11"/>
      <c r="G760" s="11"/>
      <c r="H760" s="11"/>
      <c r="I760" s="11"/>
      <c r="J760" s="82"/>
      <c r="K760" s="82"/>
      <c r="L760" s="82"/>
      <c r="M760" s="11"/>
      <c r="N760" s="11"/>
      <c r="O760" s="11"/>
      <c r="P760" s="11"/>
      <c r="Q760" s="11"/>
      <c r="R760" s="11"/>
      <c r="S760" s="11"/>
      <c r="T760" s="11"/>
      <c r="U760" s="11"/>
      <c r="V760" s="560"/>
    </row>
    <row r="761" spans="3:22" ht="15.75" customHeight="1">
      <c r="C761" s="11"/>
      <c r="D761" s="11"/>
      <c r="E761" s="11"/>
      <c r="F761" s="11"/>
      <c r="G761" s="11"/>
      <c r="H761" s="11"/>
      <c r="I761" s="11"/>
      <c r="J761" s="82"/>
      <c r="K761" s="82"/>
      <c r="L761" s="82"/>
      <c r="M761" s="11"/>
      <c r="N761" s="11"/>
      <c r="O761" s="11"/>
      <c r="P761" s="11"/>
      <c r="Q761" s="11"/>
      <c r="R761" s="11"/>
      <c r="S761" s="11"/>
      <c r="T761" s="11"/>
      <c r="U761" s="11"/>
      <c r="V761" s="560"/>
    </row>
    <row r="762" spans="3:22" ht="15.75" customHeight="1">
      <c r="C762" s="11"/>
      <c r="D762" s="11"/>
      <c r="E762" s="11"/>
      <c r="F762" s="11"/>
      <c r="G762" s="11"/>
      <c r="H762" s="11"/>
      <c r="I762" s="11"/>
      <c r="J762" s="82"/>
      <c r="K762" s="82"/>
      <c r="L762" s="82"/>
      <c r="M762" s="11"/>
      <c r="N762" s="11"/>
      <c r="O762" s="11"/>
      <c r="P762" s="11"/>
      <c r="Q762" s="11"/>
      <c r="R762" s="11"/>
      <c r="S762" s="11"/>
      <c r="T762" s="11"/>
      <c r="U762" s="11"/>
      <c r="V762" s="560"/>
    </row>
    <row r="763" spans="3:22" ht="15.75" customHeight="1">
      <c r="C763" s="11"/>
      <c r="D763" s="11"/>
      <c r="E763" s="11"/>
      <c r="F763" s="11"/>
      <c r="G763" s="11"/>
      <c r="H763" s="11"/>
      <c r="I763" s="11"/>
      <c r="J763" s="82"/>
      <c r="K763" s="82"/>
      <c r="L763" s="82"/>
      <c r="M763" s="11"/>
      <c r="N763" s="11"/>
      <c r="O763" s="11"/>
      <c r="P763" s="11"/>
      <c r="Q763" s="11"/>
      <c r="R763" s="11"/>
      <c r="S763" s="11"/>
      <c r="T763" s="11"/>
      <c r="U763" s="11"/>
      <c r="V763" s="560"/>
    </row>
    <row r="764" spans="3:22" ht="15.75" customHeight="1">
      <c r="C764" s="11"/>
      <c r="D764" s="11"/>
      <c r="E764" s="11"/>
      <c r="F764" s="11"/>
      <c r="G764" s="11"/>
      <c r="H764" s="11"/>
      <c r="I764" s="11"/>
      <c r="J764" s="82"/>
      <c r="K764" s="82"/>
      <c r="L764" s="82"/>
      <c r="M764" s="11"/>
      <c r="N764" s="11"/>
      <c r="O764" s="11"/>
      <c r="P764" s="11"/>
      <c r="Q764" s="11"/>
      <c r="R764" s="11"/>
      <c r="S764" s="11"/>
      <c r="T764" s="11"/>
      <c r="U764" s="11"/>
      <c r="V764" s="560"/>
    </row>
    <row r="765" spans="3:22" ht="15.75" customHeight="1">
      <c r="C765" s="11"/>
      <c r="D765" s="11"/>
      <c r="E765" s="11"/>
      <c r="F765" s="11"/>
      <c r="G765" s="11"/>
      <c r="H765" s="11"/>
      <c r="I765" s="11"/>
      <c r="J765" s="82"/>
      <c r="K765" s="82"/>
      <c r="L765" s="82"/>
      <c r="M765" s="11"/>
      <c r="N765" s="11"/>
      <c r="O765" s="11"/>
      <c r="P765" s="11"/>
      <c r="Q765" s="11"/>
      <c r="R765" s="11"/>
      <c r="S765" s="11"/>
      <c r="T765" s="11"/>
      <c r="U765" s="11"/>
      <c r="V765" s="560"/>
    </row>
    <row r="766" spans="3:22" ht="15.75" customHeight="1">
      <c r="C766" s="11"/>
      <c r="D766" s="11"/>
      <c r="E766" s="11"/>
      <c r="F766" s="11"/>
      <c r="G766" s="11"/>
      <c r="H766" s="11"/>
      <c r="I766" s="11"/>
      <c r="J766" s="82"/>
      <c r="K766" s="82"/>
      <c r="L766" s="82"/>
      <c r="M766" s="11"/>
      <c r="N766" s="11"/>
      <c r="O766" s="11"/>
      <c r="P766" s="11"/>
      <c r="Q766" s="11"/>
      <c r="R766" s="11"/>
      <c r="S766" s="11"/>
      <c r="T766" s="11"/>
      <c r="U766" s="11"/>
      <c r="V766" s="560"/>
    </row>
    <row r="767" spans="3:22" ht="15.75" customHeight="1">
      <c r="C767" s="11"/>
      <c r="D767" s="11"/>
      <c r="E767" s="11"/>
      <c r="F767" s="11"/>
      <c r="G767" s="11"/>
      <c r="H767" s="11"/>
      <c r="I767" s="11"/>
      <c r="J767" s="82"/>
      <c r="K767" s="82"/>
      <c r="L767" s="82"/>
      <c r="M767" s="11"/>
      <c r="N767" s="11"/>
      <c r="O767" s="11"/>
      <c r="P767" s="11"/>
      <c r="Q767" s="11"/>
      <c r="R767" s="11"/>
      <c r="S767" s="11"/>
      <c r="T767" s="11"/>
      <c r="U767" s="11"/>
      <c r="V767" s="560"/>
    </row>
    <row r="768" spans="3:22" ht="15.75" customHeight="1">
      <c r="C768" s="11"/>
      <c r="D768" s="11"/>
      <c r="E768" s="11"/>
      <c r="F768" s="11"/>
      <c r="G768" s="11"/>
      <c r="H768" s="11"/>
      <c r="I768" s="11"/>
      <c r="J768" s="82"/>
      <c r="K768" s="82"/>
      <c r="L768" s="82"/>
      <c r="M768" s="11"/>
      <c r="N768" s="11"/>
      <c r="O768" s="11"/>
      <c r="P768" s="11"/>
      <c r="Q768" s="11"/>
      <c r="R768" s="11"/>
      <c r="S768" s="11"/>
      <c r="T768" s="11"/>
      <c r="U768" s="11"/>
      <c r="V768" s="560"/>
    </row>
    <row r="769" spans="3:22" ht="15.75" customHeight="1">
      <c r="C769" s="11"/>
      <c r="D769" s="11"/>
      <c r="E769" s="11"/>
      <c r="F769" s="11"/>
      <c r="G769" s="11"/>
      <c r="H769" s="11"/>
      <c r="I769" s="11"/>
      <c r="J769" s="82"/>
      <c r="K769" s="82"/>
      <c r="L769" s="82"/>
      <c r="M769" s="11"/>
      <c r="N769" s="11"/>
      <c r="O769" s="11"/>
      <c r="P769" s="11"/>
      <c r="Q769" s="11"/>
      <c r="R769" s="11"/>
      <c r="S769" s="11"/>
      <c r="T769" s="11"/>
      <c r="U769" s="11"/>
      <c r="V769" s="560"/>
    </row>
    <row r="770" spans="3:22" ht="15.75" customHeight="1">
      <c r="C770" s="11"/>
      <c r="D770" s="11"/>
      <c r="E770" s="11"/>
      <c r="F770" s="11"/>
      <c r="G770" s="11"/>
      <c r="H770" s="11"/>
      <c r="I770" s="11"/>
      <c r="J770" s="82"/>
      <c r="K770" s="82"/>
      <c r="L770" s="82"/>
      <c r="M770" s="11"/>
      <c r="N770" s="11"/>
      <c r="O770" s="11"/>
      <c r="P770" s="11"/>
      <c r="Q770" s="11"/>
      <c r="R770" s="11"/>
      <c r="S770" s="11"/>
      <c r="T770" s="11"/>
      <c r="U770" s="11"/>
      <c r="V770" s="560"/>
    </row>
    <row r="771" spans="3:22" ht="15.75" customHeight="1">
      <c r="C771" s="11"/>
      <c r="D771" s="11"/>
      <c r="E771" s="11"/>
      <c r="F771" s="11"/>
      <c r="G771" s="11"/>
      <c r="H771" s="11"/>
      <c r="I771" s="11"/>
      <c r="J771" s="82"/>
      <c r="K771" s="82"/>
      <c r="L771" s="82"/>
      <c r="M771" s="11"/>
      <c r="N771" s="11"/>
      <c r="O771" s="11"/>
      <c r="P771" s="11"/>
      <c r="Q771" s="11"/>
      <c r="R771" s="11"/>
      <c r="S771" s="11"/>
      <c r="T771" s="11"/>
      <c r="U771" s="11"/>
      <c r="V771" s="560"/>
    </row>
    <row r="772" spans="3:22" ht="15.75" customHeight="1">
      <c r="C772" s="11"/>
      <c r="D772" s="11"/>
      <c r="E772" s="11"/>
      <c r="F772" s="11"/>
      <c r="G772" s="11"/>
      <c r="H772" s="11"/>
      <c r="I772" s="11"/>
      <c r="J772" s="82"/>
      <c r="K772" s="82"/>
      <c r="L772" s="82"/>
      <c r="M772" s="11"/>
      <c r="N772" s="11"/>
      <c r="O772" s="11"/>
      <c r="P772" s="11"/>
      <c r="Q772" s="11"/>
      <c r="R772" s="11"/>
      <c r="S772" s="11"/>
      <c r="T772" s="11"/>
      <c r="U772" s="11"/>
      <c r="V772" s="560"/>
    </row>
    <row r="773" spans="3:22" ht="15.75" customHeight="1">
      <c r="C773" s="11"/>
      <c r="D773" s="11"/>
      <c r="E773" s="11"/>
      <c r="F773" s="11"/>
      <c r="G773" s="11"/>
      <c r="H773" s="11"/>
      <c r="I773" s="11"/>
      <c r="J773" s="82"/>
      <c r="K773" s="82"/>
      <c r="L773" s="82"/>
      <c r="M773" s="11"/>
      <c r="N773" s="11"/>
      <c r="O773" s="11"/>
      <c r="P773" s="11"/>
      <c r="Q773" s="11"/>
      <c r="R773" s="11"/>
      <c r="S773" s="11"/>
      <c r="T773" s="11"/>
      <c r="U773" s="11"/>
      <c r="V773" s="560"/>
    </row>
    <row r="774" spans="3:22" ht="15.75" customHeight="1">
      <c r="C774" s="11"/>
      <c r="D774" s="11"/>
      <c r="E774" s="11"/>
      <c r="F774" s="11"/>
      <c r="G774" s="11"/>
      <c r="H774" s="11"/>
      <c r="I774" s="11"/>
      <c r="J774" s="82"/>
      <c r="K774" s="82"/>
      <c r="L774" s="82"/>
      <c r="M774" s="11"/>
      <c r="N774" s="11"/>
      <c r="O774" s="11"/>
      <c r="P774" s="11"/>
      <c r="Q774" s="11"/>
      <c r="R774" s="11"/>
      <c r="S774" s="11"/>
      <c r="T774" s="11"/>
      <c r="U774" s="11"/>
      <c r="V774" s="560"/>
    </row>
    <row r="775" spans="3:22" ht="15.75" customHeight="1">
      <c r="C775" s="11"/>
      <c r="D775" s="11"/>
      <c r="E775" s="11"/>
      <c r="F775" s="11"/>
      <c r="G775" s="11"/>
      <c r="H775" s="11"/>
      <c r="I775" s="11"/>
      <c r="J775" s="82"/>
      <c r="K775" s="82"/>
      <c r="L775" s="82"/>
      <c r="M775" s="11"/>
      <c r="N775" s="11"/>
      <c r="O775" s="11"/>
      <c r="P775" s="11"/>
      <c r="Q775" s="11"/>
      <c r="R775" s="11"/>
      <c r="S775" s="11"/>
      <c r="T775" s="11"/>
      <c r="U775" s="11"/>
      <c r="V775" s="560"/>
    </row>
    <row r="776" spans="3:22" ht="15.75" customHeight="1">
      <c r="C776" s="11"/>
      <c r="D776" s="11"/>
      <c r="E776" s="11"/>
      <c r="F776" s="11"/>
      <c r="G776" s="11"/>
      <c r="H776" s="11"/>
      <c r="I776" s="11"/>
      <c r="J776" s="82"/>
      <c r="K776" s="82"/>
      <c r="L776" s="82"/>
      <c r="M776" s="11"/>
      <c r="N776" s="11"/>
      <c r="O776" s="11"/>
      <c r="P776" s="11"/>
      <c r="Q776" s="11"/>
      <c r="R776" s="11"/>
      <c r="S776" s="11"/>
      <c r="T776" s="11"/>
      <c r="U776" s="11"/>
      <c r="V776" s="560"/>
    </row>
    <row r="777" spans="3:22" ht="15.75" customHeight="1">
      <c r="C777" s="11"/>
      <c r="D777" s="11"/>
      <c r="E777" s="11"/>
      <c r="F777" s="11"/>
      <c r="G777" s="11"/>
      <c r="H777" s="11"/>
      <c r="I777" s="11"/>
      <c r="J777" s="82"/>
      <c r="K777" s="82"/>
      <c r="L777" s="82"/>
      <c r="M777" s="11"/>
      <c r="N777" s="11"/>
      <c r="O777" s="11"/>
      <c r="P777" s="11"/>
      <c r="Q777" s="11"/>
      <c r="R777" s="11"/>
      <c r="S777" s="11"/>
      <c r="T777" s="11"/>
      <c r="U777" s="11"/>
      <c r="V777" s="560"/>
    </row>
    <row r="778" spans="3:22" ht="15.75" customHeight="1">
      <c r="C778" s="11"/>
      <c r="D778" s="11"/>
      <c r="E778" s="11"/>
      <c r="F778" s="11"/>
      <c r="G778" s="11"/>
      <c r="H778" s="11"/>
      <c r="I778" s="11"/>
      <c r="J778" s="82"/>
      <c r="K778" s="82"/>
      <c r="L778" s="82"/>
      <c r="M778" s="11"/>
      <c r="N778" s="11"/>
      <c r="O778" s="11"/>
      <c r="P778" s="11"/>
      <c r="Q778" s="11"/>
      <c r="R778" s="11"/>
      <c r="S778" s="11"/>
      <c r="T778" s="11"/>
      <c r="U778" s="11"/>
      <c r="V778" s="560"/>
    </row>
    <row r="779" spans="3:22" ht="15.75" customHeight="1">
      <c r="C779" s="11"/>
      <c r="D779" s="11"/>
      <c r="E779" s="11"/>
      <c r="F779" s="11"/>
      <c r="G779" s="11"/>
      <c r="H779" s="11"/>
      <c r="I779" s="11"/>
      <c r="J779" s="82"/>
      <c r="K779" s="82"/>
      <c r="L779" s="82"/>
      <c r="M779" s="11"/>
      <c r="N779" s="11"/>
      <c r="O779" s="11"/>
      <c r="P779" s="11"/>
      <c r="Q779" s="11"/>
      <c r="R779" s="11"/>
      <c r="S779" s="11"/>
      <c r="T779" s="11"/>
      <c r="U779" s="11"/>
      <c r="V779" s="560"/>
    </row>
    <row r="780" spans="3:22" ht="15.75" customHeight="1">
      <c r="C780" s="11"/>
      <c r="D780" s="11"/>
      <c r="E780" s="11"/>
      <c r="F780" s="11"/>
      <c r="G780" s="11"/>
      <c r="H780" s="11"/>
      <c r="I780" s="11"/>
      <c r="J780" s="82"/>
      <c r="K780" s="82"/>
      <c r="L780" s="82"/>
      <c r="M780" s="11"/>
      <c r="N780" s="11"/>
      <c r="O780" s="11"/>
      <c r="P780" s="11"/>
      <c r="Q780" s="11"/>
      <c r="R780" s="11"/>
      <c r="S780" s="11"/>
      <c r="T780" s="11"/>
      <c r="U780" s="11"/>
      <c r="V780" s="560"/>
    </row>
    <row r="781" spans="3:22" ht="15.75" customHeight="1">
      <c r="C781" s="11"/>
      <c r="D781" s="11"/>
      <c r="E781" s="11"/>
      <c r="F781" s="11"/>
      <c r="G781" s="11"/>
      <c r="H781" s="11"/>
      <c r="I781" s="11"/>
      <c r="J781" s="82"/>
      <c r="K781" s="82"/>
      <c r="L781" s="82"/>
      <c r="M781" s="11"/>
      <c r="N781" s="11"/>
      <c r="O781" s="11"/>
      <c r="P781" s="11"/>
      <c r="Q781" s="11"/>
      <c r="R781" s="11"/>
      <c r="S781" s="11"/>
      <c r="T781" s="11"/>
      <c r="U781" s="11"/>
      <c r="V781" s="560"/>
    </row>
    <row r="782" spans="3:22" ht="15.75" customHeight="1">
      <c r="C782" s="11"/>
      <c r="D782" s="11"/>
      <c r="E782" s="11"/>
      <c r="F782" s="11"/>
      <c r="G782" s="11"/>
      <c r="H782" s="11"/>
      <c r="I782" s="11"/>
      <c r="J782" s="82"/>
      <c r="K782" s="82"/>
      <c r="L782" s="82"/>
      <c r="M782" s="11"/>
      <c r="N782" s="11"/>
      <c r="O782" s="11"/>
      <c r="P782" s="11"/>
      <c r="Q782" s="11"/>
      <c r="R782" s="11"/>
      <c r="S782" s="11"/>
      <c r="T782" s="11"/>
      <c r="U782" s="11"/>
      <c r="V782" s="560"/>
    </row>
    <row r="783" spans="3:22" ht="15.75" customHeight="1">
      <c r="C783" s="11"/>
      <c r="D783" s="11"/>
      <c r="E783" s="11"/>
      <c r="F783" s="11"/>
      <c r="G783" s="11"/>
      <c r="H783" s="11"/>
      <c r="I783" s="11"/>
      <c r="J783" s="82"/>
      <c r="K783" s="82"/>
      <c r="L783" s="82"/>
      <c r="M783" s="11"/>
      <c r="N783" s="11"/>
      <c r="O783" s="11"/>
      <c r="P783" s="11"/>
      <c r="Q783" s="11"/>
      <c r="R783" s="11"/>
      <c r="S783" s="11"/>
      <c r="T783" s="11"/>
      <c r="U783" s="11"/>
      <c r="V783" s="560"/>
    </row>
    <row r="784" spans="3:22" ht="15.75" customHeight="1">
      <c r="C784" s="11"/>
      <c r="D784" s="11"/>
      <c r="E784" s="11"/>
      <c r="F784" s="11"/>
      <c r="G784" s="11"/>
      <c r="H784" s="11"/>
      <c r="I784" s="11"/>
      <c r="J784" s="82"/>
      <c r="K784" s="82"/>
      <c r="L784" s="82"/>
      <c r="M784" s="11"/>
      <c r="N784" s="11"/>
      <c r="O784" s="11"/>
      <c r="P784" s="11"/>
      <c r="Q784" s="11"/>
      <c r="R784" s="11"/>
      <c r="S784" s="11"/>
      <c r="T784" s="11"/>
      <c r="U784" s="11"/>
      <c r="V784" s="560"/>
    </row>
    <row r="785" spans="3:22" ht="15.75" customHeight="1">
      <c r="C785" s="11"/>
      <c r="D785" s="11"/>
      <c r="E785" s="11"/>
      <c r="F785" s="11"/>
      <c r="G785" s="11"/>
      <c r="H785" s="11"/>
      <c r="I785" s="11"/>
      <c r="J785" s="82"/>
      <c r="K785" s="82"/>
      <c r="L785" s="82"/>
      <c r="M785" s="11"/>
      <c r="N785" s="11"/>
      <c r="O785" s="11"/>
      <c r="P785" s="11"/>
      <c r="Q785" s="11"/>
      <c r="R785" s="11"/>
      <c r="S785" s="11"/>
      <c r="T785" s="11"/>
      <c r="U785" s="11"/>
      <c r="V785" s="560"/>
    </row>
    <row r="786" spans="3:22" ht="15.75" customHeight="1">
      <c r="C786" s="11"/>
      <c r="D786" s="11"/>
      <c r="E786" s="11"/>
      <c r="F786" s="11"/>
      <c r="G786" s="11"/>
      <c r="H786" s="11"/>
      <c r="I786" s="11"/>
      <c r="J786" s="82"/>
      <c r="K786" s="82"/>
      <c r="L786" s="82"/>
      <c r="M786" s="11"/>
      <c r="N786" s="11"/>
      <c r="O786" s="11"/>
      <c r="P786" s="11"/>
      <c r="Q786" s="11"/>
      <c r="R786" s="11"/>
      <c r="S786" s="11"/>
      <c r="T786" s="11"/>
      <c r="U786" s="11"/>
      <c r="V786" s="560"/>
    </row>
    <row r="787" spans="3:22" ht="15.75" customHeight="1">
      <c r="C787" s="11"/>
      <c r="D787" s="11"/>
      <c r="E787" s="11"/>
      <c r="F787" s="11"/>
      <c r="G787" s="11"/>
      <c r="H787" s="11"/>
      <c r="I787" s="11"/>
      <c r="J787" s="82"/>
      <c r="K787" s="82"/>
      <c r="L787" s="82"/>
      <c r="M787" s="11"/>
      <c r="N787" s="11"/>
      <c r="O787" s="11"/>
      <c r="P787" s="11"/>
      <c r="Q787" s="11"/>
      <c r="R787" s="11"/>
      <c r="S787" s="11"/>
      <c r="T787" s="11"/>
      <c r="U787" s="11"/>
      <c r="V787" s="560"/>
    </row>
    <row r="788" spans="3:22" ht="15.75" customHeight="1">
      <c r="C788" s="11"/>
      <c r="D788" s="11"/>
      <c r="E788" s="11"/>
      <c r="F788" s="11"/>
      <c r="G788" s="11"/>
      <c r="H788" s="11"/>
      <c r="I788" s="11"/>
      <c r="J788" s="82"/>
      <c r="K788" s="82"/>
      <c r="L788" s="82"/>
      <c r="M788" s="11"/>
      <c r="N788" s="11"/>
      <c r="O788" s="11"/>
      <c r="P788" s="11"/>
      <c r="Q788" s="11"/>
      <c r="R788" s="11"/>
      <c r="S788" s="11"/>
      <c r="T788" s="11"/>
      <c r="U788" s="11"/>
      <c r="V788" s="560"/>
    </row>
    <row r="789" spans="3:22" ht="15.75" customHeight="1">
      <c r="C789" s="11"/>
      <c r="D789" s="11"/>
      <c r="E789" s="11"/>
      <c r="F789" s="11"/>
      <c r="G789" s="11"/>
      <c r="H789" s="11"/>
      <c r="I789" s="11"/>
      <c r="J789" s="82"/>
      <c r="K789" s="82"/>
      <c r="L789" s="82"/>
      <c r="M789" s="11"/>
      <c r="N789" s="11"/>
      <c r="O789" s="11"/>
      <c r="P789" s="11"/>
      <c r="Q789" s="11"/>
      <c r="R789" s="11"/>
      <c r="S789" s="11"/>
      <c r="T789" s="11"/>
      <c r="U789" s="11"/>
      <c r="V789" s="560"/>
    </row>
    <row r="790" spans="3:22" ht="15.75" customHeight="1">
      <c r="C790" s="11"/>
      <c r="D790" s="11"/>
      <c r="E790" s="11"/>
      <c r="F790" s="11"/>
      <c r="G790" s="11"/>
      <c r="H790" s="11"/>
      <c r="I790" s="11"/>
      <c r="J790" s="82"/>
      <c r="K790" s="82"/>
      <c r="L790" s="82"/>
      <c r="M790" s="11"/>
      <c r="N790" s="11"/>
      <c r="O790" s="11"/>
      <c r="P790" s="11"/>
      <c r="Q790" s="11"/>
      <c r="R790" s="11"/>
      <c r="S790" s="11"/>
      <c r="T790" s="11"/>
      <c r="U790" s="11"/>
      <c r="V790" s="560"/>
    </row>
    <row r="791" spans="3:22" ht="15.75" customHeight="1">
      <c r="C791" s="11"/>
      <c r="D791" s="11"/>
      <c r="E791" s="11"/>
      <c r="F791" s="11"/>
      <c r="G791" s="11"/>
      <c r="H791" s="11"/>
      <c r="I791" s="11"/>
      <c r="J791" s="82"/>
      <c r="K791" s="82"/>
      <c r="L791" s="82"/>
      <c r="M791" s="11"/>
      <c r="N791" s="11"/>
      <c r="O791" s="11"/>
      <c r="P791" s="11"/>
      <c r="Q791" s="11"/>
      <c r="R791" s="11"/>
      <c r="S791" s="11"/>
      <c r="T791" s="11"/>
      <c r="U791" s="11"/>
      <c r="V791" s="560"/>
    </row>
    <row r="792" spans="3:22" ht="15.75" customHeight="1">
      <c r="C792" s="11"/>
      <c r="D792" s="11"/>
      <c r="E792" s="11"/>
      <c r="F792" s="11"/>
      <c r="G792" s="11"/>
      <c r="H792" s="11"/>
      <c r="I792" s="11"/>
      <c r="J792" s="82"/>
      <c r="K792" s="82"/>
      <c r="L792" s="82"/>
      <c r="M792" s="11"/>
      <c r="N792" s="11"/>
      <c r="O792" s="11"/>
      <c r="P792" s="11"/>
      <c r="Q792" s="11"/>
      <c r="R792" s="11"/>
      <c r="S792" s="11"/>
      <c r="T792" s="11"/>
      <c r="U792" s="11"/>
      <c r="V792" s="560"/>
    </row>
    <row r="793" spans="3:22" ht="15.75" customHeight="1">
      <c r="C793" s="11"/>
      <c r="D793" s="11"/>
      <c r="E793" s="11"/>
      <c r="F793" s="11"/>
      <c r="G793" s="11"/>
      <c r="H793" s="11"/>
      <c r="I793" s="11"/>
      <c r="J793" s="82"/>
      <c r="K793" s="82"/>
      <c r="L793" s="82"/>
      <c r="M793" s="11"/>
      <c r="N793" s="11"/>
      <c r="O793" s="11"/>
      <c r="P793" s="11"/>
      <c r="Q793" s="11"/>
      <c r="R793" s="11"/>
      <c r="S793" s="11"/>
      <c r="T793" s="11"/>
      <c r="U793" s="11"/>
      <c r="V793" s="560"/>
    </row>
    <row r="794" spans="3:22" ht="15.75" customHeight="1">
      <c r="C794" s="11"/>
      <c r="D794" s="11"/>
      <c r="E794" s="11"/>
      <c r="F794" s="11"/>
      <c r="G794" s="11"/>
      <c r="H794" s="11"/>
      <c r="I794" s="11"/>
      <c r="J794" s="82"/>
      <c r="K794" s="82"/>
      <c r="L794" s="82"/>
      <c r="M794" s="11"/>
      <c r="N794" s="11"/>
      <c r="O794" s="11"/>
      <c r="P794" s="11"/>
      <c r="Q794" s="11"/>
      <c r="R794" s="11"/>
      <c r="S794" s="11"/>
      <c r="T794" s="11"/>
      <c r="U794" s="11"/>
      <c r="V794" s="560"/>
    </row>
    <row r="795" spans="3:22" ht="15.75" customHeight="1">
      <c r="C795" s="11"/>
      <c r="D795" s="11"/>
      <c r="E795" s="11"/>
      <c r="F795" s="11"/>
      <c r="G795" s="11"/>
      <c r="H795" s="11"/>
      <c r="I795" s="11"/>
      <c r="J795" s="82"/>
      <c r="K795" s="82"/>
      <c r="L795" s="82"/>
      <c r="M795" s="11"/>
      <c r="N795" s="11"/>
      <c r="O795" s="11"/>
      <c r="P795" s="11"/>
      <c r="Q795" s="11"/>
      <c r="R795" s="11"/>
      <c r="S795" s="11"/>
      <c r="T795" s="11"/>
      <c r="U795" s="11"/>
      <c r="V795" s="560"/>
    </row>
    <row r="796" spans="3:22" ht="15.75" customHeight="1">
      <c r="C796" s="11"/>
      <c r="D796" s="11"/>
      <c r="E796" s="11"/>
      <c r="F796" s="11"/>
      <c r="G796" s="11"/>
      <c r="H796" s="11"/>
      <c r="I796" s="11"/>
      <c r="J796" s="82"/>
      <c r="K796" s="82"/>
      <c r="L796" s="82"/>
      <c r="M796" s="11"/>
      <c r="N796" s="11"/>
      <c r="O796" s="11"/>
      <c r="P796" s="11"/>
      <c r="Q796" s="11"/>
      <c r="R796" s="11"/>
      <c r="S796" s="11"/>
      <c r="T796" s="11"/>
      <c r="U796" s="11"/>
      <c r="V796" s="560"/>
    </row>
    <row r="797" spans="3:22" ht="15.75" customHeight="1">
      <c r="C797" s="11"/>
      <c r="D797" s="11"/>
      <c r="E797" s="11"/>
      <c r="F797" s="11"/>
      <c r="G797" s="11"/>
      <c r="H797" s="11"/>
      <c r="I797" s="11"/>
      <c r="J797" s="82"/>
      <c r="K797" s="82"/>
      <c r="L797" s="82"/>
      <c r="M797" s="11"/>
      <c r="N797" s="11"/>
      <c r="O797" s="11"/>
      <c r="P797" s="11"/>
      <c r="Q797" s="11"/>
      <c r="R797" s="11"/>
      <c r="S797" s="11"/>
      <c r="T797" s="11"/>
      <c r="U797" s="11"/>
      <c r="V797" s="560"/>
    </row>
    <row r="798" spans="3:22" ht="15.75" customHeight="1">
      <c r="C798" s="11"/>
      <c r="D798" s="11"/>
      <c r="E798" s="11"/>
      <c r="F798" s="11"/>
      <c r="G798" s="11"/>
      <c r="H798" s="11"/>
      <c r="I798" s="11"/>
      <c r="J798" s="82"/>
      <c r="K798" s="82"/>
      <c r="L798" s="82"/>
      <c r="M798" s="11"/>
      <c r="N798" s="11"/>
      <c r="O798" s="11"/>
      <c r="P798" s="11"/>
      <c r="Q798" s="11"/>
      <c r="R798" s="11"/>
      <c r="S798" s="11"/>
      <c r="T798" s="11"/>
      <c r="U798" s="11"/>
      <c r="V798" s="560"/>
    </row>
    <row r="799" spans="3:22" ht="15.75" customHeight="1">
      <c r="C799" s="11"/>
      <c r="D799" s="11"/>
      <c r="E799" s="11"/>
      <c r="F799" s="11"/>
      <c r="G799" s="11"/>
      <c r="H799" s="11"/>
      <c r="I799" s="11"/>
      <c r="J799" s="82"/>
      <c r="K799" s="82"/>
      <c r="L799" s="82"/>
      <c r="M799" s="11"/>
      <c r="N799" s="11"/>
      <c r="O799" s="11"/>
      <c r="P799" s="11"/>
      <c r="Q799" s="11"/>
      <c r="R799" s="11"/>
      <c r="S799" s="11"/>
      <c r="T799" s="11"/>
      <c r="U799" s="11"/>
      <c r="V799" s="560"/>
    </row>
    <row r="800" spans="3:22" ht="15.75" customHeight="1">
      <c r="C800" s="11"/>
      <c r="D800" s="11"/>
      <c r="E800" s="11"/>
      <c r="F800" s="11"/>
      <c r="G800" s="11"/>
      <c r="H800" s="11"/>
      <c r="I800" s="11"/>
      <c r="J800" s="82"/>
      <c r="K800" s="82"/>
      <c r="L800" s="82"/>
      <c r="M800" s="11"/>
      <c r="N800" s="11"/>
      <c r="O800" s="11"/>
      <c r="P800" s="11"/>
      <c r="Q800" s="11"/>
      <c r="R800" s="11"/>
      <c r="S800" s="11"/>
      <c r="T800" s="11"/>
      <c r="U800" s="11"/>
      <c r="V800" s="560"/>
    </row>
    <row r="801" spans="3:22" ht="15.75" customHeight="1">
      <c r="C801" s="11"/>
      <c r="D801" s="11"/>
      <c r="E801" s="11"/>
      <c r="F801" s="11"/>
      <c r="G801" s="11"/>
      <c r="H801" s="11"/>
      <c r="I801" s="11"/>
      <c r="J801" s="82"/>
      <c r="K801" s="82"/>
      <c r="L801" s="82"/>
      <c r="M801" s="11"/>
      <c r="N801" s="11"/>
      <c r="O801" s="11"/>
      <c r="P801" s="11"/>
      <c r="Q801" s="11"/>
      <c r="R801" s="11"/>
      <c r="S801" s="11"/>
      <c r="T801" s="11"/>
      <c r="U801" s="11"/>
      <c r="V801" s="560"/>
    </row>
    <row r="802" spans="3:22" ht="15.75" customHeight="1">
      <c r="C802" s="11"/>
      <c r="D802" s="11"/>
      <c r="E802" s="11"/>
      <c r="F802" s="11"/>
      <c r="G802" s="11"/>
      <c r="H802" s="11"/>
      <c r="I802" s="11"/>
      <c r="J802" s="82"/>
      <c r="K802" s="82"/>
      <c r="L802" s="82"/>
      <c r="M802" s="11"/>
      <c r="N802" s="11"/>
      <c r="O802" s="11"/>
      <c r="P802" s="11"/>
      <c r="Q802" s="11"/>
      <c r="R802" s="11"/>
      <c r="S802" s="11"/>
      <c r="T802" s="11"/>
      <c r="U802" s="11"/>
      <c r="V802" s="560"/>
    </row>
    <row r="803" spans="3:22" ht="15.75" customHeight="1">
      <c r="C803" s="11"/>
      <c r="D803" s="11"/>
      <c r="E803" s="11"/>
      <c r="F803" s="11"/>
      <c r="G803" s="11"/>
      <c r="H803" s="11"/>
      <c r="I803" s="11"/>
      <c r="J803" s="82"/>
      <c r="K803" s="82"/>
      <c r="L803" s="82"/>
      <c r="M803" s="11"/>
      <c r="N803" s="11"/>
      <c r="O803" s="11"/>
      <c r="P803" s="11"/>
      <c r="Q803" s="11"/>
      <c r="R803" s="11"/>
      <c r="S803" s="11"/>
      <c r="T803" s="11"/>
      <c r="U803" s="11"/>
      <c r="V803" s="560"/>
    </row>
    <row r="804" spans="3:22" ht="15.75" customHeight="1">
      <c r="C804" s="11"/>
      <c r="D804" s="11"/>
      <c r="E804" s="11"/>
      <c r="F804" s="11"/>
      <c r="G804" s="11"/>
      <c r="H804" s="11"/>
      <c r="I804" s="11"/>
      <c r="J804" s="82"/>
      <c r="K804" s="82"/>
      <c r="L804" s="82"/>
      <c r="M804" s="11"/>
      <c r="N804" s="11"/>
      <c r="O804" s="11"/>
      <c r="P804" s="11"/>
      <c r="Q804" s="11"/>
      <c r="R804" s="11"/>
      <c r="S804" s="11"/>
      <c r="T804" s="11"/>
      <c r="U804" s="11"/>
      <c r="V804" s="560"/>
    </row>
    <row r="805" spans="3:22" ht="15.75" customHeight="1">
      <c r="C805" s="11"/>
      <c r="D805" s="11"/>
      <c r="E805" s="11"/>
      <c r="F805" s="11"/>
      <c r="G805" s="11"/>
      <c r="H805" s="11"/>
      <c r="I805" s="11"/>
      <c r="J805" s="82"/>
      <c r="K805" s="82"/>
      <c r="L805" s="82"/>
      <c r="M805" s="11"/>
      <c r="N805" s="11"/>
      <c r="O805" s="11"/>
      <c r="P805" s="11"/>
      <c r="Q805" s="11"/>
      <c r="R805" s="11"/>
      <c r="S805" s="11"/>
      <c r="T805" s="11"/>
      <c r="U805" s="11"/>
      <c r="V805" s="560"/>
    </row>
    <row r="806" spans="3:22" ht="15.75" customHeight="1">
      <c r="C806" s="11"/>
      <c r="D806" s="11"/>
      <c r="E806" s="11"/>
      <c r="F806" s="11"/>
      <c r="G806" s="11"/>
      <c r="H806" s="11"/>
      <c r="I806" s="11"/>
      <c r="J806" s="82"/>
      <c r="K806" s="82"/>
      <c r="L806" s="82"/>
      <c r="M806" s="11"/>
      <c r="N806" s="11"/>
      <c r="O806" s="11"/>
      <c r="P806" s="11"/>
      <c r="Q806" s="11"/>
      <c r="R806" s="11"/>
      <c r="S806" s="11"/>
      <c r="T806" s="11"/>
      <c r="U806" s="11"/>
      <c r="V806" s="560"/>
    </row>
    <row r="807" spans="3:22" ht="15.75" customHeight="1">
      <c r="C807" s="11"/>
      <c r="D807" s="11"/>
      <c r="E807" s="11"/>
      <c r="F807" s="11"/>
      <c r="G807" s="11"/>
      <c r="H807" s="11"/>
      <c r="I807" s="11"/>
      <c r="J807" s="82"/>
      <c r="K807" s="82"/>
      <c r="L807" s="82"/>
      <c r="M807" s="11"/>
      <c r="N807" s="11"/>
      <c r="O807" s="11"/>
      <c r="P807" s="11"/>
      <c r="Q807" s="11"/>
      <c r="R807" s="11"/>
      <c r="S807" s="11"/>
      <c r="T807" s="11"/>
      <c r="U807" s="11"/>
      <c r="V807" s="560"/>
    </row>
    <row r="808" spans="3:22" ht="15.75" customHeight="1">
      <c r="C808" s="11"/>
      <c r="D808" s="11"/>
      <c r="E808" s="11"/>
      <c r="F808" s="11"/>
      <c r="G808" s="11"/>
      <c r="H808" s="11"/>
      <c r="I808" s="11"/>
      <c r="J808" s="82"/>
      <c r="K808" s="82"/>
      <c r="L808" s="82"/>
      <c r="M808" s="11"/>
      <c r="N808" s="11"/>
      <c r="O808" s="11"/>
      <c r="P808" s="11"/>
      <c r="Q808" s="11"/>
      <c r="R808" s="11"/>
      <c r="S808" s="11"/>
      <c r="T808" s="11"/>
      <c r="U808" s="11"/>
      <c r="V808" s="560"/>
    </row>
    <row r="809" spans="3:22" ht="15.75" customHeight="1">
      <c r="C809" s="11"/>
      <c r="D809" s="11"/>
      <c r="E809" s="11"/>
      <c r="F809" s="11"/>
      <c r="G809" s="11"/>
      <c r="H809" s="11"/>
      <c r="I809" s="11"/>
      <c r="J809" s="82"/>
      <c r="K809" s="82"/>
      <c r="L809" s="82"/>
      <c r="M809" s="11"/>
      <c r="N809" s="11"/>
      <c r="O809" s="11"/>
      <c r="P809" s="11"/>
      <c r="Q809" s="11"/>
      <c r="R809" s="11"/>
      <c r="S809" s="11"/>
      <c r="T809" s="11"/>
      <c r="U809" s="11"/>
      <c r="V809" s="560"/>
    </row>
    <row r="810" spans="3:22" ht="15.75" customHeight="1">
      <c r="C810" s="11"/>
      <c r="D810" s="11"/>
      <c r="E810" s="11"/>
      <c r="F810" s="11"/>
      <c r="G810" s="11"/>
      <c r="H810" s="11"/>
      <c r="I810" s="11"/>
      <c r="J810" s="82"/>
      <c r="K810" s="82"/>
      <c r="L810" s="82"/>
      <c r="M810" s="11"/>
      <c r="N810" s="11"/>
      <c r="O810" s="11"/>
      <c r="P810" s="11"/>
      <c r="Q810" s="11"/>
      <c r="R810" s="11"/>
      <c r="S810" s="11"/>
      <c r="T810" s="11"/>
      <c r="U810" s="11"/>
      <c r="V810" s="560"/>
    </row>
    <row r="811" spans="3:22" ht="15.75" customHeight="1">
      <c r="C811" s="11"/>
      <c r="D811" s="11"/>
      <c r="E811" s="11"/>
      <c r="F811" s="11"/>
      <c r="G811" s="11"/>
      <c r="H811" s="11"/>
      <c r="I811" s="11"/>
      <c r="J811" s="82"/>
      <c r="K811" s="82"/>
      <c r="L811" s="82"/>
      <c r="M811" s="11"/>
      <c r="N811" s="11"/>
      <c r="O811" s="11"/>
      <c r="P811" s="11"/>
      <c r="Q811" s="11"/>
      <c r="R811" s="11"/>
      <c r="S811" s="11"/>
      <c r="T811" s="11"/>
      <c r="U811" s="11"/>
      <c r="V811" s="560"/>
    </row>
    <row r="812" spans="3:22" ht="15.75" customHeight="1">
      <c r="C812" s="11"/>
      <c r="D812" s="11"/>
      <c r="E812" s="11"/>
      <c r="F812" s="11"/>
      <c r="G812" s="11"/>
      <c r="H812" s="11"/>
      <c r="I812" s="11"/>
      <c r="J812" s="82"/>
      <c r="K812" s="82"/>
      <c r="L812" s="82"/>
      <c r="M812" s="11"/>
      <c r="N812" s="11"/>
      <c r="O812" s="11"/>
      <c r="P812" s="11"/>
      <c r="Q812" s="11"/>
      <c r="R812" s="11"/>
      <c r="S812" s="11"/>
      <c r="T812" s="11"/>
      <c r="U812" s="11"/>
      <c r="V812" s="560"/>
    </row>
    <row r="813" spans="3:22" ht="15.75" customHeight="1">
      <c r="C813" s="11"/>
      <c r="D813" s="11"/>
      <c r="E813" s="11"/>
      <c r="F813" s="11"/>
      <c r="G813" s="11"/>
      <c r="H813" s="11"/>
      <c r="I813" s="11"/>
      <c r="J813" s="82"/>
      <c r="K813" s="82"/>
      <c r="L813" s="82"/>
      <c r="M813" s="11"/>
      <c r="N813" s="11"/>
      <c r="O813" s="11"/>
      <c r="P813" s="11"/>
      <c r="Q813" s="11"/>
      <c r="R813" s="11"/>
      <c r="S813" s="11"/>
      <c r="T813" s="11"/>
      <c r="U813" s="11"/>
      <c r="V813" s="560"/>
    </row>
    <row r="814" spans="3:22" ht="15.75" customHeight="1">
      <c r="C814" s="11"/>
      <c r="D814" s="11"/>
      <c r="E814" s="11"/>
      <c r="F814" s="11"/>
      <c r="G814" s="11"/>
      <c r="H814" s="11"/>
      <c r="I814" s="11"/>
      <c r="J814" s="82"/>
      <c r="K814" s="82"/>
      <c r="L814" s="82"/>
      <c r="M814" s="11"/>
      <c r="N814" s="11"/>
      <c r="O814" s="11"/>
      <c r="P814" s="11"/>
      <c r="Q814" s="11"/>
      <c r="R814" s="11"/>
      <c r="S814" s="11"/>
      <c r="T814" s="11"/>
      <c r="U814" s="11"/>
      <c r="V814" s="560"/>
    </row>
    <row r="815" spans="3:22" ht="15.75" customHeight="1">
      <c r="C815" s="11"/>
      <c r="D815" s="11"/>
      <c r="E815" s="11"/>
      <c r="F815" s="11"/>
      <c r="G815" s="11"/>
      <c r="H815" s="11"/>
      <c r="I815" s="11"/>
      <c r="J815" s="82"/>
      <c r="K815" s="82"/>
      <c r="L815" s="82"/>
      <c r="M815" s="11"/>
      <c r="N815" s="11"/>
      <c r="O815" s="11"/>
      <c r="P815" s="11"/>
      <c r="Q815" s="11"/>
      <c r="R815" s="11"/>
      <c r="S815" s="11"/>
      <c r="T815" s="11"/>
      <c r="U815" s="11"/>
      <c r="V815" s="560"/>
    </row>
    <row r="816" spans="3:22" ht="15.75" customHeight="1">
      <c r="C816" s="11"/>
      <c r="D816" s="11"/>
      <c r="E816" s="11"/>
      <c r="F816" s="11"/>
      <c r="G816" s="11"/>
      <c r="H816" s="11"/>
      <c r="I816" s="11"/>
      <c r="J816" s="82"/>
      <c r="K816" s="82"/>
      <c r="L816" s="82"/>
      <c r="M816" s="11"/>
      <c r="N816" s="11"/>
      <c r="O816" s="11"/>
      <c r="P816" s="11"/>
      <c r="Q816" s="11"/>
      <c r="R816" s="11"/>
      <c r="S816" s="11"/>
      <c r="T816" s="11"/>
      <c r="U816" s="11"/>
      <c r="V816" s="560"/>
    </row>
    <row r="817" spans="3:22" ht="15.75" customHeight="1">
      <c r="C817" s="11"/>
      <c r="D817" s="11"/>
      <c r="E817" s="11"/>
      <c r="F817" s="11"/>
      <c r="G817" s="11"/>
      <c r="H817" s="11"/>
      <c r="I817" s="11"/>
      <c r="J817" s="82"/>
      <c r="K817" s="82"/>
      <c r="L817" s="82"/>
      <c r="M817" s="11"/>
      <c r="N817" s="11"/>
      <c r="O817" s="11"/>
      <c r="P817" s="11"/>
      <c r="Q817" s="11"/>
      <c r="R817" s="11"/>
      <c r="S817" s="11"/>
      <c r="T817" s="11"/>
      <c r="U817" s="11"/>
      <c r="V817" s="560"/>
    </row>
    <row r="818" spans="3:22" ht="15.75" customHeight="1">
      <c r="C818" s="11"/>
      <c r="D818" s="11"/>
      <c r="E818" s="11"/>
      <c r="F818" s="11"/>
      <c r="G818" s="11"/>
      <c r="H818" s="11"/>
      <c r="I818" s="11"/>
      <c r="J818" s="82"/>
      <c r="K818" s="82"/>
      <c r="L818" s="82"/>
      <c r="M818" s="11"/>
      <c r="N818" s="11"/>
      <c r="O818" s="11"/>
      <c r="P818" s="11"/>
      <c r="Q818" s="11"/>
      <c r="R818" s="11"/>
      <c r="S818" s="11"/>
      <c r="T818" s="11"/>
      <c r="U818" s="11"/>
      <c r="V818" s="560"/>
    </row>
    <row r="819" spans="3:22" ht="15.75" customHeight="1">
      <c r="C819" s="11"/>
      <c r="D819" s="11"/>
      <c r="E819" s="11"/>
      <c r="F819" s="11"/>
      <c r="G819" s="11"/>
      <c r="H819" s="11"/>
      <c r="I819" s="11"/>
      <c r="J819" s="82"/>
      <c r="K819" s="82"/>
      <c r="L819" s="82"/>
      <c r="M819" s="11"/>
      <c r="N819" s="11"/>
      <c r="O819" s="11"/>
      <c r="P819" s="11"/>
      <c r="Q819" s="11"/>
      <c r="R819" s="11"/>
      <c r="S819" s="11"/>
      <c r="T819" s="11"/>
      <c r="U819" s="11"/>
      <c r="V819" s="560"/>
    </row>
    <row r="820" spans="3:22" ht="15.75" customHeight="1">
      <c r="C820" s="11"/>
      <c r="D820" s="11"/>
      <c r="E820" s="11"/>
      <c r="F820" s="11"/>
      <c r="G820" s="11"/>
      <c r="H820" s="11"/>
      <c r="I820" s="11"/>
      <c r="J820" s="82"/>
      <c r="K820" s="82"/>
      <c r="L820" s="82"/>
      <c r="M820" s="11"/>
      <c r="N820" s="11"/>
      <c r="O820" s="11"/>
      <c r="P820" s="11"/>
      <c r="Q820" s="11"/>
      <c r="R820" s="11"/>
      <c r="S820" s="11"/>
      <c r="T820" s="11"/>
      <c r="U820" s="11"/>
      <c r="V820" s="560"/>
    </row>
    <row r="821" spans="3:22" ht="15.75" customHeight="1">
      <c r="C821" s="11"/>
      <c r="D821" s="11"/>
      <c r="E821" s="11"/>
      <c r="F821" s="11"/>
      <c r="G821" s="11"/>
      <c r="H821" s="11"/>
      <c r="I821" s="11"/>
      <c r="J821" s="82"/>
      <c r="K821" s="82"/>
      <c r="L821" s="82"/>
      <c r="M821" s="11"/>
      <c r="N821" s="11"/>
      <c r="O821" s="11"/>
      <c r="P821" s="11"/>
      <c r="Q821" s="11"/>
      <c r="R821" s="11"/>
      <c r="S821" s="11"/>
      <c r="T821" s="11"/>
      <c r="U821" s="11"/>
      <c r="V821" s="560"/>
    </row>
    <row r="822" spans="3:22" ht="15.75" customHeight="1">
      <c r="C822" s="11"/>
      <c r="D822" s="11"/>
      <c r="E822" s="11"/>
      <c r="F822" s="11"/>
      <c r="G822" s="11"/>
      <c r="H822" s="11"/>
      <c r="I822" s="11"/>
      <c r="J822" s="82"/>
      <c r="K822" s="82"/>
      <c r="L822" s="82"/>
      <c r="M822" s="11"/>
      <c r="N822" s="11"/>
      <c r="O822" s="11"/>
      <c r="P822" s="11"/>
      <c r="Q822" s="11"/>
      <c r="R822" s="11"/>
      <c r="S822" s="11"/>
      <c r="T822" s="11"/>
      <c r="U822" s="11"/>
      <c r="V822" s="560"/>
    </row>
    <row r="823" spans="3:22" ht="15.75" customHeight="1">
      <c r="C823" s="11"/>
      <c r="D823" s="11"/>
      <c r="E823" s="11"/>
      <c r="F823" s="11"/>
      <c r="G823" s="11"/>
      <c r="H823" s="11"/>
      <c r="I823" s="11"/>
      <c r="J823" s="82"/>
      <c r="K823" s="82"/>
      <c r="L823" s="82"/>
      <c r="M823" s="11"/>
      <c r="N823" s="11"/>
      <c r="O823" s="11"/>
      <c r="P823" s="11"/>
      <c r="Q823" s="11"/>
      <c r="R823" s="11"/>
      <c r="S823" s="11"/>
      <c r="T823" s="11"/>
      <c r="U823" s="11"/>
      <c r="V823" s="560"/>
    </row>
    <row r="824" spans="3:22" ht="15.75" customHeight="1">
      <c r="C824" s="11"/>
      <c r="D824" s="11"/>
      <c r="E824" s="11"/>
      <c r="F824" s="11"/>
      <c r="G824" s="11"/>
      <c r="H824" s="11"/>
      <c r="I824" s="11"/>
      <c r="J824" s="82"/>
      <c r="K824" s="82"/>
      <c r="L824" s="82"/>
      <c r="M824" s="11"/>
      <c r="N824" s="11"/>
      <c r="O824" s="11"/>
      <c r="P824" s="11"/>
      <c r="Q824" s="11"/>
      <c r="R824" s="11"/>
      <c r="S824" s="11"/>
      <c r="T824" s="11"/>
      <c r="U824" s="11"/>
      <c r="V824" s="560"/>
    </row>
    <row r="825" spans="3:22" ht="15.75" customHeight="1">
      <c r="C825" s="11"/>
      <c r="D825" s="11"/>
      <c r="E825" s="11"/>
      <c r="F825" s="11"/>
      <c r="G825" s="11"/>
      <c r="H825" s="11"/>
      <c r="I825" s="11"/>
      <c r="J825" s="82"/>
      <c r="K825" s="82"/>
      <c r="L825" s="82"/>
      <c r="M825" s="11"/>
      <c r="N825" s="11"/>
      <c r="O825" s="11"/>
      <c r="P825" s="11"/>
      <c r="Q825" s="11"/>
      <c r="R825" s="11"/>
      <c r="S825" s="11"/>
      <c r="T825" s="11"/>
      <c r="U825" s="11"/>
      <c r="V825" s="560"/>
    </row>
    <row r="826" spans="3:22" ht="15.75" customHeight="1">
      <c r="C826" s="11"/>
      <c r="D826" s="11"/>
      <c r="E826" s="11"/>
      <c r="F826" s="11"/>
      <c r="G826" s="11"/>
      <c r="H826" s="11"/>
      <c r="I826" s="11"/>
      <c r="J826" s="82"/>
      <c r="K826" s="82"/>
      <c r="L826" s="82"/>
      <c r="M826" s="11"/>
      <c r="N826" s="11"/>
      <c r="O826" s="11"/>
      <c r="P826" s="11"/>
      <c r="Q826" s="11"/>
      <c r="R826" s="11"/>
      <c r="S826" s="11"/>
      <c r="T826" s="11"/>
      <c r="U826" s="11"/>
      <c r="V826" s="560"/>
    </row>
    <row r="827" spans="3:22" ht="15.75" customHeight="1">
      <c r="C827" s="11"/>
      <c r="D827" s="11"/>
      <c r="E827" s="11"/>
      <c r="F827" s="11"/>
      <c r="G827" s="11"/>
      <c r="H827" s="11"/>
      <c r="I827" s="11"/>
      <c r="J827" s="82"/>
      <c r="K827" s="82"/>
      <c r="L827" s="82"/>
      <c r="M827" s="11"/>
      <c r="N827" s="11"/>
      <c r="O827" s="11"/>
      <c r="P827" s="11"/>
      <c r="Q827" s="11"/>
      <c r="R827" s="11"/>
      <c r="S827" s="11"/>
      <c r="T827" s="11"/>
      <c r="U827" s="11"/>
      <c r="V827" s="560"/>
    </row>
    <row r="828" spans="3:22" ht="15.75" customHeight="1">
      <c r="C828" s="11"/>
      <c r="D828" s="11"/>
      <c r="E828" s="11"/>
      <c r="F828" s="11"/>
      <c r="G828" s="11"/>
      <c r="H828" s="11"/>
      <c r="I828" s="11"/>
      <c r="J828" s="82"/>
      <c r="K828" s="82"/>
      <c r="L828" s="82"/>
      <c r="M828" s="11"/>
      <c r="N828" s="11"/>
      <c r="O828" s="11"/>
      <c r="P828" s="11"/>
      <c r="Q828" s="11"/>
      <c r="R828" s="11"/>
      <c r="S828" s="11"/>
      <c r="T828" s="11"/>
      <c r="U828" s="11"/>
      <c r="V828" s="560"/>
    </row>
    <row r="829" spans="3:22" ht="15.75" customHeight="1">
      <c r="C829" s="11"/>
      <c r="D829" s="11"/>
      <c r="E829" s="11"/>
      <c r="F829" s="11"/>
      <c r="G829" s="11"/>
      <c r="H829" s="11"/>
      <c r="I829" s="11"/>
      <c r="J829" s="82"/>
      <c r="K829" s="82"/>
      <c r="L829" s="82"/>
      <c r="M829" s="11"/>
      <c r="N829" s="11"/>
      <c r="O829" s="11"/>
      <c r="P829" s="11"/>
      <c r="Q829" s="11"/>
      <c r="R829" s="11"/>
      <c r="S829" s="11"/>
      <c r="T829" s="11"/>
      <c r="U829" s="11"/>
      <c r="V829" s="560"/>
    </row>
    <row r="830" spans="3:22" ht="15.75" customHeight="1">
      <c r="C830" s="11"/>
      <c r="D830" s="11"/>
      <c r="E830" s="11"/>
      <c r="F830" s="11"/>
      <c r="G830" s="11"/>
      <c r="H830" s="11"/>
      <c r="I830" s="11"/>
      <c r="J830" s="82"/>
      <c r="K830" s="82"/>
      <c r="L830" s="82"/>
      <c r="M830" s="11"/>
      <c r="N830" s="11"/>
      <c r="O830" s="11"/>
      <c r="P830" s="11"/>
      <c r="Q830" s="11"/>
      <c r="R830" s="11"/>
      <c r="S830" s="11"/>
      <c r="T830" s="11"/>
      <c r="U830" s="11"/>
      <c r="V830" s="560"/>
    </row>
    <row r="831" spans="3:22" ht="15.75" customHeight="1">
      <c r="C831" s="11"/>
      <c r="D831" s="11"/>
      <c r="E831" s="11"/>
      <c r="F831" s="11"/>
      <c r="G831" s="11"/>
      <c r="H831" s="11"/>
      <c r="I831" s="11"/>
      <c r="J831" s="82"/>
      <c r="K831" s="82"/>
      <c r="L831" s="82"/>
      <c r="M831" s="11"/>
      <c r="N831" s="11"/>
      <c r="O831" s="11"/>
      <c r="P831" s="11"/>
      <c r="Q831" s="11"/>
      <c r="R831" s="11"/>
      <c r="S831" s="11"/>
      <c r="T831" s="11"/>
      <c r="U831" s="11"/>
      <c r="V831" s="560"/>
    </row>
    <row r="832" spans="3:22" ht="15.75" customHeight="1">
      <c r="C832" s="11"/>
      <c r="D832" s="11"/>
      <c r="E832" s="11"/>
      <c r="F832" s="11"/>
      <c r="G832" s="11"/>
      <c r="H832" s="11"/>
      <c r="I832" s="11"/>
      <c r="J832" s="82"/>
      <c r="K832" s="82"/>
      <c r="L832" s="82"/>
      <c r="M832" s="11"/>
      <c r="N832" s="11"/>
      <c r="O832" s="11"/>
      <c r="P832" s="11"/>
      <c r="Q832" s="11"/>
      <c r="R832" s="11"/>
      <c r="S832" s="11"/>
      <c r="T832" s="11"/>
      <c r="U832" s="11"/>
      <c r="V832" s="560"/>
    </row>
    <row r="833" spans="3:22" ht="15.75" customHeight="1">
      <c r="C833" s="11"/>
      <c r="D833" s="11"/>
      <c r="E833" s="11"/>
      <c r="F833" s="11"/>
      <c r="G833" s="11"/>
      <c r="H833" s="11"/>
      <c r="I833" s="11"/>
      <c r="J833" s="82"/>
      <c r="K833" s="82"/>
      <c r="L833" s="82"/>
      <c r="M833" s="11"/>
      <c r="N833" s="11"/>
      <c r="O833" s="11"/>
      <c r="P833" s="11"/>
      <c r="Q833" s="11"/>
      <c r="R833" s="11"/>
      <c r="S833" s="11"/>
      <c r="T833" s="11"/>
      <c r="U833" s="11"/>
      <c r="V833" s="560"/>
    </row>
    <row r="834" spans="3:22" ht="15.75" customHeight="1">
      <c r="C834" s="11"/>
      <c r="D834" s="11"/>
      <c r="E834" s="11"/>
      <c r="F834" s="11"/>
      <c r="G834" s="11"/>
      <c r="H834" s="11"/>
      <c r="I834" s="11"/>
      <c r="J834" s="82"/>
      <c r="K834" s="82"/>
      <c r="L834" s="82"/>
      <c r="M834" s="11"/>
      <c r="N834" s="11"/>
      <c r="O834" s="11"/>
      <c r="P834" s="11"/>
      <c r="Q834" s="11"/>
      <c r="R834" s="11"/>
      <c r="S834" s="11"/>
      <c r="T834" s="11"/>
      <c r="U834" s="11"/>
      <c r="V834" s="560"/>
    </row>
    <row r="835" spans="3:22" ht="15.75" customHeight="1">
      <c r="C835" s="11"/>
      <c r="D835" s="11"/>
      <c r="E835" s="11"/>
      <c r="F835" s="11"/>
      <c r="G835" s="11"/>
      <c r="H835" s="11"/>
      <c r="I835" s="11"/>
      <c r="J835" s="82"/>
      <c r="K835" s="82"/>
      <c r="L835" s="82"/>
      <c r="M835" s="11"/>
      <c r="N835" s="11"/>
      <c r="O835" s="11"/>
      <c r="P835" s="11"/>
      <c r="Q835" s="11"/>
      <c r="R835" s="11"/>
      <c r="S835" s="11"/>
      <c r="T835" s="11"/>
      <c r="U835" s="11"/>
      <c r="V835" s="560"/>
    </row>
    <row r="836" spans="3:22" ht="15.75" customHeight="1">
      <c r="C836" s="11"/>
      <c r="D836" s="11"/>
      <c r="E836" s="11"/>
      <c r="F836" s="11"/>
      <c r="G836" s="11"/>
      <c r="H836" s="11"/>
      <c r="I836" s="11"/>
      <c r="J836" s="82"/>
      <c r="K836" s="82"/>
      <c r="L836" s="82"/>
      <c r="M836" s="11"/>
      <c r="N836" s="11"/>
      <c r="O836" s="11"/>
      <c r="P836" s="11"/>
      <c r="Q836" s="11"/>
      <c r="R836" s="11"/>
      <c r="S836" s="11"/>
      <c r="T836" s="11"/>
      <c r="U836" s="11"/>
      <c r="V836" s="560"/>
    </row>
    <row r="837" spans="3:22" ht="15.75" customHeight="1">
      <c r="C837" s="11"/>
      <c r="D837" s="11"/>
      <c r="E837" s="11"/>
      <c r="F837" s="11"/>
      <c r="G837" s="11"/>
      <c r="H837" s="11"/>
      <c r="I837" s="11"/>
      <c r="J837" s="82"/>
      <c r="K837" s="82"/>
      <c r="L837" s="82"/>
      <c r="M837" s="11"/>
      <c r="N837" s="11"/>
      <c r="O837" s="11"/>
      <c r="P837" s="11"/>
      <c r="Q837" s="11"/>
      <c r="R837" s="11"/>
      <c r="S837" s="11"/>
      <c r="T837" s="11"/>
      <c r="U837" s="11"/>
      <c r="V837" s="560"/>
    </row>
    <row r="838" spans="3:22" ht="15.75" customHeight="1">
      <c r="C838" s="11"/>
      <c r="D838" s="11"/>
      <c r="E838" s="11"/>
      <c r="F838" s="11"/>
      <c r="G838" s="11"/>
      <c r="H838" s="11"/>
      <c r="I838" s="11"/>
      <c r="J838" s="82"/>
      <c r="K838" s="82"/>
      <c r="L838" s="82"/>
      <c r="M838" s="11"/>
      <c r="N838" s="11"/>
      <c r="O838" s="11"/>
      <c r="P838" s="11"/>
      <c r="Q838" s="11"/>
      <c r="R838" s="11"/>
      <c r="S838" s="11"/>
      <c r="T838" s="11"/>
      <c r="U838" s="11"/>
      <c r="V838" s="560"/>
    </row>
    <row r="839" spans="3:22" ht="15.75" customHeight="1">
      <c r="C839" s="11"/>
      <c r="D839" s="11"/>
      <c r="E839" s="11"/>
      <c r="F839" s="11"/>
      <c r="G839" s="11"/>
      <c r="H839" s="11"/>
      <c r="I839" s="11"/>
      <c r="J839" s="82"/>
      <c r="K839" s="82"/>
      <c r="L839" s="82"/>
      <c r="M839" s="11"/>
      <c r="N839" s="11"/>
      <c r="O839" s="11"/>
      <c r="P839" s="11"/>
      <c r="Q839" s="11"/>
      <c r="R839" s="11"/>
      <c r="S839" s="11"/>
      <c r="T839" s="11"/>
      <c r="U839" s="11"/>
      <c r="V839" s="560"/>
    </row>
    <row r="840" spans="3:22" ht="15.75" customHeight="1">
      <c r="C840" s="11"/>
      <c r="D840" s="11"/>
      <c r="E840" s="11"/>
      <c r="F840" s="11"/>
      <c r="G840" s="11"/>
      <c r="H840" s="11"/>
      <c r="I840" s="11"/>
      <c r="J840" s="82"/>
      <c r="K840" s="82"/>
      <c r="L840" s="82"/>
      <c r="M840" s="11"/>
      <c r="N840" s="11"/>
      <c r="O840" s="11"/>
      <c r="P840" s="11"/>
      <c r="Q840" s="11"/>
      <c r="R840" s="11"/>
      <c r="S840" s="11"/>
      <c r="T840" s="11"/>
      <c r="U840" s="11"/>
      <c r="V840" s="560"/>
    </row>
    <row r="841" spans="3:22" ht="15.75" customHeight="1">
      <c r="C841" s="11"/>
      <c r="D841" s="11"/>
      <c r="E841" s="11"/>
      <c r="F841" s="11"/>
      <c r="G841" s="11"/>
      <c r="H841" s="11"/>
      <c r="I841" s="11"/>
      <c r="J841" s="82"/>
      <c r="K841" s="82"/>
      <c r="L841" s="82"/>
      <c r="M841" s="11"/>
      <c r="N841" s="11"/>
      <c r="O841" s="11"/>
      <c r="P841" s="11"/>
      <c r="Q841" s="11"/>
      <c r="R841" s="11"/>
      <c r="S841" s="11"/>
      <c r="T841" s="11"/>
      <c r="U841" s="11"/>
      <c r="V841" s="560"/>
    </row>
    <row r="842" spans="3:22" ht="15.75" customHeight="1">
      <c r="C842" s="11"/>
      <c r="D842" s="11"/>
      <c r="E842" s="11"/>
      <c r="F842" s="11"/>
      <c r="G842" s="11"/>
      <c r="H842" s="11"/>
      <c r="I842" s="11"/>
      <c r="J842" s="82"/>
      <c r="K842" s="82"/>
      <c r="L842" s="82"/>
      <c r="M842" s="11"/>
      <c r="N842" s="11"/>
      <c r="O842" s="11"/>
      <c r="P842" s="11"/>
      <c r="Q842" s="11"/>
      <c r="R842" s="11"/>
      <c r="S842" s="11"/>
      <c r="T842" s="11"/>
      <c r="U842" s="11"/>
      <c r="V842" s="560"/>
    </row>
    <row r="843" spans="3:22" ht="15.75" customHeight="1">
      <c r="C843" s="11"/>
      <c r="D843" s="11"/>
      <c r="E843" s="11"/>
      <c r="F843" s="11"/>
      <c r="G843" s="11"/>
      <c r="H843" s="11"/>
      <c r="I843" s="11"/>
      <c r="J843" s="82"/>
      <c r="K843" s="82"/>
      <c r="L843" s="82"/>
      <c r="M843" s="11"/>
      <c r="N843" s="11"/>
      <c r="O843" s="11"/>
      <c r="P843" s="11"/>
      <c r="Q843" s="11"/>
      <c r="R843" s="11"/>
      <c r="S843" s="11"/>
      <c r="T843" s="11"/>
      <c r="U843" s="11"/>
      <c r="V843" s="560"/>
    </row>
    <row r="844" spans="3:22" ht="15.75" customHeight="1">
      <c r="C844" s="11"/>
      <c r="D844" s="11"/>
      <c r="E844" s="11"/>
      <c r="F844" s="11"/>
      <c r="G844" s="11"/>
      <c r="H844" s="11"/>
      <c r="I844" s="11"/>
      <c r="J844" s="82"/>
      <c r="K844" s="82"/>
      <c r="L844" s="82"/>
      <c r="M844" s="11"/>
      <c r="N844" s="11"/>
      <c r="O844" s="11"/>
      <c r="P844" s="11"/>
      <c r="Q844" s="11"/>
      <c r="R844" s="11"/>
      <c r="S844" s="11"/>
      <c r="T844" s="11"/>
      <c r="U844" s="11"/>
      <c r="V844" s="560"/>
    </row>
    <row r="845" spans="3:22" ht="15.75" customHeight="1">
      <c r="C845" s="11"/>
      <c r="D845" s="11"/>
      <c r="E845" s="11"/>
      <c r="F845" s="11"/>
      <c r="G845" s="11"/>
      <c r="H845" s="11"/>
      <c r="I845" s="11"/>
      <c r="J845" s="82"/>
      <c r="K845" s="82"/>
      <c r="L845" s="82"/>
      <c r="M845" s="11"/>
      <c r="N845" s="11"/>
      <c r="O845" s="11"/>
      <c r="P845" s="11"/>
      <c r="Q845" s="11"/>
      <c r="R845" s="11"/>
      <c r="S845" s="11"/>
      <c r="T845" s="11"/>
      <c r="U845" s="11"/>
      <c r="V845" s="560"/>
    </row>
    <row r="846" spans="3:22" ht="15.75" customHeight="1">
      <c r="C846" s="11"/>
      <c r="D846" s="11"/>
      <c r="E846" s="11"/>
      <c r="F846" s="11"/>
      <c r="G846" s="11"/>
      <c r="H846" s="11"/>
      <c r="I846" s="11"/>
      <c r="J846" s="82"/>
      <c r="K846" s="82"/>
      <c r="L846" s="82"/>
      <c r="M846" s="11"/>
      <c r="N846" s="11"/>
      <c r="O846" s="11"/>
      <c r="P846" s="11"/>
      <c r="Q846" s="11"/>
      <c r="R846" s="11"/>
      <c r="S846" s="11"/>
      <c r="T846" s="11"/>
      <c r="U846" s="11"/>
      <c r="V846" s="560"/>
    </row>
    <row r="847" spans="3:22" ht="15.75" customHeight="1">
      <c r="C847" s="11"/>
      <c r="D847" s="11"/>
      <c r="E847" s="11"/>
      <c r="F847" s="11"/>
      <c r="G847" s="11"/>
      <c r="H847" s="11"/>
      <c r="I847" s="11"/>
      <c r="J847" s="82"/>
      <c r="K847" s="82"/>
      <c r="L847" s="82"/>
      <c r="M847" s="11"/>
      <c r="N847" s="11"/>
      <c r="O847" s="11"/>
      <c r="P847" s="11"/>
      <c r="Q847" s="11"/>
      <c r="R847" s="11"/>
      <c r="S847" s="11"/>
      <c r="T847" s="11"/>
      <c r="U847" s="11"/>
      <c r="V847" s="560"/>
    </row>
    <row r="848" spans="3:22" ht="15.75" customHeight="1">
      <c r="C848" s="11"/>
      <c r="D848" s="11"/>
      <c r="E848" s="11"/>
      <c r="F848" s="11"/>
      <c r="G848" s="11"/>
      <c r="H848" s="11"/>
      <c r="I848" s="11"/>
      <c r="J848" s="82"/>
      <c r="K848" s="82"/>
      <c r="L848" s="82"/>
      <c r="M848" s="11"/>
      <c r="N848" s="11"/>
      <c r="O848" s="11"/>
      <c r="P848" s="11"/>
      <c r="Q848" s="11"/>
      <c r="R848" s="11"/>
      <c r="S848" s="11"/>
      <c r="T848" s="11"/>
      <c r="U848" s="11"/>
      <c r="V848" s="560"/>
    </row>
    <row r="849" spans="3:22" ht="15.75" customHeight="1">
      <c r="C849" s="11"/>
      <c r="D849" s="11"/>
      <c r="E849" s="11"/>
      <c r="F849" s="11"/>
      <c r="G849" s="11"/>
      <c r="H849" s="11"/>
      <c r="I849" s="11"/>
      <c r="J849" s="82"/>
      <c r="K849" s="82"/>
      <c r="L849" s="82"/>
      <c r="M849" s="11"/>
      <c r="N849" s="11"/>
      <c r="O849" s="11"/>
      <c r="P849" s="11"/>
      <c r="Q849" s="11"/>
      <c r="R849" s="11"/>
      <c r="S849" s="11"/>
      <c r="T849" s="11"/>
      <c r="U849" s="11"/>
      <c r="V849" s="560"/>
    </row>
    <row r="850" spans="3:22" ht="15.75" customHeight="1">
      <c r="C850" s="11"/>
      <c r="D850" s="11"/>
      <c r="E850" s="11"/>
      <c r="F850" s="11"/>
      <c r="G850" s="11"/>
      <c r="H850" s="11"/>
      <c r="I850" s="11"/>
      <c r="J850" s="82"/>
      <c r="K850" s="82"/>
      <c r="L850" s="82"/>
      <c r="M850" s="11"/>
      <c r="N850" s="11"/>
      <c r="O850" s="11"/>
      <c r="P850" s="11"/>
      <c r="Q850" s="11"/>
      <c r="R850" s="11"/>
      <c r="S850" s="11"/>
      <c r="T850" s="11"/>
      <c r="U850" s="11"/>
      <c r="V850" s="560"/>
    </row>
    <row r="851" spans="3:22" ht="15.75" customHeight="1">
      <c r="C851" s="11"/>
      <c r="D851" s="11"/>
      <c r="E851" s="11"/>
      <c r="F851" s="11"/>
      <c r="G851" s="11"/>
      <c r="H851" s="11"/>
      <c r="I851" s="11"/>
      <c r="J851" s="82"/>
      <c r="K851" s="82"/>
      <c r="L851" s="82"/>
      <c r="M851" s="11"/>
      <c r="N851" s="11"/>
      <c r="O851" s="11"/>
      <c r="P851" s="11"/>
      <c r="Q851" s="11"/>
      <c r="R851" s="11"/>
      <c r="S851" s="11"/>
      <c r="T851" s="11"/>
      <c r="U851" s="11"/>
      <c r="V851" s="560"/>
    </row>
    <row r="852" spans="3:22" ht="15.75" customHeight="1">
      <c r="C852" s="11"/>
      <c r="D852" s="11"/>
      <c r="E852" s="11"/>
      <c r="F852" s="11"/>
      <c r="G852" s="11"/>
      <c r="H852" s="11"/>
      <c r="I852" s="11"/>
      <c r="J852" s="82"/>
      <c r="K852" s="82"/>
      <c r="L852" s="82"/>
      <c r="M852" s="11"/>
      <c r="N852" s="11"/>
      <c r="O852" s="11"/>
      <c r="P852" s="11"/>
      <c r="Q852" s="11"/>
      <c r="R852" s="11"/>
      <c r="S852" s="11"/>
      <c r="T852" s="11"/>
      <c r="U852" s="11"/>
      <c r="V852" s="560"/>
    </row>
    <row r="853" spans="3:22" ht="15.75" customHeight="1">
      <c r="C853" s="11"/>
      <c r="D853" s="11"/>
      <c r="E853" s="11"/>
      <c r="F853" s="11"/>
      <c r="G853" s="11"/>
      <c r="H853" s="11"/>
      <c r="I853" s="11"/>
      <c r="J853" s="82"/>
      <c r="K853" s="82"/>
      <c r="L853" s="82"/>
      <c r="M853" s="11"/>
      <c r="N853" s="11"/>
      <c r="O853" s="11"/>
      <c r="P853" s="11"/>
      <c r="Q853" s="11"/>
      <c r="R853" s="11"/>
      <c r="S853" s="11"/>
      <c r="T853" s="11"/>
      <c r="U853" s="11"/>
      <c r="V853" s="560"/>
    </row>
    <row r="854" spans="3:22" ht="15.75" customHeight="1">
      <c r="C854" s="11"/>
      <c r="D854" s="11"/>
      <c r="E854" s="11"/>
      <c r="F854" s="11"/>
      <c r="G854" s="11"/>
      <c r="H854" s="11"/>
      <c r="I854" s="11"/>
      <c r="J854" s="82"/>
      <c r="K854" s="82"/>
      <c r="L854" s="82"/>
      <c r="M854" s="11"/>
      <c r="N854" s="11"/>
      <c r="O854" s="11"/>
      <c r="P854" s="11"/>
      <c r="Q854" s="11"/>
      <c r="R854" s="11"/>
      <c r="S854" s="11"/>
      <c r="T854" s="11"/>
      <c r="U854" s="11"/>
      <c r="V854" s="560"/>
    </row>
    <row r="855" spans="3:22" ht="15.75" customHeight="1">
      <c r="C855" s="11"/>
      <c r="D855" s="11"/>
      <c r="E855" s="11"/>
      <c r="F855" s="11"/>
      <c r="G855" s="11"/>
      <c r="H855" s="11"/>
      <c r="I855" s="11"/>
      <c r="J855" s="82"/>
      <c r="K855" s="82"/>
      <c r="L855" s="82"/>
      <c r="M855" s="11"/>
      <c r="N855" s="11"/>
      <c r="O855" s="11"/>
      <c r="P855" s="11"/>
      <c r="Q855" s="11"/>
      <c r="R855" s="11"/>
      <c r="S855" s="11"/>
      <c r="T855" s="11"/>
      <c r="U855" s="11"/>
      <c r="V855" s="560"/>
    </row>
    <row r="856" spans="3:22" ht="15.75" customHeight="1">
      <c r="C856" s="11"/>
      <c r="D856" s="11"/>
      <c r="E856" s="11"/>
      <c r="F856" s="11"/>
      <c r="G856" s="11"/>
      <c r="H856" s="11"/>
      <c r="I856" s="11"/>
      <c r="J856" s="82"/>
      <c r="K856" s="82"/>
      <c r="L856" s="82"/>
      <c r="M856" s="11"/>
      <c r="N856" s="11"/>
      <c r="O856" s="11"/>
      <c r="P856" s="11"/>
      <c r="Q856" s="11"/>
      <c r="R856" s="11"/>
      <c r="S856" s="11"/>
      <c r="T856" s="11"/>
      <c r="U856" s="11"/>
      <c r="V856" s="560"/>
    </row>
    <row r="857" spans="3:22" ht="15.75" customHeight="1">
      <c r="C857" s="11"/>
      <c r="D857" s="11"/>
      <c r="E857" s="11"/>
      <c r="F857" s="11"/>
      <c r="G857" s="11"/>
      <c r="H857" s="11"/>
      <c r="I857" s="11"/>
      <c r="J857" s="82"/>
      <c r="K857" s="82"/>
      <c r="L857" s="82"/>
      <c r="M857" s="11"/>
      <c r="N857" s="11"/>
      <c r="O857" s="11"/>
      <c r="P857" s="11"/>
      <c r="Q857" s="11"/>
      <c r="R857" s="11"/>
      <c r="S857" s="11"/>
      <c r="T857" s="11"/>
      <c r="U857" s="11"/>
      <c r="V857" s="560"/>
    </row>
    <row r="858" spans="3:22" ht="15.75" customHeight="1">
      <c r="C858" s="11"/>
      <c r="D858" s="11"/>
      <c r="E858" s="11"/>
      <c r="F858" s="11"/>
      <c r="G858" s="11"/>
      <c r="H858" s="11"/>
      <c r="I858" s="11"/>
      <c r="J858" s="82"/>
      <c r="K858" s="82"/>
      <c r="L858" s="82"/>
      <c r="M858" s="11"/>
      <c r="N858" s="11"/>
      <c r="O858" s="11"/>
      <c r="P858" s="11"/>
      <c r="Q858" s="11"/>
      <c r="R858" s="11"/>
      <c r="S858" s="11"/>
      <c r="T858" s="11"/>
      <c r="U858" s="11"/>
      <c r="V858" s="560"/>
    </row>
    <row r="859" spans="3:22" ht="15.75" customHeight="1">
      <c r="C859" s="11"/>
      <c r="D859" s="11"/>
      <c r="E859" s="11"/>
      <c r="F859" s="11"/>
      <c r="G859" s="11"/>
      <c r="H859" s="11"/>
      <c r="I859" s="11"/>
      <c r="J859" s="82"/>
      <c r="K859" s="82"/>
      <c r="L859" s="82"/>
      <c r="M859" s="11"/>
      <c r="N859" s="11"/>
      <c r="O859" s="11"/>
      <c r="P859" s="11"/>
      <c r="Q859" s="11"/>
      <c r="R859" s="11"/>
      <c r="S859" s="11"/>
      <c r="T859" s="11"/>
      <c r="U859" s="11"/>
      <c r="V859" s="560"/>
    </row>
    <row r="860" spans="3:22" ht="15.75" customHeight="1">
      <c r="C860" s="11"/>
      <c r="D860" s="11"/>
      <c r="E860" s="11"/>
      <c r="F860" s="11"/>
      <c r="G860" s="11"/>
      <c r="H860" s="11"/>
      <c r="I860" s="11"/>
      <c r="J860" s="82"/>
      <c r="K860" s="82"/>
      <c r="L860" s="82"/>
      <c r="M860" s="11"/>
      <c r="N860" s="11"/>
      <c r="O860" s="11"/>
      <c r="P860" s="11"/>
      <c r="Q860" s="11"/>
      <c r="R860" s="11"/>
      <c r="S860" s="11"/>
      <c r="T860" s="11"/>
      <c r="U860" s="11"/>
      <c r="V860" s="560"/>
    </row>
    <row r="861" spans="3:22" ht="15.75" customHeight="1">
      <c r="C861" s="11"/>
      <c r="D861" s="11"/>
      <c r="E861" s="11"/>
      <c r="F861" s="11"/>
      <c r="G861" s="11"/>
      <c r="H861" s="11"/>
      <c r="I861" s="11"/>
      <c r="J861" s="82"/>
      <c r="K861" s="82"/>
      <c r="L861" s="82"/>
      <c r="M861" s="11"/>
      <c r="N861" s="11"/>
      <c r="O861" s="11"/>
      <c r="P861" s="11"/>
      <c r="Q861" s="11"/>
      <c r="R861" s="11"/>
      <c r="S861" s="11"/>
      <c r="T861" s="11"/>
      <c r="U861" s="11"/>
      <c r="V861" s="560"/>
    </row>
    <row r="862" spans="3:22" ht="15.75" customHeight="1">
      <c r="C862" s="11"/>
      <c r="D862" s="11"/>
      <c r="E862" s="11"/>
      <c r="F862" s="11"/>
      <c r="G862" s="11"/>
      <c r="H862" s="11"/>
      <c r="I862" s="11"/>
      <c r="J862" s="82"/>
      <c r="K862" s="82"/>
      <c r="L862" s="82"/>
      <c r="M862" s="11"/>
      <c r="N862" s="11"/>
      <c r="O862" s="11"/>
      <c r="P862" s="11"/>
      <c r="Q862" s="11"/>
      <c r="R862" s="11"/>
      <c r="S862" s="11"/>
      <c r="T862" s="11"/>
      <c r="U862" s="11"/>
      <c r="V862" s="560"/>
    </row>
    <row r="863" spans="3:22" ht="15.75" customHeight="1">
      <c r="C863" s="11"/>
      <c r="D863" s="11"/>
      <c r="E863" s="11"/>
      <c r="F863" s="11"/>
      <c r="G863" s="11"/>
      <c r="H863" s="11"/>
      <c r="I863" s="11"/>
      <c r="J863" s="82"/>
      <c r="K863" s="82"/>
      <c r="L863" s="82"/>
      <c r="M863" s="11"/>
      <c r="N863" s="11"/>
      <c r="O863" s="11"/>
      <c r="P863" s="11"/>
      <c r="Q863" s="11"/>
      <c r="R863" s="11"/>
      <c r="S863" s="11"/>
      <c r="T863" s="11"/>
      <c r="U863" s="11"/>
      <c r="V863" s="560"/>
    </row>
    <row r="864" spans="3:22" ht="15.75" customHeight="1">
      <c r="C864" s="11"/>
      <c r="D864" s="11"/>
      <c r="E864" s="11"/>
      <c r="F864" s="11"/>
      <c r="G864" s="11"/>
      <c r="H864" s="11"/>
      <c r="I864" s="11"/>
      <c r="J864" s="82"/>
      <c r="K864" s="82"/>
      <c r="L864" s="82"/>
      <c r="M864" s="11"/>
      <c r="N864" s="11"/>
      <c r="O864" s="11"/>
      <c r="P864" s="11"/>
      <c r="Q864" s="11"/>
      <c r="R864" s="11"/>
      <c r="S864" s="11"/>
      <c r="T864" s="11"/>
      <c r="U864" s="11"/>
      <c r="V864" s="560"/>
    </row>
    <row r="865" spans="3:22" ht="15.75" customHeight="1">
      <c r="C865" s="11"/>
      <c r="D865" s="11"/>
      <c r="E865" s="11"/>
      <c r="F865" s="11"/>
      <c r="G865" s="11"/>
      <c r="H865" s="11"/>
      <c r="I865" s="11"/>
      <c r="J865" s="82"/>
      <c r="K865" s="82"/>
      <c r="L865" s="82"/>
      <c r="M865" s="11"/>
      <c r="N865" s="11"/>
      <c r="O865" s="11"/>
      <c r="P865" s="11"/>
      <c r="Q865" s="11"/>
      <c r="R865" s="11"/>
      <c r="S865" s="11"/>
      <c r="T865" s="11"/>
      <c r="U865" s="11"/>
      <c r="V865" s="560"/>
    </row>
    <row r="866" spans="3:22" ht="15.75" customHeight="1">
      <c r="C866" s="11"/>
      <c r="D866" s="11"/>
      <c r="E866" s="11"/>
      <c r="F866" s="11"/>
      <c r="G866" s="11"/>
      <c r="H866" s="11"/>
      <c r="I866" s="11"/>
      <c r="J866" s="82"/>
      <c r="K866" s="82"/>
      <c r="L866" s="82"/>
      <c r="M866" s="11"/>
      <c r="N866" s="11"/>
      <c r="O866" s="11"/>
      <c r="P866" s="11"/>
      <c r="Q866" s="11"/>
      <c r="R866" s="11"/>
      <c r="S866" s="11"/>
      <c r="T866" s="11"/>
      <c r="U866" s="11"/>
      <c r="V866" s="560"/>
    </row>
    <row r="867" spans="3:22" ht="15.75" customHeight="1">
      <c r="C867" s="11"/>
      <c r="D867" s="11"/>
      <c r="E867" s="11"/>
      <c r="F867" s="11"/>
      <c r="G867" s="11"/>
      <c r="H867" s="11"/>
      <c r="I867" s="11"/>
      <c r="J867" s="82"/>
      <c r="K867" s="82"/>
      <c r="L867" s="82"/>
      <c r="M867" s="11"/>
      <c r="N867" s="11"/>
      <c r="O867" s="11"/>
      <c r="P867" s="11"/>
      <c r="Q867" s="11"/>
      <c r="R867" s="11"/>
      <c r="S867" s="11"/>
      <c r="T867" s="11"/>
      <c r="U867" s="11"/>
      <c r="V867" s="560"/>
    </row>
    <row r="868" spans="3:22" ht="15.75" customHeight="1">
      <c r="C868" s="11"/>
      <c r="D868" s="11"/>
      <c r="E868" s="11"/>
      <c r="F868" s="11"/>
      <c r="G868" s="11"/>
      <c r="H868" s="11"/>
      <c r="I868" s="11"/>
      <c r="J868" s="82"/>
      <c r="K868" s="82"/>
      <c r="L868" s="82"/>
      <c r="M868" s="11"/>
      <c r="N868" s="11"/>
      <c r="O868" s="11"/>
      <c r="P868" s="11"/>
      <c r="Q868" s="11"/>
      <c r="R868" s="11"/>
      <c r="S868" s="11"/>
      <c r="T868" s="11"/>
      <c r="U868" s="11"/>
      <c r="V868" s="560"/>
    </row>
    <row r="869" spans="3:22" ht="15.75" customHeight="1">
      <c r="C869" s="11"/>
      <c r="D869" s="11"/>
      <c r="E869" s="11"/>
      <c r="F869" s="11"/>
      <c r="G869" s="11"/>
      <c r="H869" s="11"/>
      <c r="I869" s="11"/>
      <c r="J869" s="82"/>
      <c r="K869" s="82"/>
      <c r="L869" s="82"/>
      <c r="M869" s="11"/>
      <c r="N869" s="11"/>
      <c r="O869" s="11"/>
      <c r="P869" s="11"/>
      <c r="Q869" s="11"/>
      <c r="R869" s="11"/>
      <c r="S869" s="11"/>
      <c r="T869" s="11"/>
      <c r="U869" s="11"/>
      <c r="V869" s="560"/>
    </row>
    <row r="870" spans="3:22" ht="15.75" customHeight="1">
      <c r="C870" s="11"/>
      <c r="D870" s="11"/>
      <c r="E870" s="11"/>
      <c r="F870" s="11"/>
      <c r="G870" s="11"/>
      <c r="H870" s="11"/>
      <c r="I870" s="11"/>
      <c r="J870" s="82"/>
      <c r="K870" s="82"/>
      <c r="L870" s="82"/>
      <c r="M870" s="11"/>
      <c r="N870" s="11"/>
      <c r="O870" s="11"/>
      <c r="P870" s="11"/>
      <c r="Q870" s="11"/>
      <c r="R870" s="11"/>
      <c r="S870" s="11"/>
      <c r="T870" s="11"/>
      <c r="U870" s="11"/>
      <c r="V870" s="560"/>
    </row>
    <row r="871" spans="3:22" ht="15.75" customHeight="1">
      <c r="C871" s="11"/>
      <c r="D871" s="11"/>
      <c r="E871" s="11"/>
      <c r="F871" s="11"/>
      <c r="G871" s="11"/>
      <c r="H871" s="11"/>
      <c r="I871" s="11"/>
      <c r="J871" s="82"/>
      <c r="K871" s="82"/>
      <c r="L871" s="82"/>
      <c r="M871" s="11"/>
      <c r="N871" s="11"/>
      <c r="O871" s="11"/>
      <c r="P871" s="11"/>
      <c r="Q871" s="11"/>
      <c r="R871" s="11"/>
      <c r="S871" s="11"/>
      <c r="T871" s="11"/>
      <c r="U871" s="11"/>
      <c r="V871" s="560"/>
    </row>
    <row r="872" spans="3:22" ht="15.75" customHeight="1">
      <c r="C872" s="11"/>
      <c r="D872" s="11"/>
      <c r="E872" s="11"/>
      <c r="F872" s="11"/>
      <c r="G872" s="11"/>
      <c r="H872" s="11"/>
      <c r="I872" s="11"/>
      <c r="J872" s="82"/>
      <c r="K872" s="82"/>
      <c r="L872" s="82"/>
      <c r="M872" s="11"/>
      <c r="N872" s="11"/>
      <c r="O872" s="11"/>
      <c r="P872" s="11"/>
      <c r="Q872" s="11"/>
      <c r="R872" s="11"/>
      <c r="S872" s="11"/>
      <c r="T872" s="11"/>
      <c r="U872" s="11"/>
      <c r="V872" s="560"/>
    </row>
    <row r="873" spans="3:22" ht="15.75" customHeight="1">
      <c r="C873" s="11"/>
      <c r="D873" s="11"/>
      <c r="E873" s="11"/>
      <c r="F873" s="11"/>
      <c r="G873" s="11"/>
      <c r="H873" s="11"/>
      <c r="I873" s="11"/>
      <c r="J873" s="82"/>
      <c r="K873" s="82"/>
      <c r="L873" s="82"/>
      <c r="M873" s="11"/>
      <c r="N873" s="11"/>
      <c r="O873" s="11"/>
      <c r="P873" s="11"/>
      <c r="Q873" s="11"/>
      <c r="R873" s="11"/>
      <c r="S873" s="11"/>
      <c r="T873" s="11"/>
      <c r="U873" s="11"/>
      <c r="V873" s="560"/>
    </row>
    <row r="874" spans="3:22" ht="15.75" customHeight="1">
      <c r="C874" s="11"/>
      <c r="D874" s="11"/>
      <c r="E874" s="11"/>
      <c r="F874" s="11"/>
      <c r="G874" s="11"/>
      <c r="H874" s="11"/>
      <c r="I874" s="11"/>
      <c r="J874" s="82"/>
      <c r="K874" s="82"/>
      <c r="L874" s="82"/>
      <c r="M874" s="11"/>
      <c r="N874" s="11"/>
      <c r="O874" s="11"/>
      <c r="P874" s="11"/>
      <c r="Q874" s="11"/>
      <c r="R874" s="11"/>
      <c r="S874" s="11"/>
      <c r="T874" s="11"/>
      <c r="U874" s="11"/>
      <c r="V874" s="560"/>
    </row>
    <row r="875" spans="3:22" ht="15.75" customHeight="1">
      <c r="C875" s="11"/>
      <c r="D875" s="11"/>
      <c r="E875" s="11"/>
      <c r="F875" s="11"/>
      <c r="G875" s="11"/>
      <c r="H875" s="11"/>
      <c r="I875" s="11"/>
      <c r="J875" s="82"/>
      <c r="K875" s="82"/>
      <c r="L875" s="82"/>
      <c r="M875" s="11"/>
      <c r="N875" s="11"/>
      <c r="O875" s="11"/>
      <c r="P875" s="11"/>
      <c r="Q875" s="11"/>
      <c r="R875" s="11"/>
      <c r="S875" s="11"/>
      <c r="T875" s="11"/>
      <c r="U875" s="11"/>
      <c r="V875" s="560"/>
    </row>
    <row r="876" spans="3:22" ht="15.75" customHeight="1">
      <c r="C876" s="11"/>
      <c r="D876" s="11"/>
      <c r="E876" s="11"/>
      <c r="F876" s="11"/>
      <c r="G876" s="11"/>
      <c r="H876" s="11"/>
      <c r="I876" s="11"/>
      <c r="J876" s="82"/>
      <c r="K876" s="82"/>
      <c r="L876" s="82"/>
      <c r="M876" s="11"/>
      <c r="N876" s="11"/>
      <c r="O876" s="11"/>
      <c r="P876" s="11"/>
      <c r="Q876" s="11"/>
      <c r="R876" s="11"/>
      <c r="S876" s="11"/>
      <c r="T876" s="11"/>
      <c r="U876" s="11"/>
      <c r="V876" s="560"/>
    </row>
    <row r="877" spans="3:22" ht="15.75" customHeight="1">
      <c r="C877" s="11"/>
      <c r="D877" s="11"/>
      <c r="E877" s="11"/>
      <c r="F877" s="11"/>
      <c r="G877" s="11"/>
      <c r="H877" s="11"/>
      <c r="I877" s="11"/>
      <c r="J877" s="82"/>
      <c r="K877" s="82"/>
      <c r="L877" s="82"/>
      <c r="M877" s="11"/>
      <c r="N877" s="11"/>
      <c r="O877" s="11"/>
      <c r="P877" s="11"/>
      <c r="Q877" s="11"/>
      <c r="R877" s="11"/>
      <c r="S877" s="11"/>
      <c r="T877" s="11"/>
      <c r="U877" s="11"/>
      <c r="V877" s="560"/>
    </row>
    <row r="878" spans="3:22" ht="15.75" customHeight="1">
      <c r="C878" s="11"/>
      <c r="D878" s="11"/>
      <c r="E878" s="11"/>
      <c r="F878" s="11"/>
      <c r="G878" s="11"/>
      <c r="H878" s="11"/>
      <c r="I878" s="11"/>
      <c r="J878" s="82"/>
      <c r="K878" s="82"/>
      <c r="L878" s="82"/>
      <c r="M878" s="11"/>
      <c r="N878" s="11"/>
      <c r="O878" s="11"/>
      <c r="P878" s="11"/>
      <c r="Q878" s="11"/>
      <c r="R878" s="11"/>
      <c r="S878" s="11"/>
      <c r="T878" s="11"/>
      <c r="U878" s="11"/>
      <c r="V878" s="560"/>
    </row>
    <row r="879" spans="3:22" ht="15.75" customHeight="1">
      <c r="C879" s="11"/>
      <c r="D879" s="11"/>
      <c r="E879" s="11"/>
      <c r="F879" s="11"/>
      <c r="G879" s="11"/>
      <c r="H879" s="11"/>
      <c r="I879" s="11"/>
      <c r="J879" s="82"/>
      <c r="K879" s="82"/>
      <c r="L879" s="82"/>
      <c r="M879" s="11"/>
      <c r="N879" s="11"/>
      <c r="O879" s="11"/>
      <c r="P879" s="11"/>
      <c r="Q879" s="11"/>
      <c r="R879" s="11"/>
      <c r="S879" s="11"/>
      <c r="T879" s="11"/>
      <c r="U879" s="11"/>
      <c r="V879" s="560"/>
    </row>
    <row r="880" spans="3:22" ht="15.75" customHeight="1">
      <c r="C880" s="11"/>
      <c r="D880" s="11"/>
      <c r="E880" s="11"/>
      <c r="F880" s="11"/>
      <c r="G880" s="11"/>
      <c r="H880" s="11"/>
      <c r="I880" s="11"/>
      <c r="J880" s="82"/>
      <c r="K880" s="82"/>
      <c r="L880" s="82"/>
      <c r="M880" s="11"/>
      <c r="N880" s="11"/>
      <c r="O880" s="11"/>
      <c r="P880" s="11"/>
      <c r="Q880" s="11"/>
      <c r="R880" s="11"/>
      <c r="S880" s="11"/>
      <c r="T880" s="11"/>
      <c r="U880" s="11"/>
      <c r="V880" s="560"/>
    </row>
    <row r="881" spans="3:22" ht="15.75" customHeight="1">
      <c r="C881" s="11"/>
      <c r="D881" s="11"/>
      <c r="E881" s="11"/>
      <c r="F881" s="11"/>
      <c r="G881" s="11"/>
      <c r="H881" s="11"/>
      <c r="I881" s="11"/>
      <c r="J881" s="82"/>
      <c r="K881" s="82"/>
      <c r="L881" s="82"/>
      <c r="M881" s="11"/>
      <c r="N881" s="11"/>
      <c r="O881" s="11"/>
      <c r="P881" s="11"/>
      <c r="Q881" s="11"/>
      <c r="R881" s="11"/>
      <c r="S881" s="11"/>
      <c r="T881" s="11"/>
      <c r="U881" s="11"/>
      <c r="V881" s="560"/>
    </row>
    <row r="882" spans="3:22" ht="15.75" customHeight="1">
      <c r="C882" s="11"/>
      <c r="D882" s="11"/>
      <c r="E882" s="11"/>
      <c r="F882" s="11"/>
      <c r="G882" s="11"/>
      <c r="H882" s="11"/>
      <c r="I882" s="11"/>
      <c r="J882" s="82"/>
      <c r="K882" s="82"/>
      <c r="L882" s="82"/>
      <c r="M882" s="11"/>
      <c r="N882" s="11"/>
      <c r="O882" s="11"/>
      <c r="P882" s="11"/>
      <c r="Q882" s="11"/>
      <c r="R882" s="11"/>
      <c r="S882" s="11"/>
      <c r="T882" s="11"/>
      <c r="U882" s="11"/>
      <c r="V882" s="560"/>
    </row>
    <row r="883" spans="3:22" ht="15.75" customHeight="1">
      <c r="C883" s="11"/>
      <c r="D883" s="11"/>
      <c r="E883" s="11"/>
      <c r="F883" s="11"/>
      <c r="G883" s="11"/>
      <c r="H883" s="11"/>
      <c r="I883" s="11"/>
      <c r="J883" s="82"/>
      <c r="K883" s="82"/>
      <c r="L883" s="82"/>
      <c r="M883" s="11"/>
      <c r="N883" s="11"/>
      <c r="O883" s="11"/>
      <c r="P883" s="11"/>
      <c r="Q883" s="11"/>
      <c r="R883" s="11"/>
      <c r="S883" s="11"/>
      <c r="T883" s="11"/>
      <c r="U883" s="11"/>
      <c r="V883" s="560"/>
    </row>
    <row r="884" spans="3:22" ht="15.75" customHeight="1">
      <c r="C884" s="11"/>
      <c r="D884" s="11"/>
      <c r="E884" s="11"/>
      <c r="F884" s="11"/>
      <c r="G884" s="11"/>
      <c r="H884" s="11"/>
      <c r="I884" s="11"/>
      <c r="J884" s="82"/>
      <c r="K884" s="82"/>
      <c r="L884" s="82"/>
      <c r="M884" s="11"/>
      <c r="N884" s="11"/>
      <c r="O884" s="11"/>
      <c r="P884" s="11"/>
      <c r="Q884" s="11"/>
      <c r="R884" s="11"/>
      <c r="S884" s="11"/>
      <c r="T884" s="11"/>
      <c r="U884" s="11"/>
      <c r="V884" s="560"/>
    </row>
    <row r="885" spans="3:22" ht="15.75" customHeight="1">
      <c r="C885" s="11"/>
      <c r="D885" s="11"/>
      <c r="E885" s="11"/>
      <c r="F885" s="11"/>
      <c r="G885" s="11"/>
      <c r="H885" s="11"/>
      <c r="I885" s="11"/>
      <c r="J885" s="82"/>
      <c r="K885" s="82"/>
      <c r="L885" s="82"/>
      <c r="M885" s="11"/>
      <c r="N885" s="11"/>
      <c r="O885" s="11"/>
      <c r="P885" s="11"/>
      <c r="Q885" s="11"/>
      <c r="R885" s="11"/>
      <c r="S885" s="11"/>
      <c r="T885" s="11"/>
      <c r="U885" s="11"/>
      <c r="V885" s="560"/>
    </row>
    <row r="886" spans="3:22" ht="15.75" customHeight="1">
      <c r="C886" s="11"/>
      <c r="D886" s="11"/>
      <c r="E886" s="11"/>
      <c r="F886" s="11"/>
      <c r="G886" s="11"/>
      <c r="H886" s="11"/>
      <c r="I886" s="11"/>
      <c r="J886" s="82"/>
      <c r="K886" s="82"/>
      <c r="L886" s="82"/>
      <c r="M886" s="11"/>
      <c r="N886" s="11"/>
      <c r="O886" s="11"/>
      <c r="P886" s="11"/>
      <c r="Q886" s="11"/>
      <c r="R886" s="11"/>
      <c r="S886" s="11"/>
      <c r="T886" s="11"/>
      <c r="U886" s="11"/>
      <c r="V886" s="560"/>
    </row>
    <row r="887" spans="3:22" ht="15.75" customHeight="1">
      <c r="C887" s="11"/>
      <c r="D887" s="11"/>
      <c r="E887" s="11"/>
      <c r="F887" s="11"/>
      <c r="G887" s="11"/>
      <c r="H887" s="11"/>
      <c r="I887" s="11"/>
      <c r="J887" s="82"/>
      <c r="K887" s="82"/>
      <c r="L887" s="82"/>
      <c r="M887" s="11"/>
      <c r="N887" s="11"/>
      <c r="O887" s="11"/>
      <c r="P887" s="11"/>
      <c r="Q887" s="11"/>
      <c r="R887" s="11"/>
      <c r="S887" s="11"/>
      <c r="T887" s="11"/>
      <c r="U887" s="11"/>
      <c r="V887" s="560"/>
    </row>
    <row r="888" spans="3:22" ht="15.75" customHeight="1">
      <c r="C888" s="11"/>
      <c r="D888" s="11"/>
      <c r="E888" s="11"/>
      <c r="F888" s="11"/>
      <c r="G888" s="11"/>
      <c r="H888" s="11"/>
      <c r="I888" s="11"/>
      <c r="J888" s="82"/>
      <c r="K888" s="82"/>
      <c r="L888" s="82"/>
      <c r="M888" s="11"/>
      <c r="N888" s="11"/>
      <c r="O888" s="11"/>
      <c r="P888" s="11"/>
      <c r="Q888" s="11"/>
      <c r="R888" s="11"/>
      <c r="S888" s="11"/>
      <c r="T888" s="11"/>
      <c r="U888" s="11"/>
      <c r="V888" s="560"/>
    </row>
    <row r="889" spans="3:22" ht="15.75" customHeight="1">
      <c r="C889" s="11"/>
      <c r="D889" s="11"/>
      <c r="E889" s="11"/>
      <c r="F889" s="11"/>
      <c r="G889" s="11"/>
      <c r="H889" s="11"/>
      <c r="I889" s="11"/>
      <c r="J889" s="82"/>
      <c r="K889" s="82"/>
      <c r="L889" s="82"/>
      <c r="M889" s="11"/>
      <c r="N889" s="11"/>
      <c r="O889" s="11"/>
      <c r="P889" s="11"/>
      <c r="Q889" s="11"/>
      <c r="R889" s="11"/>
      <c r="S889" s="11"/>
      <c r="T889" s="11"/>
      <c r="U889" s="11"/>
      <c r="V889" s="560"/>
    </row>
    <row r="890" spans="3:22" ht="15.75" customHeight="1">
      <c r="C890" s="11"/>
      <c r="D890" s="11"/>
      <c r="E890" s="11"/>
      <c r="F890" s="11"/>
      <c r="G890" s="11"/>
      <c r="H890" s="11"/>
      <c r="I890" s="11"/>
      <c r="J890" s="82"/>
      <c r="K890" s="82"/>
      <c r="L890" s="82"/>
      <c r="M890" s="11"/>
      <c r="N890" s="11"/>
      <c r="O890" s="11"/>
      <c r="P890" s="11"/>
      <c r="Q890" s="11"/>
      <c r="R890" s="11"/>
      <c r="S890" s="11"/>
      <c r="T890" s="11"/>
      <c r="U890" s="11"/>
      <c r="V890" s="560"/>
    </row>
    <row r="891" spans="3:22" ht="15.75" customHeight="1">
      <c r="C891" s="11"/>
      <c r="D891" s="11"/>
      <c r="E891" s="11"/>
      <c r="F891" s="11"/>
      <c r="G891" s="11"/>
      <c r="H891" s="11"/>
      <c r="I891" s="11"/>
      <c r="J891" s="82"/>
      <c r="K891" s="82"/>
      <c r="L891" s="82"/>
      <c r="M891" s="11"/>
      <c r="N891" s="11"/>
      <c r="O891" s="11"/>
      <c r="P891" s="11"/>
      <c r="Q891" s="11"/>
      <c r="R891" s="11"/>
      <c r="S891" s="11"/>
      <c r="T891" s="11"/>
      <c r="U891" s="11"/>
      <c r="V891" s="560"/>
    </row>
    <row r="892" spans="3:22" ht="15.75" customHeight="1">
      <c r="C892" s="11"/>
      <c r="D892" s="11"/>
      <c r="E892" s="11"/>
      <c r="F892" s="11"/>
      <c r="G892" s="11"/>
      <c r="H892" s="11"/>
      <c r="I892" s="11"/>
      <c r="J892" s="82"/>
      <c r="K892" s="82"/>
      <c r="L892" s="82"/>
      <c r="M892" s="11"/>
      <c r="N892" s="11"/>
      <c r="O892" s="11"/>
      <c r="P892" s="11"/>
      <c r="Q892" s="11"/>
      <c r="R892" s="11"/>
      <c r="S892" s="11"/>
      <c r="T892" s="11"/>
      <c r="U892" s="11"/>
      <c r="V892" s="560"/>
    </row>
    <row r="893" spans="3:22" ht="15.75" customHeight="1">
      <c r="C893" s="11"/>
      <c r="D893" s="11"/>
      <c r="E893" s="11"/>
      <c r="F893" s="11"/>
      <c r="G893" s="11"/>
      <c r="H893" s="11"/>
      <c r="I893" s="11"/>
      <c r="J893" s="82"/>
      <c r="K893" s="82"/>
      <c r="L893" s="82"/>
      <c r="M893" s="11"/>
      <c r="N893" s="11"/>
      <c r="O893" s="11"/>
      <c r="P893" s="11"/>
      <c r="Q893" s="11"/>
      <c r="R893" s="11"/>
      <c r="S893" s="11"/>
      <c r="T893" s="11"/>
      <c r="U893" s="11"/>
      <c r="V893" s="560"/>
    </row>
    <row r="894" spans="3:22" ht="15.75" customHeight="1">
      <c r="C894" s="11"/>
      <c r="D894" s="11"/>
      <c r="E894" s="11"/>
      <c r="F894" s="11"/>
      <c r="G894" s="11"/>
      <c r="H894" s="11"/>
      <c r="I894" s="11"/>
      <c r="J894" s="82"/>
      <c r="K894" s="82"/>
      <c r="L894" s="82"/>
      <c r="M894" s="11"/>
      <c r="N894" s="11"/>
      <c r="O894" s="11"/>
      <c r="P894" s="11"/>
      <c r="Q894" s="11"/>
      <c r="R894" s="11"/>
      <c r="S894" s="11"/>
      <c r="T894" s="11"/>
      <c r="U894" s="11"/>
      <c r="V894" s="560"/>
    </row>
    <row r="895" spans="3:22" ht="15.75" customHeight="1">
      <c r="C895" s="11"/>
      <c r="D895" s="11"/>
      <c r="E895" s="11"/>
      <c r="F895" s="11"/>
      <c r="G895" s="11"/>
      <c r="H895" s="11"/>
      <c r="I895" s="11"/>
      <c r="J895" s="82"/>
      <c r="K895" s="82"/>
      <c r="L895" s="82"/>
      <c r="M895" s="11"/>
      <c r="N895" s="11"/>
      <c r="O895" s="11"/>
      <c r="P895" s="11"/>
      <c r="Q895" s="11"/>
      <c r="R895" s="11"/>
      <c r="S895" s="11"/>
      <c r="T895" s="11"/>
      <c r="U895" s="11"/>
      <c r="V895" s="560"/>
    </row>
    <row r="896" spans="3:22" ht="15.75" customHeight="1">
      <c r="C896" s="11"/>
      <c r="D896" s="11"/>
      <c r="E896" s="11"/>
      <c r="F896" s="11"/>
      <c r="G896" s="11"/>
      <c r="H896" s="11"/>
      <c r="I896" s="11"/>
      <c r="J896" s="82"/>
      <c r="K896" s="82"/>
      <c r="L896" s="82"/>
      <c r="M896" s="11"/>
      <c r="N896" s="11"/>
      <c r="O896" s="11"/>
      <c r="P896" s="11"/>
      <c r="Q896" s="11"/>
      <c r="R896" s="11"/>
      <c r="S896" s="11"/>
      <c r="T896" s="11"/>
      <c r="U896" s="11"/>
      <c r="V896" s="560"/>
    </row>
    <row r="897" spans="3:22" ht="15.75" customHeight="1">
      <c r="C897" s="11"/>
      <c r="D897" s="11"/>
      <c r="E897" s="11"/>
      <c r="F897" s="11"/>
      <c r="G897" s="11"/>
      <c r="H897" s="11"/>
      <c r="I897" s="11"/>
      <c r="J897" s="82"/>
      <c r="K897" s="82"/>
      <c r="L897" s="82"/>
      <c r="M897" s="11"/>
      <c r="N897" s="11"/>
      <c r="O897" s="11"/>
      <c r="P897" s="11"/>
      <c r="Q897" s="11"/>
      <c r="R897" s="11"/>
      <c r="S897" s="11"/>
      <c r="T897" s="11"/>
      <c r="U897" s="11"/>
      <c r="V897" s="560"/>
    </row>
    <row r="898" spans="3:22" ht="15.75" customHeight="1">
      <c r="C898" s="11"/>
      <c r="D898" s="11"/>
      <c r="E898" s="11"/>
      <c r="F898" s="11"/>
      <c r="G898" s="11"/>
      <c r="H898" s="11"/>
      <c r="I898" s="11"/>
      <c r="J898" s="82"/>
      <c r="K898" s="82"/>
      <c r="L898" s="82"/>
      <c r="M898" s="11"/>
      <c r="N898" s="11"/>
      <c r="O898" s="11"/>
      <c r="P898" s="11"/>
      <c r="Q898" s="11"/>
      <c r="R898" s="11"/>
      <c r="S898" s="11"/>
      <c r="T898" s="11"/>
      <c r="U898" s="11"/>
      <c r="V898" s="560"/>
    </row>
    <row r="899" spans="3:22" ht="15.75" customHeight="1">
      <c r="C899" s="11"/>
      <c r="D899" s="11"/>
      <c r="E899" s="11"/>
      <c r="F899" s="11"/>
      <c r="G899" s="11"/>
      <c r="H899" s="11"/>
      <c r="I899" s="11"/>
      <c r="J899" s="82"/>
      <c r="K899" s="82"/>
      <c r="L899" s="82"/>
      <c r="M899" s="11"/>
      <c r="N899" s="11"/>
      <c r="O899" s="11"/>
      <c r="P899" s="11"/>
      <c r="Q899" s="11"/>
      <c r="R899" s="11"/>
      <c r="S899" s="11"/>
      <c r="T899" s="11"/>
      <c r="U899" s="11"/>
      <c r="V899" s="560"/>
    </row>
    <row r="900" spans="3:22" ht="15.75" customHeight="1">
      <c r="C900" s="11"/>
      <c r="D900" s="11"/>
      <c r="E900" s="11"/>
      <c r="F900" s="11"/>
      <c r="G900" s="11"/>
      <c r="H900" s="11"/>
      <c r="I900" s="11"/>
      <c r="J900" s="82"/>
      <c r="K900" s="82"/>
      <c r="L900" s="82"/>
      <c r="M900" s="11"/>
      <c r="N900" s="11"/>
      <c r="O900" s="11"/>
      <c r="P900" s="11"/>
      <c r="Q900" s="11"/>
      <c r="R900" s="11"/>
      <c r="S900" s="11"/>
      <c r="T900" s="11"/>
      <c r="U900" s="11"/>
      <c r="V900" s="560"/>
    </row>
    <row r="901" spans="3:22" ht="15.75" customHeight="1">
      <c r="C901" s="11"/>
      <c r="D901" s="11"/>
      <c r="E901" s="11"/>
      <c r="F901" s="11"/>
      <c r="G901" s="11"/>
      <c r="H901" s="11"/>
      <c r="I901" s="11"/>
      <c r="J901" s="82"/>
      <c r="K901" s="82"/>
      <c r="L901" s="82"/>
      <c r="M901" s="11"/>
      <c r="N901" s="11"/>
      <c r="O901" s="11"/>
      <c r="P901" s="11"/>
      <c r="Q901" s="11"/>
      <c r="R901" s="11"/>
      <c r="S901" s="11"/>
      <c r="T901" s="11"/>
      <c r="U901" s="11"/>
      <c r="V901" s="560"/>
    </row>
    <row r="902" spans="3:22" ht="15.75" customHeight="1">
      <c r="C902" s="11"/>
      <c r="D902" s="11"/>
      <c r="E902" s="11"/>
      <c r="F902" s="11"/>
      <c r="G902" s="11"/>
      <c r="H902" s="11"/>
      <c r="I902" s="11"/>
      <c r="J902" s="82"/>
      <c r="K902" s="82"/>
      <c r="L902" s="82"/>
      <c r="M902" s="11"/>
      <c r="N902" s="11"/>
      <c r="O902" s="11"/>
      <c r="P902" s="11"/>
      <c r="Q902" s="11"/>
      <c r="R902" s="11"/>
      <c r="S902" s="11"/>
      <c r="T902" s="11"/>
      <c r="U902" s="11"/>
      <c r="V902" s="560"/>
    </row>
    <row r="903" spans="3:22" ht="15.75" customHeight="1">
      <c r="C903" s="11"/>
      <c r="D903" s="11"/>
      <c r="E903" s="11"/>
      <c r="F903" s="11"/>
      <c r="G903" s="11"/>
      <c r="H903" s="11"/>
      <c r="I903" s="11"/>
      <c r="J903" s="82"/>
      <c r="K903" s="82"/>
      <c r="L903" s="82"/>
      <c r="M903" s="11"/>
      <c r="N903" s="11"/>
      <c r="O903" s="11"/>
      <c r="P903" s="11"/>
      <c r="Q903" s="11"/>
      <c r="R903" s="11"/>
      <c r="S903" s="11"/>
      <c r="T903" s="11"/>
      <c r="U903" s="11"/>
      <c r="V903" s="560"/>
    </row>
    <row r="904" spans="3:22" ht="15.75" customHeight="1">
      <c r="C904" s="11"/>
      <c r="D904" s="11"/>
      <c r="E904" s="11"/>
      <c r="F904" s="11"/>
      <c r="G904" s="11"/>
      <c r="H904" s="11"/>
      <c r="I904" s="11"/>
      <c r="J904" s="82"/>
      <c r="K904" s="82"/>
      <c r="L904" s="82"/>
      <c r="M904" s="11"/>
      <c r="N904" s="11"/>
      <c r="O904" s="11"/>
      <c r="P904" s="11"/>
      <c r="Q904" s="11"/>
      <c r="R904" s="11"/>
      <c r="S904" s="11"/>
      <c r="T904" s="11"/>
      <c r="U904" s="11"/>
      <c r="V904" s="560"/>
    </row>
    <row r="905" spans="3:22" ht="15.75" customHeight="1">
      <c r="C905" s="11"/>
      <c r="D905" s="11"/>
      <c r="E905" s="11"/>
      <c r="F905" s="11"/>
      <c r="G905" s="11"/>
      <c r="H905" s="11"/>
      <c r="I905" s="11"/>
      <c r="J905" s="82"/>
      <c r="K905" s="82"/>
      <c r="L905" s="82"/>
      <c r="M905" s="11"/>
      <c r="N905" s="11"/>
      <c r="O905" s="11"/>
      <c r="P905" s="11"/>
      <c r="Q905" s="11"/>
      <c r="R905" s="11"/>
      <c r="S905" s="11"/>
      <c r="T905" s="11"/>
      <c r="U905" s="11"/>
      <c r="V905" s="560"/>
    </row>
    <row r="906" spans="3:22" ht="15.75" customHeight="1">
      <c r="C906" s="11"/>
      <c r="D906" s="11"/>
      <c r="E906" s="11"/>
      <c r="F906" s="11"/>
      <c r="G906" s="11"/>
      <c r="H906" s="11"/>
      <c r="I906" s="11"/>
      <c r="J906" s="82"/>
      <c r="K906" s="82"/>
      <c r="L906" s="82"/>
      <c r="M906" s="11"/>
      <c r="N906" s="11"/>
      <c r="O906" s="11"/>
      <c r="P906" s="11"/>
      <c r="Q906" s="11"/>
      <c r="R906" s="11"/>
      <c r="S906" s="11"/>
      <c r="T906" s="11"/>
      <c r="U906" s="11"/>
      <c r="V906" s="560"/>
    </row>
    <row r="907" spans="3:22" ht="15.75" customHeight="1">
      <c r="C907" s="11"/>
      <c r="D907" s="11"/>
      <c r="E907" s="11"/>
      <c r="F907" s="11"/>
      <c r="G907" s="11"/>
      <c r="H907" s="11"/>
      <c r="I907" s="11"/>
      <c r="J907" s="82"/>
      <c r="K907" s="82"/>
      <c r="L907" s="82"/>
      <c r="M907" s="11"/>
      <c r="N907" s="11"/>
      <c r="O907" s="11"/>
      <c r="P907" s="11"/>
      <c r="Q907" s="11"/>
      <c r="R907" s="11"/>
      <c r="S907" s="11"/>
      <c r="T907" s="11"/>
      <c r="U907" s="11"/>
      <c r="V907" s="560"/>
    </row>
    <row r="908" spans="3:22" ht="15.75" customHeight="1">
      <c r="C908" s="11"/>
      <c r="D908" s="11"/>
      <c r="E908" s="11"/>
      <c r="F908" s="11"/>
      <c r="G908" s="11"/>
      <c r="H908" s="11"/>
      <c r="I908" s="11"/>
      <c r="J908" s="82"/>
      <c r="K908" s="82"/>
      <c r="L908" s="82"/>
      <c r="M908" s="11"/>
      <c r="N908" s="11"/>
      <c r="O908" s="11"/>
      <c r="P908" s="11"/>
      <c r="Q908" s="11"/>
      <c r="R908" s="11"/>
      <c r="S908" s="11"/>
      <c r="T908" s="11"/>
      <c r="U908" s="11"/>
      <c r="V908" s="560"/>
    </row>
    <row r="909" spans="3:22" ht="15.75" customHeight="1">
      <c r="C909" s="11"/>
      <c r="D909" s="11"/>
      <c r="E909" s="11"/>
      <c r="F909" s="11"/>
      <c r="G909" s="11"/>
      <c r="H909" s="11"/>
      <c r="I909" s="11"/>
      <c r="J909" s="82"/>
      <c r="K909" s="82"/>
      <c r="L909" s="82"/>
      <c r="M909" s="11"/>
      <c r="N909" s="11"/>
      <c r="O909" s="11"/>
      <c r="P909" s="11"/>
      <c r="Q909" s="11"/>
      <c r="R909" s="11"/>
      <c r="S909" s="11"/>
      <c r="T909" s="11"/>
      <c r="U909" s="11"/>
      <c r="V909" s="560"/>
    </row>
    <row r="910" spans="3:22" ht="15.75" customHeight="1">
      <c r="C910" s="11"/>
      <c r="D910" s="11"/>
      <c r="E910" s="11"/>
      <c r="F910" s="11"/>
      <c r="G910" s="11"/>
      <c r="H910" s="11"/>
      <c r="I910" s="11"/>
      <c r="J910" s="82"/>
      <c r="K910" s="82"/>
      <c r="L910" s="82"/>
      <c r="M910" s="11"/>
      <c r="N910" s="11"/>
      <c r="O910" s="11"/>
      <c r="P910" s="11"/>
      <c r="Q910" s="11"/>
      <c r="R910" s="11"/>
      <c r="S910" s="11"/>
      <c r="T910" s="11"/>
      <c r="U910" s="11"/>
      <c r="V910" s="560"/>
    </row>
    <row r="911" spans="3:22" ht="15.75" customHeight="1">
      <c r="C911" s="11"/>
      <c r="D911" s="11"/>
      <c r="E911" s="11"/>
      <c r="F911" s="11"/>
      <c r="G911" s="11"/>
      <c r="H911" s="11"/>
      <c r="I911" s="11"/>
      <c r="J911" s="82"/>
      <c r="K911" s="82"/>
      <c r="L911" s="82"/>
      <c r="M911" s="11"/>
      <c r="N911" s="11"/>
      <c r="O911" s="11"/>
      <c r="P911" s="11"/>
      <c r="Q911" s="11"/>
      <c r="R911" s="11"/>
      <c r="S911" s="11"/>
      <c r="T911" s="11"/>
      <c r="U911" s="11"/>
      <c r="V911" s="560"/>
    </row>
    <row r="912" spans="3:22" ht="15.75" customHeight="1">
      <c r="C912" s="11"/>
      <c r="D912" s="11"/>
      <c r="E912" s="11"/>
      <c r="F912" s="11"/>
      <c r="G912" s="11"/>
      <c r="H912" s="11"/>
      <c r="I912" s="11"/>
      <c r="J912" s="82"/>
      <c r="K912" s="82"/>
      <c r="L912" s="82"/>
      <c r="M912" s="11"/>
      <c r="N912" s="11"/>
      <c r="O912" s="11"/>
      <c r="P912" s="11"/>
      <c r="Q912" s="11"/>
      <c r="R912" s="11"/>
      <c r="S912" s="11"/>
      <c r="T912" s="11"/>
      <c r="U912" s="11"/>
      <c r="V912" s="560"/>
    </row>
    <row r="913" spans="3:22" ht="15.75" customHeight="1">
      <c r="C913" s="11"/>
      <c r="D913" s="11"/>
      <c r="E913" s="11"/>
      <c r="F913" s="11"/>
      <c r="G913" s="11"/>
      <c r="H913" s="11"/>
      <c r="I913" s="11"/>
      <c r="J913" s="82"/>
      <c r="K913" s="82"/>
      <c r="L913" s="82"/>
      <c r="M913" s="11"/>
      <c r="N913" s="11"/>
      <c r="O913" s="11"/>
      <c r="P913" s="11"/>
      <c r="Q913" s="11"/>
      <c r="R913" s="11"/>
      <c r="S913" s="11"/>
      <c r="T913" s="11"/>
      <c r="U913" s="11"/>
      <c r="V913" s="560"/>
    </row>
    <row r="914" spans="3:22" ht="15.75" customHeight="1">
      <c r="C914" s="11"/>
      <c r="D914" s="11"/>
      <c r="E914" s="11"/>
      <c r="F914" s="11"/>
      <c r="G914" s="11"/>
      <c r="H914" s="11"/>
      <c r="I914" s="11"/>
      <c r="J914" s="82"/>
      <c r="K914" s="82"/>
      <c r="L914" s="82"/>
      <c r="M914" s="11"/>
      <c r="N914" s="11"/>
      <c r="O914" s="11"/>
      <c r="P914" s="11"/>
      <c r="Q914" s="11"/>
      <c r="R914" s="11"/>
      <c r="S914" s="11"/>
      <c r="T914" s="11"/>
      <c r="U914" s="11"/>
      <c r="V914" s="560"/>
    </row>
    <row r="915" spans="3:22" ht="15.75" customHeight="1">
      <c r="C915" s="11"/>
      <c r="D915" s="11"/>
      <c r="E915" s="11"/>
      <c r="F915" s="11"/>
      <c r="G915" s="11"/>
      <c r="H915" s="11"/>
      <c r="I915" s="11"/>
      <c r="J915" s="82"/>
      <c r="K915" s="82"/>
      <c r="L915" s="82"/>
      <c r="M915" s="11"/>
      <c r="N915" s="11"/>
      <c r="O915" s="11"/>
      <c r="P915" s="11"/>
      <c r="Q915" s="11"/>
      <c r="R915" s="11"/>
      <c r="S915" s="11"/>
      <c r="T915" s="11"/>
      <c r="U915" s="11"/>
      <c r="V915" s="560"/>
    </row>
    <row r="916" spans="3:22" ht="15.75" customHeight="1">
      <c r="C916" s="11"/>
      <c r="D916" s="11"/>
      <c r="E916" s="11"/>
      <c r="F916" s="11"/>
      <c r="G916" s="11"/>
      <c r="H916" s="11"/>
      <c r="I916" s="11"/>
      <c r="J916" s="82"/>
      <c r="K916" s="82"/>
      <c r="L916" s="82"/>
      <c r="M916" s="11"/>
      <c r="N916" s="11"/>
      <c r="O916" s="11"/>
      <c r="P916" s="11"/>
      <c r="Q916" s="11"/>
      <c r="R916" s="11"/>
      <c r="S916" s="11"/>
      <c r="T916" s="11"/>
      <c r="U916" s="11"/>
      <c r="V916" s="560"/>
    </row>
    <row r="917" spans="3:22" ht="15.75" customHeight="1">
      <c r="C917" s="11"/>
      <c r="D917" s="11"/>
      <c r="E917" s="11"/>
      <c r="F917" s="11"/>
      <c r="G917" s="11"/>
      <c r="H917" s="11"/>
      <c r="I917" s="11"/>
      <c r="J917" s="82"/>
      <c r="K917" s="82"/>
      <c r="L917" s="82"/>
      <c r="M917" s="11"/>
      <c r="N917" s="11"/>
      <c r="O917" s="11"/>
      <c r="P917" s="11"/>
      <c r="Q917" s="11"/>
      <c r="R917" s="11"/>
      <c r="S917" s="11"/>
      <c r="T917" s="11"/>
      <c r="U917" s="11"/>
      <c r="V917" s="560"/>
    </row>
    <row r="918" spans="3:22" ht="15.75" customHeight="1">
      <c r="C918" s="11"/>
      <c r="D918" s="11"/>
      <c r="E918" s="11"/>
      <c r="F918" s="11"/>
      <c r="G918" s="11"/>
      <c r="H918" s="11"/>
      <c r="I918" s="11"/>
      <c r="J918" s="82"/>
      <c r="K918" s="82"/>
      <c r="L918" s="82"/>
      <c r="M918" s="11"/>
      <c r="N918" s="11"/>
      <c r="O918" s="11"/>
      <c r="P918" s="11"/>
      <c r="Q918" s="11"/>
      <c r="R918" s="11"/>
      <c r="S918" s="11"/>
      <c r="T918" s="11"/>
      <c r="U918" s="11"/>
      <c r="V918" s="560"/>
    </row>
    <row r="919" spans="3:22" ht="15.75" customHeight="1">
      <c r="C919" s="11"/>
      <c r="D919" s="11"/>
      <c r="E919" s="11"/>
      <c r="F919" s="11"/>
      <c r="G919" s="11"/>
      <c r="H919" s="11"/>
      <c r="I919" s="11"/>
      <c r="J919" s="82"/>
      <c r="K919" s="82"/>
      <c r="L919" s="82"/>
      <c r="M919" s="11"/>
      <c r="N919" s="11"/>
      <c r="O919" s="11"/>
      <c r="P919" s="11"/>
      <c r="Q919" s="11"/>
      <c r="R919" s="11"/>
      <c r="S919" s="11"/>
      <c r="T919" s="11"/>
      <c r="U919" s="11"/>
      <c r="V919" s="560"/>
    </row>
    <row r="920" spans="3:22" ht="15.75" customHeight="1">
      <c r="C920" s="11"/>
      <c r="D920" s="11"/>
      <c r="E920" s="11"/>
      <c r="F920" s="11"/>
      <c r="G920" s="11"/>
      <c r="H920" s="11"/>
      <c r="I920" s="11"/>
      <c r="J920" s="82"/>
      <c r="K920" s="82"/>
      <c r="L920" s="82"/>
      <c r="M920" s="11"/>
      <c r="N920" s="11"/>
      <c r="O920" s="11"/>
      <c r="P920" s="11"/>
      <c r="Q920" s="11"/>
      <c r="R920" s="11"/>
      <c r="S920" s="11"/>
      <c r="T920" s="11"/>
      <c r="U920" s="11"/>
      <c r="V920" s="560"/>
    </row>
    <row r="921" spans="3:22" ht="15.75" customHeight="1">
      <c r="C921" s="11"/>
      <c r="D921" s="11"/>
      <c r="E921" s="11"/>
      <c r="F921" s="11"/>
      <c r="G921" s="11"/>
      <c r="H921" s="11"/>
      <c r="I921" s="11"/>
      <c r="J921" s="82"/>
      <c r="K921" s="82"/>
      <c r="L921" s="82"/>
      <c r="M921" s="11"/>
      <c r="N921" s="11"/>
      <c r="O921" s="11"/>
      <c r="P921" s="11"/>
      <c r="Q921" s="11"/>
      <c r="R921" s="11"/>
      <c r="S921" s="11"/>
      <c r="T921" s="11"/>
      <c r="U921" s="11"/>
      <c r="V921" s="560"/>
    </row>
    <row r="922" spans="3:22" ht="15.75" customHeight="1">
      <c r="C922" s="11"/>
      <c r="D922" s="11"/>
      <c r="E922" s="11"/>
      <c r="F922" s="11"/>
      <c r="G922" s="11"/>
      <c r="H922" s="11"/>
      <c r="I922" s="11"/>
      <c r="J922" s="82"/>
      <c r="K922" s="82"/>
      <c r="L922" s="82"/>
      <c r="M922" s="11"/>
      <c r="N922" s="11"/>
      <c r="O922" s="11"/>
      <c r="P922" s="11"/>
      <c r="Q922" s="11"/>
      <c r="R922" s="11"/>
      <c r="S922" s="11"/>
      <c r="T922" s="11"/>
      <c r="U922" s="11"/>
      <c r="V922" s="560"/>
    </row>
    <row r="923" spans="3:22" ht="15.75" customHeight="1">
      <c r="C923" s="11"/>
      <c r="D923" s="11"/>
      <c r="E923" s="11"/>
      <c r="F923" s="11"/>
      <c r="G923" s="11"/>
      <c r="H923" s="11"/>
      <c r="I923" s="11"/>
      <c r="J923" s="82"/>
      <c r="K923" s="82"/>
      <c r="L923" s="82"/>
      <c r="M923" s="11"/>
      <c r="N923" s="11"/>
      <c r="O923" s="11"/>
      <c r="P923" s="11"/>
      <c r="Q923" s="11"/>
      <c r="R923" s="11"/>
      <c r="S923" s="11"/>
      <c r="T923" s="11"/>
      <c r="U923" s="11"/>
      <c r="V923" s="560"/>
    </row>
    <row r="924" spans="3:22" ht="15.75" customHeight="1">
      <c r="C924" s="11"/>
      <c r="D924" s="11"/>
      <c r="E924" s="11"/>
      <c r="F924" s="11"/>
      <c r="G924" s="11"/>
      <c r="H924" s="11"/>
      <c r="I924" s="11"/>
      <c r="J924" s="82"/>
      <c r="K924" s="82"/>
      <c r="L924" s="82"/>
      <c r="M924" s="11"/>
      <c r="N924" s="11"/>
      <c r="O924" s="11"/>
      <c r="P924" s="11"/>
      <c r="Q924" s="11"/>
      <c r="R924" s="11"/>
      <c r="S924" s="11"/>
      <c r="T924" s="11"/>
      <c r="U924" s="11"/>
      <c r="V924" s="560"/>
    </row>
    <row r="925" spans="3:22" ht="15.75" customHeight="1">
      <c r="C925" s="11"/>
      <c r="D925" s="11"/>
      <c r="E925" s="11"/>
      <c r="F925" s="11"/>
      <c r="G925" s="11"/>
      <c r="H925" s="11"/>
      <c r="I925" s="11"/>
      <c r="J925" s="82"/>
      <c r="K925" s="82"/>
      <c r="L925" s="82"/>
      <c r="M925" s="11"/>
      <c r="N925" s="11"/>
      <c r="O925" s="11"/>
      <c r="P925" s="11"/>
      <c r="Q925" s="11"/>
      <c r="R925" s="11"/>
      <c r="S925" s="11"/>
      <c r="T925" s="11"/>
      <c r="U925" s="11"/>
      <c r="V925" s="560"/>
    </row>
    <row r="926" spans="3:22" ht="15.75" customHeight="1">
      <c r="C926" s="11"/>
      <c r="D926" s="11"/>
      <c r="E926" s="11"/>
      <c r="F926" s="11"/>
      <c r="G926" s="11"/>
      <c r="H926" s="11"/>
      <c r="I926" s="11"/>
      <c r="J926" s="82"/>
      <c r="K926" s="82"/>
      <c r="L926" s="82"/>
      <c r="M926" s="11"/>
      <c r="N926" s="11"/>
      <c r="O926" s="11"/>
      <c r="P926" s="11"/>
      <c r="Q926" s="11"/>
      <c r="R926" s="11"/>
      <c r="S926" s="11"/>
      <c r="T926" s="11"/>
      <c r="U926" s="11"/>
      <c r="V926" s="560"/>
    </row>
    <row r="927" spans="3:22" ht="15.75" customHeight="1">
      <c r="C927" s="11"/>
      <c r="D927" s="11"/>
      <c r="E927" s="11"/>
      <c r="F927" s="11"/>
      <c r="G927" s="11"/>
      <c r="H927" s="11"/>
      <c r="I927" s="11"/>
      <c r="J927" s="82"/>
      <c r="K927" s="82"/>
      <c r="L927" s="82"/>
      <c r="M927" s="11"/>
      <c r="N927" s="11"/>
      <c r="O927" s="11"/>
      <c r="P927" s="11"/>
      <c r="Q927" s="11"/>
      <c r="R927" s="11"/>
      <c r="S927" s="11"/>
      <c r="T927" s="11"/>
      <c r="U927" s="11"/>
      <c r="V927" s="560"/>
    </row>
    <row r="928" spans="3:22" ht="15.75" customHeight="1">
      <c r="C928" s="11"/>
      <c r="D928" s="11"/>
      <c r="E928" s="11"/>
      <c r="F928" s="11"/>
      <c r="G928" s="11"/>
      <c r="H928" s="11"/>
      <c r="I928" s="11"/>
      <c r="J928" s="82"/>
      <c r="K928" s="82"/>
      <c r="L928" s="82"/>
      <c r="M928" s="11"/>
      <c r="N928" s="11"/>
      <c r="O928" s="11"/>
      <c r="P928" s="11"/>
      <c r="Q928" s="11"/>
      <c r="R928" s="11"/>
      <c r="S928" s="11"/>
      <c r="T928" s="11"/>
      <c r="U928" s="11"/>
      <c r="V928" s="560"/>
    </row>
    <row r="929" spans="3:22" ht="15.75" customHeight="1">
      <c r="C929" s="11"/>
      <c r="D929" s="11"/>
      <c r="E929" s="11"/>
      <c r="F929" s="11"/>
      <c r="G929" s="11"/>
      <c r="H929" s="11"/>
      <c r="I929" s="11"/>
      <c r="J929" s="82"/>
      <c r="K929" s="82"/>
      <c r="L929" s="82"/>
      <c r="M929" s="11"/>
      <c r="N929" s="11"/>
      <c r="O929" s="11"/>
      <c r="P929" s="11"/>
      <c r="Q929" s="11"/>
      <c r="R929" s="11"/>
      <c r="S929" s="11"/>
      <c r="T929" s="11"/>
      <c r="U929" s="11"/>
      <c r="V929" s="560"/>
    </row>
    <row r="930" spans="3:22" ht="15.75" customHeight="1">
      <c r="C930" s="11"/>
      <c r="D930" s="11"/>
      <c r="E930" s="11"/>
      <c r="F930" s="11"/>
      <c r="G930" s="11"/>
      <c r="H930" s="11"/>
      <c r="I930" s="11"/>
      <c r="J930" s="82"/>
      <c r="K930" s="82"/>
      <c r="L930" s="82"/>
      <c r="M930" s="11"/>
      <c r="N930" s="11"/>
      <c r="O930" s="11"/>
      <c r="P930" s="11"/>
      <c r="Q930" s="11"/>
      <c r="R930" s="11"/>
      <c r="S930" s="11"/>
      <c r="T930" s="11"/>
      <c r="U930" s="11"/>
      <c r="V930" s="560"/>
    </row>
    <row r="931" spans="3:22" ht="15.75" customHeight="1">
      <c r="C931" s="11"/>
      <c r="D931" s="11"/>
      <c r="E931" s="11"/>
      <c r="F931" s="11"/>
      <c r="G931" s="11"/>
      <c r="H931" s="11"/>
      <c r="I931" s="11"/>
      <c r="J931" s="82"/>
      <c r="K931" s="82"/>
      <c r="L931" s="82"/>
      <c r="M931" s="11"/>
      <c r="N931" s="11"/>
      <c r="O931" s="11"/>
      <c r="P931" s="11"/>
      <c r="Q931" s="11"/>
      <c r="R931" s="11"/>
      <c r="S931" s="11"/>
      <c r="T931" s="11"/>
      <c r="U931" s="11"/>
      <c r="V931" s="560"/>
    </row>
    <row r="932" spans="3:22" ht="15.75" customHeight="1">
      <c r="C932" s="11"/>
      <c r="D932" s="11"/>
      <c r="E932" s="11"/>
      <c r="F932" s="11"/>
      <c r="G932" s="11"/>
      <c r="H932" s="11"/>
      <c r="I932" s="11"/>
      <c r="J932" s="82"/>
      <c r="K932" s="82"/>
      <c r="L932" s="82"/>
      <c r="M932" s="11"/>
      <c r="N932" s="11"/>
      <c r="O932" s="11"/>
      <c r="P932" s="11"/>
      <c r="Q932" s="11"/>
      <c r="R932" s="11"/>
      <c r="S932" s="11"/>
      <c r="T932" s="11"/>
      <c r="U932" s="11"/>
      <c r="V932" s="560"/>
    </row>
    <row r="933" spans="3:22" ht="15.75" customHeight="1">
      <c r="C933" s="11"/>
      <c r="D933" s="11"/>
      <c r="E933" s="11"/>
      <c r="F933" s="11"/>
      <c r="G933" s="11"/>
      <c r="H933" s="11"/>
      <c r="I933" s="11"/>
      <c r="J933" s="82"/>
      <c r="K933" s="82"/>
      <c r="L933" s="82"/>
      <c r="M933" s="11"/>
      <c r="N933" s="11"/>
      <c r="O933" s="11"/>
      <c r="P933" s="11"/>
      <c r="Q933" s="11"/>
      <c r="R933" s="11"/>
      <c r="S933" s="11"/>
      <c r="T933" s="11"/>
      <c r="U933" s="11"/>
      <c r="V933" s="560"/>
    </row>
    <row r="934" spans="3:22" ht="15.75" customHeight="1">
      <c r="C934" s="11"/>
      <c r="D934" s="11"/>
      <c r="E934" s="11"/>
      <c r="F934" s="11"/>
      <c r="G934" s="11"/>
      <c r="H934" s="11"/>
      <c r="I934" s="11"/>
      <c r="J934" s="82"/>
      <c r="K934" s="82"/>
      <c r="L934" s="82"/>
      <c r="M934" s="11"/>
      <c r="N934" s="11"/>
      <c r="O934" s="11"/>
      <c r="P934" s="11"/>
      <c r="Q934" s="11"/>
      <c r="R934" s="11"/>
      <c r="S934" s="11"/>
      <c r="T934" s="11"/>
      <c r="U934" s="11"/>
      <c r="V934" s="560"/>
    </row>
    <row r="935" spans="3:22" ht="15.75" customHeight="1">
      <c r="C935" s="11"/>
      <c r="D935" s="11"/>
      <c r="E935" s="11"/>
      <c r="F935" s="11"/>
      <c r="G935" s="11"/>
      <c r="H935" s="11"/>
      <c r="I935" s="11"/>
      <c r="J935" s="82"/>
      <c r="K935" s="82"/>
      <c r="L935" s="82"/>
      <c r="M935" s="11"/>
      <c r="N935" s="11"/>
      <c r="O935" s="11"/>
      <c r="P935" s="11"/>
      <c r="Q935" s="11"/>
      <c r="R935" s="11"/>
      <c r="S935" s="11"/>
      <c r="T935" s="11"/>
      <c r="U935" s="11"/>
      <c r="V935" s="560"/>
    </row>
    <row r="936" spans="3:22" ht="15.75" customHeight="1">
      <c r="C936" s="11"/>
      <c r="D936" s="11"/>
      <c r="E936" s="11"/>
      <c r="F936" s="11"/>
      <c r="G936" s="11"/>
      <c r="H936" s="11"/>
      <c r="I936" s="11"/>
      <c r="J936" s="82"/>
      <c r="K936" s="82"/>
      <c r="L936" s="82"/>
      <c r="M936" s="11"/>
      <c r="N936" s="11"/>
      <c r="O936" s="11"/>
      <c r="P936" s="11"/>
      <c r="Q936" s="11"/>
      <c r="R936" s="11"/>
      <c r="S936" s="11"/>
      <c r="T936" s="11"/>
      <c r="U936" s="11"/>
      <c r="V936" s="560"/>
    </row>
    <row r="937" spans="3:22" ht="15.75" customHeight="1">
      <c r="C937" s="11"/>
      <c r="D937" s="11"/>
      <c r="E937" s="11"/>
      <c r="F937" s="11"/>
      <c r="G937" s="11"/>
      <c r="H937" s="11"/>
      <c r="I937" s="11"/>
      <c r="J937" s="82"/>
      <c r="K937" s="82"/>
      <c r="L937" s="82"/>
      <c r="M937" s="11"/>
      <c r="N937" s="11"/>
      <c r="O937" s="11"/>
      <c r="P937" s="11"/>
      <c r="Q937" s="11"/>
      <c r="R937" s="11"/>
      <c r="S937" s="11"/>
      <c r="T937" s="11"/>
      <c r="U937" s="11"/>
      <c r="V937" s="560"/>
    </row>
    <row r="938" spans="3:22" ht="15.75" customHeight="1">
      <c r="C938" s="11"/>
      <c r="D938" s="11"/>
      <c r="E938" s="11"/>
      <c r="F938" s="11"/>
      <c r="G938" s="11"/>
      <c r="H938" s="11"/>
      <c r="I938" s="11"/>
      <c r="J938" s="82"/>
      <c r="K938" s="82"/>
      <c r="L938" s="82"/>
      <c r="M938" s="11"/>
      <c r="N938" s="11"/>
      <c r="O938" s="11"/>
      <c r="P938" s="11"/>
      <c r="Q938" s="11"/>
      <c r="R938" s="11"/>
      <c r="S938" s="11"/>
      <c r="T938" s="11"/>
      <c r="U938" s="11"/>
      <c r="V938" s="560"/>
    </row>
    <row r="939" spans="3:22" ht="15.75" customHeight="1">
      <c r="C939" s="11"/>
      <c r="D939" s="11"/>
      <c r="E939" s="11"/>
      <c r="F939" s="11"/>
      <c r="G939" s="11"/>
      <c r="H939" s="11"/>
      <c r="I939" s="11"/>
      <c r="J939" s="82"/>
      <c r="K939" s="82"/>
      <c r="L939" s="82"/>
      <c r="M939" s="11"/>
      <c r="N939" s="11"/>
      <c r="O939" s="11"/>
      <c r="P939" s="11"/>
      <c r="Q939" s="11"/>
      <c r="R939" s="11"/>
      <c r="S939" s="11"/>
      <c r="T939" s="11"/>
      <c r="U939" s="11"/>
      <c r="V939" s="560"/>
    </row>
    <row r="940" spans="3:22" ht="15.75" customHeight="1">
      <c r="C940" s="11"/>
      <c r="D940" s="11"/>
      <c r="E940" s="11"/>
      <c r="F940" s="11"/>
      <c r="G940" s="11"/>
      <c r="H940" s="11"/>
      <c r="I940" s="11"/>
      <c r="J940" s="82"/>
      <c r="K940" s="82"/>
      <c r="L940" s="82"/>
      <c r="M940" s="11"/>
      <c r="N940" s="11"/>
      <c r="O940" s="11"/>
      <c r="P940" s="11"/>
      <c r="Q940" s="11"/>
      <c r="R940" s="11"/>
      <c r="S940" s="11"/>
      <c r="T940" s="11"/>
      <c r="U940" s="11"/>
      <c r="V940" s="560"/>
    </row>
    <row r="941" spans="3:22" ht="15.75" customHeight="1">
      <c r="C941" s="11"/>
      <c r="D941" s="11"/>
      <c r="E941" s="11"/>
      <c r="F941" s="11"/>
      <c r="G941" s="11"/>
      <c r="H941" s="11"/>
      <c r="I941" s="11"/>
      <c r="J941" s="82"/>
      <c r="K941" s="82"/>
      <c r="L941" s="82"/>
      <c r="M941" s="11"/>
      <c r="N941" s="11"/>
      <c r="O941" s="11"/>
      <c r="P941" s="11"/>
      <c r="Q941" s="11"/>
      <c r="R941" s="11"/>
      <c r="S941" s="11"/>
      <c r="T941" s="11"/>
      <c r="U941" s="11"/>
      <c r="V941" s="560"/>
    </row>
    <row r="942" spans="3:22" ht="15.75" customHeight="1">
      <c r="C942" s="11"/>
      <c r="D942" s="11"/>
      <c r="E942" s="11"/>
      <c r="F942" s="11"/>
      <c r="G942" s="11"/>
      <c r="H942" s="11"/>
      <c r="I942" s="11"/>
      <c r="J942" s="82"/>
      <c r="K942" s="82"/>
      <c r="L942" s="82"/>
      <c r="M942" s="11"/>
      <c r="N942" s="11"/>
      <c r="O942" s="11"/>
      <c r="P942" s="11"/>
      <c r="Q942" s="11"/>
      <c r="R942" s="11"/>
      <c r="S942" s="11"/>
      <c r="T942" s="11"/>
      <c r="U942" s="11"/>
      <c r="V942" s="560"/>
    </row>
    <row r="943" spans="3:22" ht="15.75" customHeight="1">
      <c r="C943" s="11"/>
      <c r="D943" s="11"/>
      <c r="E943" s="11"/>
      <c r="F943" s="11"/>
      <c r="G943" s="11"/>
      <c r="H943" s="11"/>
      <c r="I943" s="11"/>
      <c r="J943" s="82"/>
      <c r="K943" s="82"/>
      <c r="L943" s="82"/>
      <c r="M943" s="11"/>
      <c r="N943" s="11"/>
      <c r="O943" s="11"/>
      <c r="P943" s="11"/>
      <c r="Q943" s="11"/>
      <c r="R943" s="11"/>
      <c r="S943" s="11"/>
      <c r="T943" s="11"/>
      <c r="U943" s="11"/>
      <c r="V943" s="560"/>
    </row>
    <row r="944" spans="3:22" ht="15.75" customHeight="1">
      <c r="C944" s="11"/>
      <c r="D944" s="11"/>
      <c r="E944" s="11"/>
      <c r="F944" s="11"/>
      <c r="G944" s="11"/>
      <c r="H944" s="11"/>
      <c r="I944" s="11"/>
      <c r="J944" s="82"/>
      <c r="K944" s="82"/>
      <c r="L944" s="82"/>
      <c r="M944" s="11"/>
      <c r="N944" s="11"/>
      <c r="O944" s="11"/>
      <c r="P944" s="11"/>
      <c r="Q944" s="11"/>
      <c r="R944" s="11"/>
      <c r="S944" s="11"/>
      <c r="T944" s="11"/>
      <c r="U944" s="11"/>
      <c r="V944" s="560"/>
    </row>
    <row r="945" spans="3:22" ht="15.75" customHeight="1">
      <c r="C945" s="11"/>
      <c r="D945" s="11"/>
      <c r="E945" s="11"/>
      <c r="F945" s="11"/>
      <c r="G945" s="11"/>
      <c r="H945" s="11"/>
      <c r="I945" s="11"/>
      <c r="J945" s="82"/>
      <c r="K945" s="82"/>
      <c r="L945" s="82"/>
      <c r="M945" s="11"/>
      <c r="N945" s="11"/>
      <c r="O945" s="11"/>
      <c r="P945" s="11"/>
      <c r="Q945" s="11"/>
      <c r="R945" s="11"/>
      <c r="S945" s="11"/>
      <c r="T945" s="11"/>
      <c r="U945" s="11"/>
      <c r="V945" s="560"/>
    </row>
    <row r="946" spans="3:22" ht="15.75" customHeight="1">
      <c r="C946" s="11"/>
      <c r="D946" s="11"/>
      <c r="E946" s="11"/>
      <c r="F946" s="11"/>
      <c r="G946" s="11"/>
      <c r="H946" s="11"/>
      <c r="I946" s="11"/>
      <c r="J946" s="82"/>
      <c r="K946" s="82"/>
      <c r="L946" s="82"/>
      <c r="M946" s="11"/>
      <c r="N946" s="11"/>
      <c r="O946" s="11"/>
      <c r="P946" s="11"/>
      <c r="Q946" s="11"/>
      <c r="R946" s="11"/>
      <c r="S946" s="11"/>
      <c r="T946" s="11"/>
      <c r="U946" s="11"/>
      <c r="V946" s="560"/>
    </row>
    <row r="947" spans="3:22" ht="15.75" customHeight="1">
      <c r="C947" s="11"/>
      <c r="D947" s="11"/>
      <c r="E947" s="11"/>
      <c r="F947" s="11"/>
      <c r="G947" s="11"/>
      <c r="H947" s="11"/>
      <c r="I947" s="11"/>
      <c r="J947" s="82"/>
      <c r="K947" s="82"/>
      <c r="L947" s="82"/>
      <c r="M947" s="11"/>
      <c r="N947" s="11"/>
      <c r="O947" s="11"/>
      <c r="P947" s="11"/>
      <c r="Q947" s="11"/>
      <c r="R947" s="11"/>
      <c r="S947" s="11"/>
      <c r="T947" s="11"/>
      <c r="U947" s="11"/>
      <c r="V947" s="560"/>
    </row>
    <row r="948" spans="3:22" ht="15.75" customHeight="1">
      <c r="C948" s="11"/>
      <c r="D948" s="11"/>
      <c r="E948" s="11"/>
      <c r="F948" s="11"/>
      <c r="G948" s="11"/>
      <c r="H948" s="11"/>
      <c r="I948" s="11"/>
      <c r="J948" s="82"/>
      <c r="K948" s="82"/>
      <c r="L948" s="82"/>
      <c r="M948" s="11"/>
      <c r="N948" s="11"/>
      <c r="O948" s="11"/>
      <c r="P948" s="11"/>
      <c r="Q948" s="11"/>
      <c r="R948" s="11"/>
      <c r="S948" s="11"/>
      <c r="T948" s="11"/>
      <c r="U948" s="11"/>
      <c r="V948" s="560"/>
    </row>
    <row r="949" spans="3:22" ht="15.75" customHeight="1">
      <c r="C949" s="11"/>
      <c r="D949" s="11"/>
      <c r="E949" s="11"/>
      <c r="F949" s="11"/>
      <c r="G949" s="11"/>
      <c r="H949" s="11"/>
      <c r="I949" s="11"/>
      <c r="J949" s="82"/>
      <c r="K949" s="82"/>
      <c r="L949" s="82"/>
      <c r="M949" s="11"/>
      <c r="N949" s="11"/>
      <c r="O949" s="11"/>
      <c r="P949" s="11"/>
      <c r="Q949" s="11"/>
      <c r="R949" s="11"/>
      <c r="S949" s="11"/>
      <c r="T949" s="11"/>
      <c r="U949" s="11"/>
      <c r="V949" s="560"/>
    </row>
    <row r="950" spans="3:22" ht="15.75" customHeight="1">
      <c r="C950" s="11"/>
      <c r="D950" s="11"/>
      <c r="E950" s="11"/>
      <c r="F950" s="11"/>
      <c r="G950" s="11"/>
      <c r="H950" s="11"/>
      <c r="I950" s="11"/>
      <c r="J950" s="82"/>
      <c r="K950" s="82"/>
      <c r="L950" s="82"/>
      <c r="M950" s="11"/>
      <c r="N950" s="11"/>
      <c r="O950" s="11"/>
      <c r="P950" s="11"/>
      <c r="Q950" s="11"/>
      <c r="R950" s="11"/>
      <c r="S950" s="11"/>
      <c r="T950" s="11"/>
      <c r="U950" s="11"/>
      <c r="V950" s="560"/>
    </row>
    <row r="951" spans="3:22" ht="15.75" customHeight="1">
      <c r="C951" s="11"/>
      <c r="D951" s="11"/>
      <c r="E951" s="11"/>
      <c r="F951" s="11"/>
      <c r="G951" s="11"/>
      <c r="H951" s="11"/>
      <c r="I951" s="11"/>
      <c r="J951" s="82"/>
      <c r="K951" s="82"/>
      <c r="L951" s="82"/>
      <c r="M951" s="11"/>
      <c r="N951" s="11"/>
      <c r="O951" s="11"/>
      <c r="P951" s="11"/>
      <c r="Q951" s="11"/>
      <c r="R951" s="11"/>
      <c r="S951" s="11"/>
      <c r="T951" s="11"/>
      <c r="U951" s="11"/>
      <c r="V951" s="560"/>
    </row>
    <row r="952" spans="3:22" ht="15.75" customHeight="1">
      <c r="C952" s="11"/>
      <c r="D952" s="11"/>
      <c r="E952" s="11"/>
      <c r="F952" s="11"/>
      <c r="G952" s="11"/>
      <c r="H952" s="11"/>
      <c r="I952" s="11"/>
      <c r="J952" s="82"/>
      <c r="K952" s="82"/>
      <c r="L952" s="82"/>
      <c r="M952" s="11"/>
      <c r="N952" s="11"/>
      <c r="O952" s="11"/>
      <c r="P952" s="11"/>
      <c r="Q952" s="11"/>
      <c r="R952" s="11"/>
      <c r="S952" s="11"/>
      <c r="T952" s="11"/>
      <c r="U952" s="11"/>
      <c r="V952" s="560"/>
    </row>
    <row r="953" spans="3:22" ht="15.75" customHeight="1">
      <c r="C953" s="11"/>
      <c r="D953" s="11"/>
      <c r="E953" s="11"/>
      <c r="F953" s="11"/>
      <c r="G953" s="11"/>
      <c r="H953" s="11"/>
      <c r="I953" s="11"/>
      <c r="J953" s="82"/>
      <c r="K953" s="82"/>
      <c r="L953" s="82"/>
      <c r="M953" s="11"/>
      <c r="N953" s="11"/>
      <c r="O953" s="11"/>
      <c r="P953" s="11"/>
      <c r="Q953" s="11"/>
      <c r="R953" s="11"/>
      <c r="S953" s="11"/>
      <c r="T953" s="11"/>
      <c r="U953" s="11"/>
      <c r="V953" s="560"/>
    </row>
    <row r="954" spans="3:22" ht="15.75" customHeight="1">
      <c r="C954" s="11"/>
      <c r="D954" s="11"/>
      <c r="E954" s="11"/>
      <c r="F954" s="11"/>
      <c r="G954" s="11"/>
      <c r="H954" s="11"/>
      <c r="I954" s="11"/>
      <c r="J954" s="82"/>
      <c r="K954" s="82"/>
      <c r="L954" s="82"/>
      <c r="M954" s="11"/>
      <c r="N954" s="11"/>
      <c r="O954" s="11"/>
      <c r="P954" s="11"/>
      <c r="Q954" s="11"/>
      <c r="R954" s="11"/>
      <c r="S954" s="11"/>
      <c r="T954" s="11"/>
      <c r="U954" s="11"/>
      <c r="V954" s="560"/>
    </row>
    <row r="955" spans="3:22" ht="15.75" customHeight="1">
      <c r="C955" s="11"/>
      <c r="D955" s="11"/>
      <c r="E955" s="11"/>
      <c r="F955" s="11"/>
      <c r="G955" s="11"/>
      <c r="H955" s="11"/>
      <c r="I955" s="11"/>
      <c r="J955" s="82"/>
      <c r="K955" s="82"/>
      <c r="L955" s="82"/>
      <c r="M955" s="11"/>
      <c r="N955" s="11"/>
      <c r="O955" s="11"/>
      <c r="P955" s="11"/>
      <c r="Q955" s="11"/>
      <c r="R955" s="11"/>
      <c r="S955" s="11"/>
      <c r="T955" s="11"/>
      <c r="U955" s="11"/>
      <c r="V955" s="560"/>
    </row>
    <row r="956" spans="3:22" ht="15.75" customHeight="1">
      <c r="C956" s="11"/>
      <c r="D956" s="11"/>
      <c r="E956" s="11"/>
      <c r="F956" s="11"/>
      <c r="G956" s="11"/>
      <c r="H956" s="11"/>
      <c r="I956" s="11"/>
      <c r="J956" s="82"/>
      <c r="K956" s="82"/>
      <c r="L956" s="82"/>
      <c r="M956" s="11"/>
      <c r="N956" s="11"/>
      <c r="O956" s="11"/>
      <c r="P956" s="11"/>
      <c r="Q956" s="11"/>
      <c r="R956" s="11"/>
      <c r="S956" s="11"/>
      <c r="T956" s="11"/>
      <c r="U956" s="11"/>
      <c r="V956" s="560"/>
    </row>
    <row r="957" spans="3:22" ht="15.75" customHeight="1">
      <c r="C957" s="11"/>
      <c r="D957" s="11"/>
      <c r="E957" s="11"/>
      <c r="F957" s="11"/>
      <c r="G957" s="11"/>
      <c r="H957" s="11"/>
      <c r="I957" s="11"/>
      <c r="J957" s="82"/>
      <c r="K957" s="82"/>
      <c r="L957" s="82"/>
      <c r="M957" s="11"/>
      <c r="N957" s="11"/>
      <c r="O957" s="11"/>
      <c r="P957" s="11"/>
      <c r="Q957" s="11"/>
      <c r="R957" s="11"/>
      <c r="S957" s="11"/>
      <c r="T957" s="11"/>
      <c r="U957" s="11"/>
      <c r="V957" s="560"/>
    </row>
    <row r="958" spans="3:22" ht="15.75" customHeight="1">
      <c r="C958" s="11"/>
      <c r="D958" s="11"/>
      <c r="E958" s="11"/>
      <c r="F958" s="11"/>
      <c r="G958" s="11"/>
      <c r="H958" s="11"/>
      <c r="I958" s="11"/>
      <c r="J958" s="82"/>
      <c r="K958" s="82"/>
      <c r="L958" s="82"/>
      <c r="M958" s="11"/>
      <c r="N958" s="11"/>
      <c r="O958" s="11"/>
      <c r="P958" s="11"/>
      <c r="Q958" s="11"/>
      <c r="R958" s="11"/>
      <c r="S958" s="11"/>
      <c r="T958" s="11"/>
      <c r="U958" s="11"/>
      <c r="V958" s="560"/>
    </row>
    <row r="959" spans="3:22" ht="15.75" customHeight="1">
      <c r="C959" s="11"/>
      <c r="D959" s="11"/>
      <c r="E959" s="11"/>
      <c r="F959" s="11"/>
      <c r="G959" s="11"/>
      <c r="H959" s="11"/>
      <c r="I959" s="11"/>
      <c r="J959" s="82"/>
      <c r="K959" s="82"/>
      <c r="L959" s="82"/>
      <c r="M959" s="11"/>
      <c r="N959" s="11"/>
      <c r="O959" s="11"/>
      <c r="P959" s="11"/>
      <c r="Q959" s="11"/>
      <c r="R959" s="11"/>
      <c r="S959" s="11"/>
      <c r="T959" s="11"/>
      <c r="U959" s="11"/>
      <c r="V959" s="560"/>
    </row>
    <row r="960" spans="3:22" ht="15.75" customHeight="1">
      <c r="C960" s="11"/>
      <c r="D960" s="11"/>
      <c r="E960" s="11"/>
      <c r="F960" s="11"/>
      <c r="G960" s="11"/>
      <c r="H960" s="11"/>
      <c r="I960" s="11"/>
      <c r="J960" s="82"/>
      <c r="K960" s="82"/>
      <c r="L960" s="82"/>
      <c r="M960" s="11"/>
      <c r="N960" s="11"/>
      <c r="O960" s="11"/>
      <c r="P960" s="11"/>
      <c r="Q960" s="11"/>
      <c r="R960" s="11"/>
      <c r="S960" s="11"/>
      <c r="T960" s="11"/>
      <c r="U960" s="11"/>
      <c r="V960" s="560"/>
    </row>
    <row r="961" spans="3:22" ht="15.75" customHeight="1">
      <c r="C961" s="11"/>
      <c r="D961" s="11"/>
      <c r="E961" s="11"/>
      <c r="F961" s="11"/>
      <c r="G961" s="11"/>
      <c r="H961" s="11"/>
      <c r="I961" s="11"/>
      <c r="J961" s="82"/>
      <c r="K961" s="82"/>
      <c r="L961" s="82"/>
      <c r="M961" s="11"/>
      <c r="N961" s="11"/>
      <c r="O961" s="11"/>
      <c r="P961" s="11"/>
      <c r="Q961" s="11"/>
      <c r="R961" s="11"/>
      <c r="S961" s="11"/>
      <c r="T961" s="11"/>
      <c r="U961" s="11"/>
      <c r="V961" s="560"/>
    </row>
    <row r="962" spans="3:22" ht="15.75" customHeight="1">
      <c r="C962" s="11"/>
      <c r="D962" s="11"/>
      <c r="E962" s="11"/>
      <c r="F962" s="11"/>
      <c r="G962" s="11"/>
      <c r="H962" s="11"/>
      <c r="I962" s="11"/>
      <c r="J962" s="82"/>
      <c r="K962" s="82"/>
      <c r="L962" s="82"/>
      <c r="M962" s="11"/>
      <c r="N962" s="11"/>
      <c r="O962" s="11"/>
      <c r="P962" s="11"/>
      <c r="Q962" s="11"/>
      <c r="R962" s="11"/>
      <c r="S962" s="11"/>
      <c r="T962" s="11"/>
      <c r="U962" s="11"/>
      <c r="V962" s="560"/>
    </row>
    <row r="963" spans="3:22" ht="15.75" customHeight="1">
      <c r="C963" s="11"/>
      <c r="D963" s="11"/>
      <c r="E963" s="11"/>
      <c r="F963" s="11"/>
      <c r="G963" s="11"/>
      <c r="H963" s="11"/>
      <c r="I963" s="11"/>
      <c r="J963" s="82"/>
      <c r="K963" s="82"/>
      <c r="L963" s="82"/>
      <c r="M963" s="11"/>
      <c r="N963" s="11"/>
      <c r="O963" s="11"/>
      <c r="P963" s="11"/>
      <c r="Q963" s="11"/>
      <c r="R963" s="11"/>
      <c r="S963" s="11"/>
      <c r="T963" s="11"/>
      <c r="U963" s="11"/>
      <c r="V963" s="560"/>
    </row>
    <row r="964" spans="3:22" ht="15.75" customHeight="1">
      <c r="C964" s="11"/>
      <c r="D964" s="11"/>
      <c r="E964" s="11"/>
      <c r="F964" s="11"/>
      <c r="G964" s="11"/>
      <c r="H964" s="11"/>
      <c r="I964" s="11"/>
      <c r="J964" s="82"/>
      <c r="K964" s="82"/>
      <c r="L964" s="82"/>
      <c r="M964" s="11"/>
      <c r="N964" s="11"/>
      <c r="O964" s="11"/>
      <c r="P964" s="11"/>
      <c r="Q964" s="11"/>
      <c r="R964" s="11"/>
      <c r="S964" s="11"/>
      <c r="T964" s="11"/>
      <c r="U964" s="11"/>
      <c r="V964" s="560"/>
    </row>
    <row r="965" spans="3:22" ht="15.75" customHeight="1">
      <c r="C965" s="11"/>
      <c r="D965" s="11"/>
      <c r="E965" s="11"/>
      <c r="F965" s="11"/>
      <c r="G965" s="11"/>
      <c r="H965" s="11"/>
      <c r="I965" s="11"/>
      <c r="J965" s="82"/>
      <c r="K965" s="82"/>
      <c r="L965" s="82"/>
      <c r="M965" s="11"/>
      <c r="N965" s="11"/>
      <c r="O965" s="11"/>
      <c r="P965" s="11"/>
      <c r="Q965" s="11"/>
      <c r="R965" s="11"/>
      <c r="S965" s="11"/>
      <c r="T965" s="11"/>
      <c r="U965" s="11"/>
      <c r="V965" s="560"/>
    </row>
    <row r="966" spans="3:22" ht="15.75" customHeight="1">
      <c r="C966" s="11"/>
      <c r="D966" s="11"/>
      <c r="E966" s="11"/>
      <c r="F966" s="11"/>
      <c r="G966" s="11"/>
      <c r="H966" s="11"/>
      <c r="I966" s="11"/>
      <c r="J966" s="82"/>
      <c r="K966" s="82"/>
      <c r="L966" s="82"/>
      <c r="M966" s="11"/>
      <c r="N966" s="11"/>
      <c r="O966" s="11"/>
      <c r="P966" s="11"/>
      <c r="Q966" s="11"/>
      <c r="R966" s="11"/>
      <c r="S966" s="11"/>
      <c r="T966" s="11"/>
      <c r="U966" s="11"/>
      <c r="V966" s="560"/>
    </row>
    <row r="967" spans="3:22" ht="15.75" customHeight="1">
      <c r="C967" s="11"/>
      <c r="D967" s="11"/>
      <c r="E967" s="11"/>
      <c r="F967" s="11"/>
      <c r="G967" s="11"/>
      <c r="H967" s="11"/>
      <c r="I967" s="11"/>
      <c r="J967" s="82"/>
      <c r="K967" s="82"/>
      <c r="L967" s="82"/>
      <c r="M967" s="11"/>
      <c r="N967" s="11"/>
      <c r="O967" s="11"/>
      <c r="P967" s="11"/>
      <c r="Q967" s="11"/>
      <c r="R967" s="11"/>
      <c r="S967" s="11"/>
      <c r="T967" s="11"/>
      <c r="U967" s="11"/>
      <c r="V967" s="560"/>
    </row>
    <row r="968" spans="3:22" ht="15.75" customHeight="1">
      <c r="C968" s="11"/>
      <c r="D968" s="11"/>
      <c r="E968" s="11"/>
      <c r="F968" s="11"/>
      <c r="G968" s="11"/>
      <c r="H968" s="11"/>
      <c r="I968" s="11"/>
      <c r="J968" s="82"/>
      <c r="K968" s="82"/>
      <c r="L968" s="82"/>
      <c r="M968" s="11"/>
      <c r="N968" s="11"/>
      <c r="O968" s="11"/>
      <c r="P968" s="11"/>
      <c r="Q968" s="11"/>
      <c r="R968" s="11"/>
      <c r="S968" s="11"/>
      <c r="T968" s="11"/>
      <c r="U968" s="11"/>
      <c r="V968" s="560"/>
    </row>
    <row r="969" spans="3:22" ht="15.75" customHeight="1">
      <c r="C969" s="11"/>
      <c r="D969" s="11"/>
      <c r="E969" s="11"/>
      <c r="F969" s="11"/>
      <c r="G969" s="11"/>
      <c r="H969" s="11"/>
      <c r="I969" s="11"/>
      <c r="J969" s="82"/>
      <c r="K969" s="82"/>
      <c r="L969" s="82"/>
      <c r="M969" s="11"/>
      <c r="N969" s="11"/>
      <c r="O969" s="11"/>
      <c r="P969" s="11"/>
      <c r="Q969" s="11"/>
      <c r="R969" s="11"/>
      <c r="S969" s="11"/>
      <c r="T969" s="11"/>
      <c r="U969" s="11"/>
      <c r="V969" s="560"/>
    </row>
    <row r="970" spans="3:22" ht="15.75" customHeight="1">
      <c r="C970" s="11"/>
      <c r="D970" s="11"/>
      <c r="E970" s="11"/>
      <c r="F970" s="11"/>
      <c r="G970" s="11"/>
      <c r="H970" s="11"/>
      <c r="I970" s="11"/>
      <c r="J970" s="82"/>
      <c r="K970" s="82"/>
      <c r="L970" s="82"/>
      <c r="M970" s="11"/>
      <c r="N970" s="11"/>
      <c r="O970" s="11"/>
      <c r="P970" s="11"/>
      <c r="Q970" s="11"/>
      <c r="R970" s="11"/>
      <c r="S970" s="11"/>
      <c r="T970" s="11"/>
      <c r="U970" s="11"/>
      <c r="V970" s="560"/>
    </row>
    <row r="971" spans="3:22" ht="15.75" customHeight="1">
      <c r="C971" s="11"/>
      <c r="D971" s="11"/>
      <c r="E971" s="11"/>
      <c r="F971" s="11"/>
      <c r="G971" s="11"/>
      <c r="H971" s="11"/>
      <c r="I971" s="11"/>
      <c r="J971" s="82"/>
      <c r="K971" s="82"/>
      <c r="L971" s="82"/>
      <c r="M971" s="11"/>
      <c r="N971" s="11"/>
      <c r="O971" s="11"/>
      <c r="P971" s="11"/>
      <c r="Q971" s="11"/>
      <c r="R971" s="11"/>
      <c r="S971" s="11"/>
      <c r="T971" s="11"/>
      <c r="U971" s="11"/>
      <c r="V971" s="560"/>
    </row>
    <row r="972" spans="3:22" ht="15.75" customHeight="1">
      <c r="C972" s="11"/>
      <c r="D972" s="11"/>
      <c r="E972" s="11"/>
      <c r="F972" s="11"/>
      <c r="G972" s="11"/>
      <c r="H972" s="11"/>
      <c r="I972" s="11"/>
      <c r="J972" s="82"/>
      <c r="K972" s="82"/>
      <c r="L972" s="82"/>
      <c r="M972" s="11"/>
      <c r="N972" s="11"/>
      <c r="O972" s="11"/>
      <c r="P972" s="11"/>
      <c r="Q972" s="11"/>
      <c r="R972" s="11"/>
      <c r="S972" s="11"/>
      <c r="T972" s="11"/>
      <c r="U972" s="11"/>
      <c r="V972" s="560"/>
    </row>
    <row r="973" spans="3:22" ht="15.75" customHeight="1">
      <c r="C973" s="11"/>
      <c r="D973" s="11"/>
      <c r="E973" s="11"/>
      <c r="F973" s="11"/>
      <c r="G973" s="11"/>
      <c r="H973" s="11"/>
      <c r="I973" s="11"/>
      <c r="J973" s="82"/>
      <c r="K973" s="82"/>
      <c r="L973" s="82"/>
      <c r="M973" s="11"/>
      <c r="N973" s="11"/>
      <c r="O973" s="11"/>
      <c r="P973" s="11"/>
      <c r="Q973" s="11"/>
      <c r="R973" s="11"/>
      <c r="S973" s="11"/>
      <c r="T973" s="11"/>
      <c r="U973" s="11"/>
      <c r="V973" s="560"/>
    </row>
    <row r="974" spans="3:22" ht="15.75" customHeight="1">
      <c r="C974" s="11"/>
      <c r="D974" s="11"/>
      <c r="E974" s="11"/>
      <c r="F974" s="11"/>
      <c r="G974" s="11"/>
      <c r="H974" s="11"/>
      <c r="I974" s="11"/>
      <c r="J974" s="82"/>
      <c r="K974" s="82"/>
      <c r="L974" s="82"/>
      <c r="M974" s="11"/>
      <c r="N974" s="11"/>
      <c r="O974" s="11"/>
      <c r="P974" s="11"/>
      <c r="Q974" s="11"/>
      <c r="R974" s="11"/>
      <c r="S974" s="11"/>
      <c r="T974" s="11"/>
      <c r="U974" s="11"/>
      <c r="V974" s="560"/>
    </row>
    <row r="975" spans="3:22" ht="15.75" customHeight="1">
      <c r="C975" s="11"/>
      <c r="D975" s="11"/>
      <c r="E975" s="11"/>
      <c r="F975" s="11"/>
      <c r="G975" s="11"/>
      <c r="H975" s="11"/>
      <c r="I975" s="11"/>
      <c r="J975" s="82"/>
      <c r="K975" s="82"/>
      <c r="L975" s="82"/>
      <c r="M975" s="11"/>
      <c r="N975" s="11"/>
      <c r="O975" s="11"/>
      <c r="P975" s="11"/>
      <c r="Q975" s="11"/>
      <c r="R975" s="11"/>
      <c r="S975" s="11"/>
      <c r="T975" s="11"/>
      <c r="U975" s="11"/>
      <c r="V975" s="560"/>
    </row>
    <row r="976" spans="3:22" ht="15.75" customHeight="1">
      <c r="C976" s="11"/>
      <c r="D976" s="11"/>
      <c r="E976" s="11"/>
      <c r="F976" s="11"/>
      <c r="G976" s="11"/>
      <c r="H976" s="11"/>
      <c r="I976" s="11"/>
      <c r="J976" s="82"/>
      <c r="K976" s="82"/>
      <c r="L976" s="82"/>
      <c r="M976" s="11"/>
      <c r="N976" s="11"/>
      <c r="O976" s="11"/>
      <c r="P976" s="11"/>
      <c r="Q976" s="11"/>
      <c r="R976" s="11"/>
      <c r="S976" s="11"/>
      <c r="T976" s="11"/>
      <c r="U976" s="11"/>
      <c r="V976" s="560"/>
    </row>
    <row r="977" spans="3:22" ht="15.75" customHeight="1">
      <c r="C977" s="11"/>
      <c r="D977" s="11"/>
      <c r="E977" s="11"/>
      <c r="F977" s="11"/>
      <c r="G977" s="11"/>
      <c r="H977" s="11"/>
      <c r="I977" s="11"/>
      <c r="J977" s="82"/>
      <c r="K977" s="82"/>
      <c r="L977" s="82"/>
      <c r="M977" s="11"/>
      <c r="N977" s="11"/>
      <c r="O977" s="11"/>
      <c r="P977" s="11"/>
      <c r="Q977" s="11"/>
      <c r="R977" s="11"/>
      <c r="S977" s="11"/>
      <c r="T977" s="11"/>
      <c r="U977" s="11"/>
      <c r="V977" s="560"/>
    </row>
    <row r="978" spans="3:22" ht="15.75" customHeight="1">
      <c r="C978" s="11"/>
      <c r="D978" s="11"/>
      <c r="E978" s="11"/>
      <c r="F978" s="11"/>
      <c r="G978" s="11"/>
      <c r="H978" s="11"/>
      <c r="I978" s="11"/>
      <c r="J978" s="82"/>
      <c r="K978" s="82"/>
      <c r="L978" s="82"/>
      <c r="M978" s="11"/>
      <c r="N978" s="11"/>
      <c r="O978" s="11"/>
      <c r="P978" s="11"/>
      <c r="Q978" s="11"/>
      <c r="R978" s="11"/>
      <c r="S978" s="11"/>
      <c r="T978" s="11"/>
      <c r="U978" s="11"/>
      <c r="V978" s="560"/>
    </row>
    <row r="979" spans="3:22" ht="15.75" customHeight="1">
      <c r="C979" s="11"/>
      <c r="D979" s="11"/>
      <c r="E979" s="11"/>
      <c r="F979" s="11"/>
      <c r="G979" s="11"/>
      <c r="H979" s="11"/>
      <c r="I979" s="11"/>
      <c r="J979" s="82"/>
      <c r="K979" s="82"/>
      <c r="L979" s="82"/>
      <c r="M979" s="11"/>
      <c r="N979" s="11"/>
      <c r="O979" s="11"/>
      <c r="P979" s="11"/>
      <c r="Q979" s="11"/>
      <c r="R979" s="11"/>
      <c r="S979" s="11"/>
      <c r="T979" s="11"/>
      <c r="U979" s="11"/>
      <c r="V979" s="560"/>
    </row>
    <row r="980" spans="3:22" ht="15.75" customHeight="1">
      <c r="C980" s="11"/>
      <c r="D980" s="11"/>
      <c r="E980" s="11"/>
      <c r="F980" s="11"/>
      <c r="G980" s="11"/>
      <c r="H980" s="11"/>
      <c r="I980" s="11"/>
      <c r="J980" s="82"/>
      <c r="K980" s="82"/>
      <c r="L980" s="82"/>
      <c r="M980" s="11"/>
      <c r="N980" s="11"/>
      <c r="O980" s="11"/>
      <c r="P980" s="11"/>
      <c r="Q980" s="11"/>
      <c r="R980" s="11"/>
      <c r="S980" s="11"/>
      <c r="T980" s="11"/>
      <c r="U980" s="11"/>
      <c r="V980" s="560"/>
    </row>
    <row r="981" spans="3:22" ht="15.75" customHeight="1">
      <c r="C981" s="11"/>
      <c r="D981" s="11"/>
      <c r="E981" s="11"/>
      <c r="F981" s="11"/>
      <c r="G981" s="11"/>
      <c r="H981" s="11"/>
      <c r="I981" s="11"/>
      <c r="J981" s="82"/>
      <c r="K981" s="82"/>
      <c r="L981" s="82"/>
      <c r="M981" s="11"/>
      <c r="N981" s="11"/>
      <c r="O981" s="11"/>
      <c r="P981" s="11"/>
      <c r="Q981" s="11"/>
      <c r="R981" s="11"/>
      <c r="S981" s="11"/>
      <c r="T981" s="11"/>
      <c r="U981" s="11"/>
      <c r="V981" s="560"/>
    </row>
    <row r="982" spans="3:22" ht="15.75" customHeight="1">
      <c r="C982" s="11"/>
      <c r="D982" s="11"/>
      <c r="E982" s="11"/>
      <c r="F982" s="11"/>
      <c r="G982" s="11"/>
      <c r="H982" s="11"/>
      <c r="I982" s="11"/>
      <c r="J982" s="82"/>
      <c r="K982" s="82"/>
      <c r="L982" s="82"/>
      <c r="M982" s="11"/>
      <c r="N982" s="11"/>
      <c r="O982" s="11"/>
      <c r="P982" s="11"/>
      <c r="Q982" s="11"/>
      <c r="R982" s="11"/>
      <c r="S982" s="11"/>
      <c r="T982" s="11"/>
      <c r="U982" s="11"/>
      <c r="V982" s="560"/>
    </row>
    <row r="983" spans="3:22" ht="15.75" customHeight="1">
      <c r="C983" s="11"/>
      <c r="D983" s="11"/>
      <c r="E983" s="11"/>
      <c r="F983" s="11"/>
      <c r="G983" s="11"/>
      <c r="H983" s="11"/>
      <c r="I983" s="11"/>
      <c r="J983" s="82"/>
      <c r="K983" s="82"/>
      <c r="L983" s="82"/>
      <c r="M983" s="11"/>
      <c r="N983" s="11"/>
      <c r="O983" s="11"/>
      <c r="P983" s="11"/>
      <c r="Q983" s="11"/>
      <c r="R983" s="11"/>
      <c r="S983" s="11"/>
      <c r="T983" s="11"/>
      <c r="U983" s="11"/>
      <c r="V983" s="560"/>
    </row>
    <row r="984" spans="3:22" ht="15.75" customHeight="1">
      <c r="C984" s="11"/>
      <c r="D984" s="11"/>
      <c r="E984" s="11"/>
      <c r="F984" s="11"/>
      <c r="G984" s="11"/>
      <c r="H984" s="11"/>
      <c r="I984" s="11"/>
      <c r="J984" s="82"/>
      <c r="K984" s="82"/>
      <c r="L984" s="82"/>
      <c r="M984" s="11"/>
      <c r="N984" s="11"/>
      <c r="O984" s="11"/>
      <c r="P984" s="11"/>
      <c r="Q984" s="11"/>
      <c r="R984" s="11"/>
      <c r="S984" s="11"/>
      <c r="T984" s="11"/>
      <c r="U984" s="11"/>
      <c r="V984" s="560"/>
    </row>
    <row r="985" spans="3:22" ht="15.75" customHeight="1">
      <c r="C985" s="11"/>
      <c r="D985" s="11"/>
      <c r="E985" s="11"/>
      <c r="F985" s="11"/>
      <c r="G985" s="11"/>
      <c r="H985" s="11"/>
      <c r="I985" s="11"/>
      <c r="J985" s="82"/>
      <c r="K985" s="82"/>
      <c r="L985" s="82"/>
      <c r="M985" s="11"/>
      <c r="N985" s="11"/>
      <c r="O985" s="11"/>
      <c r="P985" s="11"/>
      <c r="Q985" s="11"/>
      <c r="R985" s="11"/>
      <c r="S985" s="11"/>
      <c r="T985" s="11"/>
      <c r="U985" s="11"/>
      <c r="V985" s="560"/>
    </row>
    <row r="986" spans="3:22" ht="15.75" customHeight="1">
      <c r="C986" s="11"/>
      <c r="D986" s="11"/>
      <c r="E986" s="11"/>
      <c r="F986" s="11"/>
      <c r="G986" s="11"/>
      <c r="H986" s="11"/>
      <c r="I986" s="11"/>
      <c r="J986" s="82"/>
      <c r="K986" s="82"/>
      <c r="L986" s="82"/>
      <c r="M986" s="11"/>
      <c r="N986" s="11"/>
      <c r="O986" s="11"/>
      <c r="P986" s="11"/>
      <c r="Q986" s="11"/>
      <c r="R986" s="11"/>
      <c r="S986" s="11"/>
      <c r="T986" s="11"/>
      <c r="U986" s="11"/>
      <c r="V986" s="560"/>
    </row>
    <row r="987" spans="3:22" ht="15.75" customHeight="1">
      <c r="C987" s="11"/>
      <c r="D987" s="11"/>
      <c r="E987" s="11"/>
      <c r="F987" s="11"/>
      <c r="G987" s="11"/>
      <c r="H987" s="11"/>
      <c r="I987" s="11"/>
      <c r="J987" s="82"/>
      <c r="K987" s="82"/>
      <c r="L987" s="82"/>
      <c r="M987" s="11"/>
      <c r="N987" s="11"/>
      <c r="O987" s="11"/>
      <c r="P987" s="11"/>
      <c r="Q987" s="11"/>
      <c r="R987" s="11"/>
      <c r="S987" s="11"/>
      <c r="T987" s="11"/>
      <c r="U987" s="11"/>
      <c r="V987" s="560"/>
    </row>
    <row r="988" spans="3:22" ht="15" customHeight="1">
      <c r="C988" s="11"/>
      <c r="D988" s="11"/>
      <c r="E988" s="11"/>
      <c r="F988" s="11"/>
      <c r="H988" s="11"/>
      <c r="I988" s="11"/>
      <c r="J988" s="82"/>
      <c r="K988" s="82"/>
      <c r="L988" s="82"/>
      <c r="M988" s="11"/>
      <c r="N988" s="11"/>
      <c r="O988" s="11"/>
      <c r="P988" s="11"/>
      <c r="Q988" s="11"/>
      <c r="R988" s="11"/>
      <c r="S988" s="11"/>
      <c r="T988" s="11"/>
      <c r="U988" s="11"/>
    </row>
    <row r="989" spans="3:22" ht="15" customHeight="1">
      <c r="C989" s="11"/>
      <c r="D989" s="11"/>
      <c r="E989" s="11"/>
      <c r="F989" s="11"/>
      <c r="H989" s="11"/>
      <c r="I989" s="11"/>
      <c r="J989" s="82"/>
      <c r="K989" s="82"/>
      <c r="L989" s="82"/>
      <c r="M989" s="11"/>
      <c r="N989" s="11"/>
      <c r="O989" s="11"/>
      <c r="P989" s="11"/>
      <c r="Q989" s="11"/>
      <c r="R989" s="11"/>
      <c r="S989" s="11"/>
      <c r="T989" s="11"/>
      <c r="U989" s="11"/>
    </row>
    <row r="990" spans="3:22" ht="15" customHeight="1">
      <c r="C990" s="11"/>
      <c r="D990" s="11"/>
      <c r="E990" s="11"/>
      <c r="F990" s="11"/>
      <c r="H990" s="11"/>
      <c r="I990" s="11"/>
      <c r="J990" s="82"/>
      <c r="K990" s="82"/>
      <c r="L990" s="82"/>
      <c r="M990" s="11"/>
      <c r="N990" s="11"/>
      <c r="O990" s="11"/>
      <c r="P990" s="11"/>
      <c r="Q990" s="11"/>
      <c r="R990" s="11"/>
      <c r="S990" s="11"/>
      <c r="T990" s="11"/>
      <c r="U990" s="11"/>
    </row>
    <row r="991" spans="3:22" ht="15" customHeight="1">
      <c r="C991" s="11"/>
      <c r="D991" s="11"/>
      <c r="E991" s="11"/>
      <c r="F991" s="11"/>
      <c r="H991" s="11"/>
      <c r="I991" s="11"/>
      <c r="J991" s="82"/>
      <c r="K991" s="82"/>
      <c r="L991" s="82"/>
      <c r="M991" s="11"/>
      <c r="N991" s="11"/>
      <c r="O991" s="11"/>
      <c r="P991" s="11"/>
      <c r="Q991" s="11"/>
      <c r="R991" s="11"/>
      <c r="S991" s="11"/>
      <c r="T991" s="11"/>
      <c r="U991" s="11"/>
    </row>
    <row r="992" spans="3:22" ht="15" customHeight="1">
      <c r="C992" s="11"/>
      <c r="D992" s="11"/>
      <c r="E992" s="11"/>
      <c r="F992" s="11"/>
      <c r="H992" s="11"/>
      <c r="I992" s="11"/>
      <c r="J992" s="82"/>
      <c r="K992" s="82"/>
      <c r="L992" s="82"/>
      <c r="M992" s="11"/>
      <c r="N992" s="11"/>
      <c r="O992" s="11"/>
      <c r="P992" s="11"/>
      <c r="Q992" s="11"/>
      <c r="R992" s="11"/>
      <c r="S992" s="11"/>
      <c r="T992" s="11"/>
      <c r="U992" s="11"/>
    </row>
    <row r="993" spans="3:21" ht="15" customHeight="1">
      <c r="C993" s="11"/>
      <c r="H993" s="11"/>
      <c r="I993" s="11"/>
      <c r="J993" s="82"/>
      <c r="K993" s="82"/>
      <c r="L993" s="82"/>
      <c r="M993" s="11"/>
      <c r="N993" s="11"/>
      <c r="O993" s="11"/>
      <c r="P993" s="11"/>
      <c r="Q993" s="11"/>
      <c r="R993" s="11"/>
      <c r="S993" s="11"/>
      <c r="T993" s="11"/>
      <c r="U993" s="11"/>
    </row>
    <row r="994" spans="3:21" ht="15" customHeight="1">
      <c r="C994" s="11"/>
      <c r="H994" s="11"/>
      <c r="I994" s="11"/>
      <c r="J994" s="82"/>
      <c r="K994" s="82"/>
      <c r="L994" s="82"/>
      <c r="M994" s="11"/>
      <c r="N994" s="11"/>
      <c r="O994" s="11"/>
      <c r="P994" s="11"/>
      <c r="Q994" s="11"/>
      <c r="R994" s="11"/>
      <c r="S994" s="11"/>
      <c r="T994" s="11"/>
      <c r="U994" s="11"/>
    </row>
    <row r="995" spans="3:21" ht="15" customHeight="1">
      <c r="C995" s="11"/>
      <c r="H995" s="11"/>
      <c r="I995" s="11"/>
      <c r="J995" s="82"/>
      <c r="K995" s="82"/>
      <c r="L995" s="82"/>
      <c r="M995" s="11"/>
      <c r="N995" s="11"/>
      <c r="O995" s="11"/>
      <c r="P995" s="11"/>
      <c r="Q995" s="11"/>
      <c r="R995" s="11"/>
      <c r="S995" s="11"/>
      <c r="T995" s="11"/>
      <c r="U995" s="11"/>
    </row>
    <row r="996" spans="3:21" ht="15" customHeight="1">
      <c r="C996" s="11"/>
      <c r="H996" s="11"/>
      <c r="I996" s="11"/>
      <c r="J996" s="82"/>
      <c r="K996" s="82"/>
      <c r="L996" s="82"/>
      <c r="M996" s="11"/>
      <c r="N996" s="11"/>
      <c r="O996" s="11"/>
      <c r="P996" s="11"/>
      <c r="Q996" s="11"/>
      <c r="R996" s="11"/>
      <c r="S996" s="11"/>
      <c r="T996" s="11"/>
      <c r="U996" s="11"/>
    </row>
    <row r="997" spans="3:21" ht="15" customHeight="1">
      <c r="C997" s="11"/>
      <c r="H997" s="11"/>
      <c r="I997" s="11"/>
      <c r="J997" s="82"/>
      <c r="K997" s="82"/>
      <c r="L997" s="82"/>
      <c r="M997" s="11"/>
      <c r="N997" s="11"/>
      <c r="O997" s="11"/>
      <c r="P997" s="11"/>
      <c r="Q997" s="11"/>
      <c r="R997" s="11"/>
      <c r="S997" s="11"/>
      <c r="T997" s="11"/>
      <c r="U997" s="11"/>
    </row>
    <row r="998" spans="3:21" ht="15" customHeight="1">
      <c r="C998" s="11"/>
      <c r="H998" s="11"/>
      <c r="I998" s="11"/>
      <c r="J998" s="82"/>
      <c r="K998" s="82"/>
      <c r="L998" s="82"/>
    </row>
  </sheetData>
  <mergeCells count="408">
    <mergeCell ref="M137:U137"/>
    <mergeCell ref="M138:O138"/>
    <mergeCell ref="P138:R138"/>
    <mergeCell ref="S138:U138"/>
    <mergeCell ref="M139:M140"/>
    <mergeCell ref="N139:N140"/>
    <mergeCell ref="O139:O140"/>
    <mergeCell ref="P139:P140"/>
    <mergeCell ref="Q139:Q140"/>
    <mergeCell ref="R139:R140"/>
    <mergeCell ref="S139:S140"/>
    <mergeCell ref="T139:T140"/>
    <mergeCell ref="U139:U140"/>
    <mergeCell ref="A24:A27"/>
    <mergeCell ref="A28:A31"/>
    <mergeCell ref="A45:A51"/>
    <mergeCell ref="A52:A68"/>
    <mergeCell ref="A92:A93"/>
    <mergeCell ref="A94:A103"/>
    <mergeCell ref="E106:F106"/>
    <mergeCell ref="E107:F107"/>
    <mergeCell ref="C92:D92"/>
    <mergeCell ref="F90:G90"/>
    <mergeCell ref="C57:D57"/>
    <mergeCell ref="C58:D58"/>
    <mergeCell ref="C62:D62"/>
    <mergeCell ref="C66:D66"/>
    <mergeCell ref="C24:D24"/>
    <mergeCell ref="C28:D28"/>
    <mergeCell ref="C33:L33"/>
    <mergeCell ref="J115:K115"/>
    <mergeCell ref="J130:K130"/>
    <mergeCell ref="C129:D129"/>
    <mergeCell ref="C120:D120"/>
    <mergeCell ref="C119:D119"/>
    <mergeCell ref="J119:K119"/>
    <mergeCell ref="J121:K121"/>
    <mergeCell ref="J122:K122"/>
    <mergeCell ref="C125:D125"/>
    <mergeCell ref="J125:K125"/>
    <mergeCell ref="C126:D126"/>
    <mergeCell ref="J126:K126"/>
    <mergeCell ref="E116:E117"/>
    <mergeCell ref="C116:D117"/>
    <mergeCell ref="C115:D115"/>
    <mergeCell ref="C102:D102"/>
    <mergeCell ref="C93:D93"/>
    <mergeCell ref="C97:D97"/>
    <mergeCell ref="C103:D103"/>
    <mergeCell ref="C113:D114"/>
    <mergeCell ref="E113:E114"/>
    <mergeCell ref="F113:G113"/>
    <mergeCell ref="C111:D111"/>
    <mergeCell ref="C110:D110"/>
    <mergeCell ref="G110:H110"/>
    <mergeCell ref="H113:H114"/>
    <mergeCell ref="G107:H107"/>
    <mergeCell ref="G106:H106"/>
    <mergeCell ref="G109:H109"/>
    <mergeCell ref="E108:F108"/>
    <mergeCell ref="G108:H108"/>
    <mergeCell ref="C96:D96"/>
    <mergeCell ref="C69:D69"/>
    <mergeCell ref="F73:F74"/>
    <mergeCell ref="G73:G74"/>
    <mergeCell ref="C68:D68"/>
    <mergeCell ref="M90:M91"/>
    <mergeCell ref="N90:N91"/>
    <mergeCell ref="O90:O91"/>
    <mergeCell ref="J90:K91"/>
    <mergeCell ref="L90:L91"/>
    <mergeCell ref="C88:D88"/>
    <mergeCell ref="E90:E91"/>
    <mergeCell ref="M88:U88"/>
    <mergeCell ref="P90:P91"/>
    <mergeCell ref="Q90:Q91"/>
    <mergeCell ref="R90:R91"/>
    <mergeCell ref="S90:S91"/>
    <mergeCell ref="T90:T91"/>
    <mergeCell ref="U90:U91"/>
    <mergeCell ref="P89:R89"/>
    <mergeCell ref="S89:U89"/>
    <mergeCell ref="J97:K97"/>
    <mergeCell ref="G86:H86"/>
    <mergeCell ref="E86:F86"/>
    <mergeCell ref="E87:F87"/>
    <mergeCell ref="G87:H87"/>
    <mergeCell ref="G88:H88"/>
    <mergeCell ref="J86:L86"/>
    <mergeCell ref="I90:I91"/>
    <mergeCell ref="E85:F85"/>
    <mergeCell ref="J88:L88"/>
    <mergeCell ref="C78:D79"/>
    <mergeCell ref="G78:G79"/>
    <mergeCell ref="F78:F79"/>
    <mergeCell ref="E78:E79"/>
    <mergeCell ref="C90:D91"/>
    <mergeCell ref="J95:K95"/>
    <mergeCell ref="H90:H91"/>
    <mergeCell ref="E88:F88"/>
    <mergeCell ref="E80:E81"/>
    <mergeCell ref="I78:I79"/>
    <mergeCell ref="G80:G81"/>
    <mergeCell ref="J94:K94"/>
    <mergeCell ref="J78:K79"/>
    <mergeCell ref="J80:K81"/>
    <mergeCell ref="I80:I81"/>
    <mergeCell ref="F80:F81"/>
    <mergeCell ref="C84:L84"/>
    <mergeCell ref="C80:D81"/>
    <mergeCell ref="J93:K93"/>
    <mergeCell ref="C85:D85"/>
    <mergeCell ref="C86:D86"/>
    <mergeCell ref="C87:D87"/>
    <mergeCell ref="O113:O114"/>
    <mergeCell ref="J111:L111"/>
    <mergeCell ref="E110:F110"/>
    <mergeCell ref="L113:L114"/>
    <mergeCell ref="M111:U111"/>
    <mergeCell ref="P112:R112"/>
    <mergeCell ref="S112:U112"/>
    <mergeCell ref="T113:T114"/>
    <mergeCell ref="U113:U114"/>
    <mergeCell ref="Q113:Q114"/>
    <mergeCell ref="R113:R114"/>
    <mergeCell ref="S113:S114"/>
    <mergeCell ref="G112:H112"/>
    <mergeCell ref="J112:L112"/>
    <mergeCell ref="M113:M114"/>
    <mergeCell ref="N113:N114"/>
    <mergeCell ref="I113:I114"/>
    <mergeCell ref="J113:K114"/>
    <mergeCell ref="C112:D112"/>
    <mergeCell ref="E112:F112"/>
    <mergeCell ref="J109:L109"/>
    <mergeCell ref="C101:D101"/>
    <mergeCell ref="J110:L110"/>
    <mergeCell ref="C107:D107"/>
    <mergeCell ref="C108:D108"/>
    <mergeCell ref="J108:L108"/>
    <mergeCell ref="J73:K74"/>
    <mergeCell ref="J103:K103"/>
    <mergeCell ref="C94:D94"/>
    <mergeCell ref="C95:D95"/>
    <mergeCell ref="C99:D99"/>
    <mergeCell ref="J92:K92"/>
    <mergeCell ref="C109:D109"/>
    <mergeCell ref="E109:F109"/>
    <mergeCell ref="J99:K99"/>
    <mergeCell ref="J96:K96"/>
    <mergeCell ref="J102:K102"/>
    <mergeCell ref="J98:K98"/>
    <mergeCell ref="J101:K101"/>
    <mergeCell ref="J100:K100"/>
    <mergeCell ref="E111:F111"/>
    <mergeCell ref="G111:H111"/>
    <mergeCell ref="C47:D47"/>
    <mergeCell ref="E45:E46"/>
    <mergeCell ref="F45:F46"/>
    <mergeCell ref="C61:D61"/>
    <mergeCell ref="N43:N44"/>
    <mergeCell ref="M43:M44"/>
    <mergeCell ref="J47:K47"/>
    <mergeCell ref="I73:I74"/>
    <mergeCell ref="C29:D29"/>
    <mergeCell ref="J29:K29"/>
    <mergeCell ref="J36:L36"/>
    <mergeCell ref="J39:L39"/>
    <mergeCell ref="J38:L38"/>
    <mergeCell ref="J40:L40"/>
    <mergeCell ref="J37:L37"/>
    <mergeCell ref="J35:L35"/>
    <mergeCell ref="C49:D49"/>
    <mergeCell ref="C56:D56"/>
    <mergeCell ref="C51:D51"/>
    <mergeCell ref="C67:D67"/>
    <mergeCell ref="J72:K72"/>
    <mergeCell ref="C71:D71"/>
    <mergeCell ref="J24:K24"/>
    <mergeCell ref="J18:L18"/>
    <mergeCell ref="J31:K31"/>
    <mergeCell ref="J30:K30"/>
    <mergeCell ref="J28:K28"/>
    <mergeCell ref="J57:K57"/>
    <mergeCell ref="C105:L105"/>
    <mergeCell ref="C82:D82"/>
    <mergeCell ref="J82:K82"/>
    <mergeCell ref="C19:D19"/>
    <mergeCell ref="C22:D23"/>
    <mergeCell ref="E22:E23"/>
    <mergeCell ref="C20:D20"/>
    <mergeCell ref="E20:F20"/>
    <mergeCell ref="G20:H20"/>
    <mergeCell ref="F22:G22"/>
    <mergeCell ref="H22:H23"/>
    <mergeCell ref="C18:D18"/>
    <mergeCell ref="E18:F18"/>
    <mergeCell ref="G18:H18"/>
    <mergeCell ref="J22:K23"/>
    <mergeCell ref="L22:L23"/>
    <mergeCell ref="J19:L19"/>
    <mergeCell ref="J20:L20"/>
    <mergeCell ref="P42:R42"/>
    <mergeCell ref="S42:U42"/>
    <mergeCell ref="M22:M23"/>
    <mergeCell ref="N22:N23"/>
    <mergeCell ref="M112:O112"/>
    <mergeCell ref="M89:O89"/>
    <mergeCell ref="O43:O44"/>
    <mergeCell ref="S43:S44"/>
    <mergeCell ref="T43:T44"/>
    <mergeCell ref="U43:U44"/>
    <mergeCell ref="P22:P23"/>
    <mergeCell ref="Q22:Q23"/>
    <mergeCell ref="S22:S23"/>
    <mergeCell ref="T22:T23"/>
    <mergeCell ref="P43:P44"/>
    <mergeCell ref="Q43:Q44"/>
    <mergeCell ref="R43:R44"/>
    <mergeCell ref="O22:O23"/>
    <mergeCell ref="R22:R23"/>
    <mergeCell ref="U22:U23"/>
    <mergeCell ref="G19:H19"/>
    <mergeCell ref="E19:F19"/>
    <mergeCell ref="P113:P114"/>
    <mergeCell ref="I22:I23"/>
    <mergeCell ref="M42:O42"/>
    <mergeCell ref="L43:L44"/>
    <mergeCell ref="G85:H85"/>
    <mergeCell ref="J75:K75"/>
    <mergeCell ref="J65:K65"/>
    <mergeCell ref="I76:I77"/>
    <mergeCell ref="J87:L87"/>
    <mergeCell ref="J106:L106"/>
    <mergeCell ref="J55:K55"/>
    <mergeCell ref="J53:K53"/>
    <mergeCell ref="J70:K70"/>
    <mergeCell ref="J69:K69"/>
    <mergeCell ref="J66:K66"/>
    <mergeCell ref="J60:K60"/>
    <mergeCell ref="J59:K59"/>
    <mergeCell ref="J61:K61"/>
    <mergeCell ref="J68:K68"/>
    <mergeCell ref="J85:L85"/>
    <mergeCell ref="J76:K77"/>
    <mergeCell ref="J62:K62"/>
    <mergeCell ref="C1:I1"/>
    <mergeCell ref="C4:I4"/>
    <mergeCell ref="C5:D5"/>
    <mergeCell ref="E5:H5"/>
    <mergeCell ref="E16:F16"/>
    <mergeCell ref="G16:H16"/>
    <mergeCell ref="E13:F13"/>
    <mergeCell ref="C15:L15"/>
    <mergeCell ref="C13:D13"/>
    <mergeCell ref="G13:H13"/>
    <mergeCell ref="J16:L16"/>
    <mergeCell ref="C7:O7"/>
    <mergeCell ref="C8:D8"/>
    <mergeCell ref="G8:H8"/>
    <mergeCell ref="C9:D9"/>
    <mergeCell ref="G9:H9"/>
    <mergeCell ref="E11:F11"/>
    <mergeCell ref="E12:F12"/>
    <mergeCell ref="E8:F8"/>
    <mergeCell ref="E9:F9"/>
    <mergeCell ref="C17:D17"/>
    <mergeCell ref="J5:O5"/>
    <mergeCell ref="C6:O6"/>
    <mergeCell ref="C12:D12"/>
    <mergeCell ref="G12:H12"/>
    <mergeCell ref="C10:D10"/>
    <mergeCell ref="G10:H10"/>
    <mergeCell ref="C11:D11"/>
    <mergeCell ref="G11:H11"/>
    <mergeCell ref="E10:F10"/>
    <mergeCell ref="E17:F17"/>
    <mergeCell ref="G17:H17"/>
    <mergeCell ref="I8:R8"/>
    <mergeCell ref="I9:R9"/>
    <mergeCell ref="I10:R10"/>
    <mergeCell ref="I11:R11"/>
    <mergeCell ref="I12:R12"/>
    <mergeCell ref="I13:R13"/>
    <mergeCell ref="J17:L17"/>
    <mergeCell ref="C70:D70"/>
    <mergeCell ref="C98:D98"/>
    <mergeCell ref="C100:D100"/>
    <mergeCell ref="J71:K71"/>
    <mergeCell ref="J58:K58"/>
    <mergeCell ref="C53:D53"/>
    <mergeCell ref="C60:D60"/>
    <mergeCell ref="C59:D59"/>
    <mergeCell ref="C55:D55"/>
    <mergeCell ref="C54:D54"/>
    <mergeCell ref="J63:K63"/>
    <mergeCell ref="J64:K64"/>
    <mergeCell ref="C76:D77"/>
    <mergeCell ref="F76:F77"/>
    <mergeCell ref="E76:E77"/>
    <mergeCell ref="G76:G77"/>
    <mergeCell ref="E73:E74"/>
    <mergeCell ref="C73:D74"/>
    <mergeCell ref="C72:D72"/>
    <mergeCell ref="C75:D75"/>
    <mergeCell ref="C65:D65"/>
    <mergeCell ref="J54:K54"/>
    <mergeCell ref="C63:D63"/>
    <mergeCell ref="C64:D64"/>
    <mergeCell ref="C135:D135"/>
    <mergeCell ref="J135:K135"/>
    <mergeCell ref="J132:K132"/>
    <mergeCell ref="C123:D123"/>
    <mergeCell ref="C132:D132"/>
    <mergeCell ref="C124:D124"/>
    <mergeCell ref="J124:K124"/>
    <mergeCell ref="J123:K123"/>
    <mergeCell ref="C131:D131"/>
    <mergeCell ref="J131:K131"/>
    <mergeCell ref="J25:K25"/>
    <mergeCell ref="C39:D39"/>
    <mergeCell ref="E35:F35"/>
    <mergeCell ref="E37:F37"/>
    <mergeCell ref="G35:H35"/>
    <mergeCell ref="G37:H37"/>
    <mergeCell ref="C30:D30"/>
    <mergeCell ref="C34:D34"/>
    <mergeCell ref="C38:D38"/>
    <mergeCell ref="C25:D25"/>
    <mergeCell ref="C31:D31"/>
    <mergeCell ref="C27:D27"/>
    <mergeCell ref="J27:K27"/>
    <mergeCell ref="C26:D26"/>
    <mergeCell ref="C35:D35"/>
    <mergeCell ref="C37:D37"/>
    <mergeCell ref="C36:D36"/>
    <mergeCell ref="G39:H39"/>
    <mergeCell ref="E36:F36"/>
    <mergeCell ref="C40:D40"/>
    <mergeCell ref="I43:I44"/>
    <mergeCell ref="E34:F34"/>
    <mergeCell ref="G34:H34"/>
    <mergeCell ref="C43:D44"/>
    <mergeCell ref="I45:I46"/>
    <mergeCell ref="G45:G46"/>
    <mergeCell ref="E43:E44"/>
    <mergeCell ref="J133:K133"/>
    <mergeCell ref="J120:K120"/>
    <mergeCell ref="J127:K127"/>
    <mergeCell ref="J129:K129"/>
    <mergeCell ref="J118:K118"/>
    <mergeCell ref="J26:K26"/>
    <mergeCell ref="H43:H44"/>
    <mergeCell ref="E38:F38"/>
    <mergeCell ref="G38:H38"/>
    <mergeCell ref="G36:H36"/>
    <mergeCell ref="J34:L34"/>
    <mergeCell ref="J52:K52"/>
    <mergeCell ref="J67:K67"/>
    <mergeCell ref="J50:K50"/>
    <mergeCell ref="J49:K49"/>
    <mergeCell ref="J51:K51"/>
    <mergeCell ref="J45:K46"/>
    <mergeCell ref="J48:K48"/>
    <mergeCell ref="J43:K44"/>
    <mergeCell ref="J56:K56"/>
    <mergeCell ref="J107:L107"/>
    <mergeCell ref="C48:D48"/>
    <mergeCell ref="C45:D46"/>
    <mergeCell ref="C52:D52"/>
    <mergeCell ref="C50:D50"/>
    <mergeCell ref="A69:A82"/>
    <mergeCell ref="L137:L140"/>
    <mergeCell ref="L156:L158"/>
    <mergeCell ref="M20:U20"/>
    <mergeCell ref="M21:O21"/>
    <mergeCell ref="P21:R21"/>
    <mergeCell ref="S21:U21"/>
    <mergeCell ref="B45:B46"/>
    <mergeCell ref="B73:B74"/>
    <mergeCell ref="B76:B77"/>
    <mergeCell ref="B78:B79"/>
    <mergeCell ref="B80:B81"/>
    <mergeCell ref="B116:B117"/>
    <mergeCell ref="C106:D106"/>
    <mergeCell ref="M41:U41"/>
    <mergeCell ref="A115:A126"/>
    <mergeCell ref="F43:G43"/>
    <mergeCell ref="E39:F39"/>
    <mergeCell ref="E40:F40"/>
    <mergeCell ref="G40:H40"/>
    <mergeCell ref="L116:L117"/>
    <mergeCell ref="A129:A134"/>
    <mergeCell ref="C134:D134"/>
    <mergeCell ref="J134:K134"/>
    <mergeCell ref="C133:D133"/>
    <mergeCell ref="C127:D127"/>
    <mergeCell ref="C130:D130"/>
    <mergeCell ref="J116:K117"/>
    <mergeCell ref="I116:I117"/>
    <mergeCell ref="G116:G117"/>
    <mergeCell ref="F116:F117"/>
    <mergeCell ref="A127:A128"/>
    <mergeCell ref="C128:D128"/>
    <mergeCell ref="J128:K128"/>
    <mergeCell ref="C118:D118"/>
    <mergeCell ref="C122:D122"/>
    <mergeCell ref="C121:D121"/>
  </mergeCells>
  <pageMargins left="0.7" right="0.7" top="0.75" bottom="0.75" header="0.3" footer="0.3"/>
  <pageSetup paperSize="9" scale="14" fitToHeight="0" orientation="landscape" r:id="rId1"/>
  <headerFooter>
    <oddFooter>Page &amp;P&amp;R</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F9326-649D-482F-910D-CFDC312B3E73}">
  <sheetPr codeName="Sheet3">
    <tabColor rgb="FFBDD6EE"/>
    <pageSetUpPr fitToPage="1"/>
  </sheetPr>
  <dimension ref="A1:AK918"/>
  <sheetViews>
    <sheetView tabSelected="1" topLeftCell="A16" zoomScale="60" zoomScaleNormal="60" workbookViewId="0">
      <selection activeCell="R1" sqref="R1:Y1048576"/>
    </sheetView>
  </sheetViews>
  <sheetFormatPr defaultColWidth="14.42578125" defaultRowHeight="15" customHeight="1"/>
  <cols>
    <col min="1" max="1" width="8.7109375" style="41" customWidth="1"/>
    <col min="2" max="2" width="72" style="146" customWidth="1"/>
    <col min="3" max="3" width="9.140625" style="146" customWidth="1"/>
    <col min="4" max="4" width="25.85546875" style="146" customWidth="1"/>
    <col min="5" max="8" width="4.85546875" style="146" customWidth="1"/>
    <col min="9" max="9" width="7.140625" style="146" customWidth="1"/>
    <col min="10" max="12" width="4.85546875" style="146" customWidth="1"/>
    <col min="13" max="13" width="11.85546875" style="146" customWidth="1"/>
    <col min="14" max="14" width="11.85546875" style="119" customWidth="1"/>
    <col min="15" max="15" width="17.42578125" style="187" customWidth="1"/>
    <col min="16" max="17" width="13.42578125" style="146" customWidth="1"/>
    <col min="18" max="18" width="18.42578125" style="146" customWidth="1"/>
    <col min="19" max="19" width="17.85546875" style="146" customWidth="1"/>
    <col min="20" max="20" width="19" style="146" customWidth="1"/>
    <col min="21" max="21" width="18.140625" style="146" customWidth="1"/>
    <col min="22" max="22" width="19.140625" style="146" customWidth="1"/>
    <col min="23" max="23" width="14" style="146" customWidth="1"/>
    <col min="24" max="24" width="18.140625" style="146" customWidth="1"/>
    <col min="25" max="25" width="16.42578125" style="146" customWidth="1"/>
    <col min="26" max="26" width="15.85546875" style="146" customWidth="1"/>
    <col min="27" max="27" width="14.5703125" style="146" customWidth="1"/>
    <col min="28" max="28" width="9.140625" style="106" customWidth="1"/>
    <col min="29" max="36" width="14.42578125" style="106"/>
    <col min="37" max="16384" width="14.42578125" style="146"/>
  </cols>
  <sheetData>
    <row r="1" spans="1:28" ht="21.75" customHeight="1">
      <c r="B1" s="855" t="s">
        <v>32</v>
      </c>
      <c r="C1" s="855"/>
      <c r="D1" s="855"/>
      <c r="E1" s="855"/>
      <c r="F1" s="855"/>
      <c r="G1" s="855"/>
      <c r="H1" s="855"/>
      <c r="I1" s="855"/>
      <c r="J1" s="855"/>
      <c r="K1" s="855"/>
      <c r="L1" s="855"/>
      <c r="M1" s="855"/>
      <c r="N1" s="855"/>
      <c r="O1" s="855"/>
      <c r="P1" s="100"/>
      <c r="Q1" s="100"/>
      <c r="R1" s="100"/>
      <c r="S1" s="100"/>
      <c r="T1" s="100"/>
      <c r="U1" s="100"/>
      <c r="V1" s="101"/>
      <c r="W1" s="101"/>
      <c r="X1" s="101"/>
      <c r="Y1" s="101"/>
      <c r="Z1" s="101"/>
      <c r="AA1" s="101"/>
      <c r="AB1" s="101"/>
    </row>
    <row r="2" spans="1:28" ht="19.5" customHeight="1">
      <c r="B2" s="102" t="s">
        <v>33</v>
      </c>
      <c r="C2" s="102"/>
      <c r="D2" s="102"/>
      <c r="E2" s="102"/>
      <c r="F2" s="102"/>
      <c r="G2" s="102"/>
      <c r="H2" s="102"/>
      <c r="I2" s="102"/>
      <c r="J2" s="102"/>
      <c r="K2" s="102"/>
      <c r="L2" s="102"/>
      <c r="M2" s="102"/>
      <c r="N2" s="103"/>
      <c r="O2" s="104"/>
      <c r="P2" s="102"/>
      <c r="Q2" s="102"/>
      <c r="R2" s="102"/>
      <c r="S2" s="102"/>
      <c r="T2" s="102"/>
      <c r="U2" s="102"/>
      <c r="V2" s="105"/>
      <c r="W2" s="105"/>
      <c r="X2" s="105"/>
      <c r="Y2" s="105"/>
      <c r="Z2" s="105"/>
      <c r="AA2" s="105"/>
      <c r="AB2" s="105"/>
    </row>
    <row r="3" spans="1:28" s="106" customFormat="1" ht="17.25" customHeight="1">
      <c r="A3" s="41"/>
      <c r="B3" s="107"/>
      <c r="C3" s="107"/>
      <c r="D3" s="107"/>
      <c r="E3" s="107"/>
      <c r="F3" s="107"/>
      <c r="G3" s="107"/>
      <c r="H3" s="107"/>
      <c r="I3" s="107"/>
      <c r="J3" s="107"/>
      <c r="K3" s="107"/>
      <c r="L3" s="107"/>
      <c r="M3" s="107"/>
      <c r="N3" s="108"/>
      <c r="O3" s="109"/>
      <c r="P3" s="107"/>
      <c r="Q3" s="107"/>
      <c r="R3" s="107"/>
      <c r="S3" s="107"/>
      <c r="T3" s="107"/>
      <c r="U3" s="107"/>
      <c r="V3" s="110"/>
      <c r="W3" s="110"/>
      <c r="X3" s="110"/>
      <c r="Y3" s="110"/>
      <c r="Z3" s="110"/>
      <c r="AA3" s="110"/>
      <c r="AB3" s="110"/>
    </row>
    <row r="4" spans="1:28" ht="19.5" customHeight="1">
      <c r="B4" s="979" t="s">
        <v>34</v>
      </c>
      <c r="C4" s="980"/>
      <c r="D4" s="980"/>
      <c r="E4" s="980"/>
      <c r="F4" s="980"/>
      <c r="G4" s="980"/>
      <c r="H4" s="980"/>
      <c r="I4" s="980"/>
      <c r="J4" s="980"/>
      <c r="K4" s="980"/>
      <c r="L4" s="980"/>
      <c r="M4" s="980"/>
      <c r="N4" s="980"/>
      <c r="O4" s="980"/>
      <c r="P4" s="111"/>
      <c r="Q4" s="111"/>
      <c r="R4" s="111"/>
      <c r="S4" s="111"/>
      <c r="T4" s="111"/>
      <c r="U4" s="111"/>
      <c r="V4" s="105"/>
      <c r="W4" s="105"/>
      <c r="X4" s="105"/>
      <c r="Y4" s="105"/>
      <c r="Z4" s="105"/>
      <c r="AA4" s="105"/>
      <c r="AB4" s="105"/>
    </row>
    <row r="5" spans="1:28" ht="19.5" customHeight="1" thickBot="1">
      <c r="B5" s="858" t="s">
        <v>35</v>
      </c>
      <c r="C5" s="982"/>
      <c r="D5" s="860" t="s">
        <v>36</v>
      </c>
      <c r="E5" s="972"/>
      <c r="F5" s="972"/>
      <c r="G5" s="972"/>
      <c r="H5" s="972"/>
      <c r="I5" s="972"/>
      <c r="J5" s="972"/>
      <c r="K5" s="972"/>
      <c r="L5" s="972"/>
      <c r="M5" s="972"/>
      <c r="N5" s="984"/>
      <c r="O5" s="112"/>
      <c r="P5" s="843"/>
      <c r="Q5" s="972"/>
      <c r="R5" s="972"/>
      <c r="S5" s="972"/>
      <c r="T5" s="972"/>
      <c r="U5" s="972"/>
      <c r="V5" s="110"/>
      <c r="W5" s="110"/>
      <c r="X5" s="110"/>
      <c r="Y5" s="110"/>
      <c r="Z5" s="110"/>
      <c r="AA5" s="110"/>
      <c r="AB5" s="110"/>
    </row>
    <row r="6" spans="1:28" ht="12" customHeight="1" thickBot="1">
      <c r="B6" s="845"/>
      <c r="C6" s="983"/>
      <c r="D6" s="983"/>
      <c r="E6" s="983"/>
      <c r="F6" s="983"/>
      <c r="G6" s="983"/>
      <c r="H6" s="983"/>
      <c r="I6" s="983"/>
      <c r="J6" s="983"/>
      <c r="K6" s="983"/>
      <c r="L6" s="983"/>
      <c r="M6" s="983"/>
      <c r="N6" s="983"/>
      <c r="O6" s="983"/>
      <c r="P6" s="983"/>
      <c r="Q6" s="983"/>
      <c r="R6" s="983"/>
      <c r="S6" s="983"/>
      <c r="T6" s="983"/>
      <c r="U6" s="983"/>
      <c r="V6" s="110"/>
      <c r="W6" s="110"/>
      <c r="X6" s="110"/>
      <c r="Y6" s="110"/>
      <c r="Z6" s="110"/>
      <c r="AA6" s="110"/>
      <c r="AB6" s="110"/>
    </row>
    <row r="7" spans="1:28" s="106" customFormat="1" ht="15.75" customHeight="1" thickBot="1">
      <c r="A7" s="41"/>
      <c r="B7" s="110"/>
      <c r="C7" s="110"/>
      <c r="D7" s="110"/>
      <c r="E7" s="110"/>
      <c r="F7" s="110"/>
      <c r="G7" s="110"/>
      <c r="H7" s="110"/>
      <c r="I7" s="110"/>
      <c r="J7" s="110"/>
      <c r="K7" s="110"/>
      <c r="L7" s="110"/>
      <c r="M7" s="110"/>
      <c r="N7" s="113"/>
      <c r="O7" s="114"/>
      <c r="P7" s="110"/>
      <c r="Q7" s="110"/>
      <c r="R7" s="110"/>
      <c r="S7" s="110"/>
      <c r="T7" s="110"/>
      <c r="U7" s="110"/>
      <c r="V7" s="110"/>
      <c r="W7" s="110"/>
      <c r="X7" s="110"/>
      <c r="Y7" s="110"/>
      <c r="Z7" s="110"/>
      <c r="AA7" s="110"/>
      <c r="AB7" s="110"/>
    </row>
    <row r="8" spans="1:28" ht="56.1" customHeight="1" thickBot="1">
      <c r="B8" s="868" t="s">
        <v>450</v>
      </c>
      <c r="C8" s="869"/>
      <c r="D8" s="869"/>
      <c r="E8" s="869"/>
      <c r="F8" s="869"/>
      <c r="G8" s="869"/>
      <c r="H8" s="869"/>
      <c r="I8" s="869"/>
      <c r="J8" s="869"/>
      <c r="K8" s="869"/>
      <c r="L8" s="869"/>
      <c r="M8" s="869"/>
      <c r="N8" s="869"/>
      <c r="O8" s="869"/>
      <c r="P8" s="869"/>
      <c r="Q8" s="869"/>
      <c r="R8" s="869"/>
      <c r="S8" s="869"/>
      <c r="T8" s="869"/>
      <c r="U8" s="869"/>
      <c r="V8" s="105"/>
      <c r="W8" s="105"/>
      <c r="X8" s="105"/>
      <c r="Y8" s="105"/>
      <c r="Z8" s="105"/>
      <c r="AA8" s="105"/>
      <c r="AB8" s="105"/>
    </row>
    <row r="9" spans="1:28" ht="11.85" customHeight="1" thickBot="1">
      <c r="B9" s="845"/>
      <c r="C9" s="983"/>
      <c r="D9" s="983"/>
      <c r="E9" s="983"/>
      <c r="F9" s="983"/>
      <c r="G9" s="983"/>
      <c r="H9" s="983"/>
      <c r="I9" s="983"/>
      <c r="J9" s="983"/>
      <c r="K9" s="983"/>
      <c r="L9" s="983"/>
      <c r="M9" s="983"/>
      <c r="N9" s="983"/>
      <c r="O9" s="983"/>
      <c r="P9" s="983"/>
      <c r="Q9" s="983"/>
      <c r="R9" s="983"/>
      <c r="S9" s="983"/>
      <c r="T9" s="983"/>
      <c r="U9" s="983"/>
      <c r="V9" s="110"/>
      <c r="W9" s="110"/>
      <c r="X9" s="110"/>
      <c r="Y9" s="110"/>
      <c r="Z9" s="110"/>
      <c r="AA9" s="110"/>
      <c r="AB9" s="110"/>
    </row>
    <row r="10" spans="1:28" ht="48" customHeight="1" thickBot="1">
      <c r="B10" s="847" t="s">
        <v>451</v>
      </c>
      <c r="C10" s="848"/>
      <c r="D10" s="973" t="s">
        <v>452</v>
      </c>
      <c r="E10" s="974"/>
      <c r="F10" s="974"/>
      <c r="G10" s="974"/>
      <c r="H10" s="975"/>
      <c r="I10" s="973" t="s">
        <v>40</v>
      </c>
      <c r="J10" s="974"/>
      <c r="K10" s="974"/>
      <c r="L10" s="974"/>
      <c r="M10" s="975"/>
      <c r="N10" s="973" t="s">
        <v>453</v>
      </c>
      <c r="O10" s="974"/>
      <c r="P10" s="974"/>
      <c r="Q10" s="974"/>
      <c r="R10" s="974"/>
      <c r="S10" s="974"/>
      <c r="T10" s="974"/>
      <c r="U10" s="974"/>
      <c r="V10" s="110"/>
      <c r="W10" s="110"/>
      <c r="X10" s="110"/>
      <c r="Y10" s="110"/>
      <c r="Z10" s="110"/>
      <c r="AA10" s="110"/>
      <c r="AB10" s="110"/>
    </row>
    <row r="11" spans="1:28" ht="53.1" customHeight="1" thickBot="1">
      <c r="B11" s="847" t="s">
        <v>454</v>
      </c>
      <c r="C11" s="848"/>
      <c r="D11" s="973" t="s">
        <v>455</v>
      </c>
      <c r="E11" s="974"/>
      <c r="F11" s="974"/>
      <c r="G11" s="974"/>
      <c r="H11" s="975"/>
      <c r="I11" s="973" t="s">
        <v>40</v>
      </c>
      <c r="J11" s="974"/>
      <c r="K11" s="974"/>
      <c r="L11" s="974"/>
      <c r="M11" s="975"/>
      <c r="N11" s="981" t="s">
        <v>456</v>
      </c>
      <c r="O11" s="974"/>
      <c r="P11" s="974"/>
      <c r="Q11" s="974"/>
      <c r="R11" s="974"/>
      <c r="S11" s="974"/>
      <c r="T11" s="974"/>
      <c r="U11" s="974"/>
      <c r="V11" s="110"/>
      <c r="W11" s="110"/>
      <c r="X11" s="110"/>
      <c r="Y11" s="110"/>
      <c r="Z11" s="110"/>
      <c r="AA11" s="110"/>
      <c r="AB11" s="110"/>
    </row>
    <row r="12" spans="1:28" ht="38.1" customHeight="1" thickBot="1">
      <c r="B12" s="847" t="s">
        <v>457</v>
      </c>
      <c r="C12" s="848"/>
      <c r="D12" s="973" t="s">
        <v>455</v>
      </c>
      <c r="E12" s="974"/>
      <c r="F12" s="974"/>
      <c r="G12" s="974"/>
      <c r="H12" s="975"/>
      <c r="I12" s="973" t="s">
        <v>458</v>
      </c>
      <c r="J12" s="974"/>
      <c r="K12" s="974"/>
      <c r="L12" s="974"/>
      <c r="M12" s="975"/>
      <c r="N12" s="973" t="s">
        <v>453</v>
      </c>
      <c r="O12" s="974"/>
      <c r="P12" s="974"/>
      <c r="Q12" s="974"/>
      <c r="R12" s="974"/>
      <c r="S12" s="974"/>
      <c r="T12" s="974"/>
      <c r="U12" s="974"/>
      <c r="V12" s="110"/>
      <c r="W12" s="110"/>
      <c r="X12" s="110"/>
      <c r="Y12" s="110"/>
      <c r="Z12" s="110"/>
      <c r="AA12" s="110"/>
      <c r="AB12" s="110"/>
    </row>
    <row r="13" spans="1:28" ht="35.1" customHeight="1" thickBot="1">
      <c r="B13" s="847" t="s">
        <v>459</v>
      </c>
      <c r="C13" s="848"/>
      <c r="D13" s="973" t="s">
        <v>460</v>
      </c>
      <c r="E13" s="974"/>
      <c r="F13" s="974"/>
      <c r="G13" s="974"/>
      <c r="H13" s="975"/>
      <c r="I13" s="973" t="s">
        <v>461</v>
      </c>
      <c r="J13" s="974"/>
      <c r="K13" s="974"/>
      <c r="L13" s="974"/>
      <c r="M13" s="975"/>
      <c r="N13" s="973" t="s">
        <v>1715</v>
      </c>
      <c r="O13" s="974"/>
      <c r="P13" s="974"/>
      <c r="Q13" s="974"/>
      <c r="R13" s="974"/>
      <c r="S13" s="974"/>
      <c r="T13" s="974"/>
      <c r="U13" s="974"/>
      <c r="V13" s="110"/>
      <c r="W13" s="110"/>
      <c r="X13" s="110"/>
      <c r="Y13" s="110"/>
      <c r="Z13" s="110"/>
      <c r="AA13" s="110"/>
      <c r="AB13" s="110"/>
    </row>
    <row r="14" spans="1:28" ht="48" customHeight="1" thickBot="1">
      <c r="B14" s="847" t="s">
        <v>462</v>
      </c>
      <c r="C14" s="848"/>
      <c r="D14" s="981" t="s">
        <v>463</v>
      </c>
      <c r="E14" s="974"/>
      <c r="F14" s="974"/>
      <c r="G14" s="974"/>
      <c r="H14" s="975"/>
      <c r="I14" s="981" t="s">
        <v>464</v>
      </c>
      <c r="J14" s="974"/>
      <c r="K14" s="974"/>
      <c r="L14" s="974"/>
      <c r="M14" s="975"/>
      <c r="N14" s="973" t="s">
        <v>1715</v>
      </c>
      <c r="O14" s="974"/>
      <c r="P14" s="974"/>
      <c r="Q14" s="974"/>
      <c r="R14" s="974"/>
      <c r="S14" s="974"/>
      <c r="T14" s="974"/>
      <c r="U14" s="974"/>
      <c r="V14" s="110"/>
      <c r="W14" s="110"/>
      <c r="X14" s="110"/>
      <c r="Y14" s="110"/>
      <c r="Z14" s="110"/>
      <c r="AA14" s="110"/>
      <c r="AB14" s="110"/>
    </row>
    <row r="15" spans="1:28" ht="20.25" customHeight="1" thickBot="1">
      <c r="B15" s="847" t="s">
        <v>465</v>
      </c>
      <c r="C15" s="848"/>
      <c r="D15" s="973" t="s">
        <v>466</v>
      </c>
      <c r="E15" s="974"/>
      <c r="F15" s="974"/>
      <c r="G15" s="974"/>
      <c r="H15" s="975"/>
      <c r="I15" s="973" t="s">
        <v>458</v>
      </c>
      <c r="J15" s="974"/>
      <c r="K15" s="974"/>
      <c r="L15" s="974"/>
      <c r="M15" s="975"/>
      <c r="N15" s="973" t="s">
        <v>467</v>
      </c>
      <c r="O15" s="974"/>
      <c r="P15" s="974"/>
      <c r="Q15" s="974"/>
      <c r="R15" s="974"/>
      <c r="S15" s="974"/>
      <c r="T15" s="974"/>
      <c r="U15" s="974"/>
      <c r="V15" s="110"/>
      <c r="W15" s="110"/>
      <c r="X15" s="110"/>
      <c r="Y15" s="110"/>
      <c r="Z15" s="110"/>
      <c r="AA15" s="110"/>
      <c r="AB15" s="110"/>
    </row>
    <row r="16" spans="1:28" s="106" customFormat="1" ht="10.5" customHeight="1">
      <c r="A16" s="41"/>
      <c r="B16" s="115"/>
      <c r="C16" s="116"/>
      <c r="D16" s="116"/>
      <c r="E16" s="116"/>
      <c r="F16" s="116"/>
      <c r="G16" s="116"/>
      <c r="H16" s="116"/>
      <c r="I16" s="116"/>
      <c r="J16" s="116"/>
      <c r="K16" s="116"/>
      <c r="L16" s="116"/>
      <c r="M16" s="116"/>
      <c r="N16" s="117"/>
      <c r="O16" s="118"/>
      <c r="P16" s="116"/>
      <c r="Q16" s="116"/>
      <c r="R16" s="116"/>
      <c r="S16" s="116"/>
      <c r="T16" s="116"/>
      <c r="U16" s="116"/>
      <c r="V16" s="110"/>
      <c r="W16" s="110"/>
      <c r="X16" s="110"/>
      <c r="Y16" s="110"/>
      <c r="Z16" s="110"/>
      <c r="AA16" s="110"/>
      <c r="AB16" s="110"/>
    </row>
    <row r="17" spans="1:36" s="119" customFormat="1" ht="33.6" customHeight="1">
      <c r="A17" s="81"/>
      <c r="B17" s="920" t="s">
        <v>468</v>
      </c>
      <c r="C17" s="920"/>
      <c r="D17" s="920"/>
      <c r="E17" s="920"/>
      <c r="F17" s="920"/>
      <c r="G17" s="920"/>
      <c r="H17" s="920"/>
      <c r="I17" s="920"/>
      <c r="J17" s="920"/>
      <c r="K17" s="920"/>
      <c r="L17" s="920"/>
      <c r="M17" s="920"/>
      <c r="N17" s="920"/>
      <c r="O17" s="920"/>
      <c r="P17" s="920"/>
      <c r="Q17" s="920"/>
      <c r="R17" s="920"/>
      <c r="S17" s="120"/>
      <c r="T17" s="120"/>
      <c r="U17" s="120"/>
      <c r="V17" s="113"/>
      <c r="W17" s="113"/>
      <c r="X17" s="113"/>
      <c r="Y17" s="113"/>
      <c r="Z17" s="113"/>
      <c r="AA17" s="113"/>
      <c r="AB17" s="113"/>
      <c r="AC17" s="121"/>
      <c r="AD17" s="121"/>
      <c r="AE17" s="121"/>
      <c r="AF17" s="121"/>
      <c r="AG17" s="121"/>
      <c r="AH17" s="121"/>
      <c r="AI17" s="121"/>
      <c r="AJ17" s="121"/>
    </row>
    <row r="18" spans="1:36" ht="16.5" customHeight="1">
      <c r="B18" s="822" t="s">
        <v>51</v>
      </c>
      <c r="C18" s="822"/>
      <c r="D18" s="905" t="s">
        <v>9</v>
      </c>
      <c r="E18" s="815"/>
      <c r="F18" s="815"/>
      <c r="G18" s="815"/>
      <c r="H18" s="815"/>
      <c r="I18" s="822" t="s">
        <v>52</v>
      </c>
      <c r="J18" s="822"/>
      <c r="K18" s="822"/>
      <c r="L18" s="822"/>
      <c r="M18" s="822"/>
      <c r="N18" s="822" t="s">
        <v>53</v>
      </c>
      <c r="O18" s="822"/>
      <c r="P18" s="822" t="s">
        <v>54</v>
      </c>
      <c r="Q18" s="822"/>
      <c r="R18" s="822"/>
      <c r="S18" s="122"/>
      <c r="T18" s="122"/>
      <c r="U18" s="123"/>
      <c r="V18" s="110"/>
      <c r="W18" s="110"/>
      <c r="X18" s="110"/>
      <c r="Y18" s="110"/>
      <c r="Z18" s="110"/>
      <c r="AA18" s="110"/>
      <c r="AB18" s="110"/>
    </row>
    <row r="19" spans="1:36" ht="81" customHeight="1">
      <c r="B19" s="814" t="s">
        <v>1637</v>
      </c>
      <c r="C19" s="814"/>
      <c r="D19" s="837" t="s">
        <v>1684</v>
      </c>
      <c r="E19" s="837"/>
      <c r="F19" s="837"/>
      <c r="G19" s="837"/>
      <c r="H19" s="837"/>
      <c r="I19" s="835" t="s">
        <v>533</v>
      </c>
      <c r="J19" s="835"/>
      <c r="K19" s="835"/>
      <c r="L19" s="835"/>
      <c r="M19" s="835"/>
      <c r="N19" s="837" t="s">
        <v>1683</v>
      </c>
      <c r="O19" s="837"/>
      <c r="P19" s="837" t="s">
        <v>469</v>
      </c>
      <c r="Q19" s="837"/>
      <c r="R19" s="837"/>
      <c r="S19" s="122"/>
      <c r="T19" s="122"/>
      <c r="U19" s="123"/>
      <c r="V19" s="110"/>
      <c r="W19" s="110"/>
      <c r="X19" s="110"/>
      <c r="Y19" s="110"/>
      <c r="Z19" s="110"/>
      <c r="AA19" s="110"/>
      <c r="AB19" s="110"/>
    </row>
    <row r="20" spans="1:36" ht="47.25" customHeight="1">
      <c r="B20" s="831" t="s">
        <v>470</v>
      </c>
      <c r="C20" s="831"/>
      <c r="D20" s="837">
        <v>6</v>
      </c>
      <c r="E20" s="837"/>
      <c r="F20" s="837"/>
      <c r="G20" s="837"/>
      <c r="H20" s="837"/>
      <c r="I20" s="837">
        <v>7</v>
      </c>
      <c r="J20" s="837"/>
      <c r="K20" s="837"/>
      <c r="L20" s="837"/>
      <c r="M20" s="837"/>
      <c r="N20" s="837">
        <v>7</v>
      </c>
      <c r="O20" s="837"/>
      <c r="P20" s="837" t="s">
        <v>469</v>
      </c>
      <c r="Q20" s="837"/>
      <c r="R20" s="837"/>
      <c r="S20" s="122"/>
      <c r="T20" s="122"/>
      <c r="U20" s="123"/>
      <c r="V20" s="110"/>
      <c r="W20" s="110"/>
      <c r="X20" s="110"/>
      <c r="Y20" s="110"/>
      <c r="Z20" s="110"/>
      <c r="AA20" s="110"/>
      <c r="AB20" s="110"/>
    </row>
    <row r="21" spans="1:36" ht="99.95" customHeight="1">
      <c r="B21" s="814" t="s">
        <v>1638</v>
      </c>
      <c r="C21" s="814"/>
      <c r="D21" s="835">
        <v>0</v>
      </c>
      <c r="E21" s="835"/>
      <c r="F21" s="835"/>
      <c r="G21" s="835"/>
      <c r="H21" s="835"/>
      <c r="I21" s="813">
        <v>0</v>
      </c>
      <c r="J21" s="813"/>
      <c r="K21" s="813"/>
      <c r="L21" s="813"/>
      <c r="M21" s="813"/>
      <c r="N21" s="811">
        <v>5</v>
      </c>
      <c r="O21" s="811"/>
      <c r="P21" s="837" t="s">
        <v>471</v>
      </c>
      <c r="Q21" s="837"/>
      <c r="R21" s="837"/>
      <c r="S21" s="122"/>
      <c r="T21" s="122"/>
      <c r="U21" s="123"/>
      <c r="V21" s="110"/>
      <c r="W21" s="110"/>
      <c r="X21" s="110"/>
      <c r="Y21" s="110"/>
      <c r="Z21" s="110"/>
      <c r="AA21" s="110"/>
      <c r="AB21" s="110"/>
    </row>
    <row r="22" spans="1:36" ht="84" customHeight="1">
      <c r="B22" s="814" t="s">
        <v>1650</v>
      </c>
      <c r="C22" s="814"/>
      <c r="D22" s="837">
        <v>0</v>
      </c>
      <c r="E22" s="837"/>
      <c r="F22" s="837"/>
      <c r="G22" s="837"/>
      <c r="H22" s="837"/>
      <c r="I22" s="837">
        <v>70</v>
      </c>
      <c r="J22" s="837"/>
      <c r="K22" s="837"/>
      <c r="L22" s="837"/>
      <c r="M22" s="837"/>
      <c r="N22" s="837">
        <v>150</v>
      </c>
      <c r="O22" s="837"/>
      <c r="P22" s="837" t="s">
        <v>289</v>
      </c>
      <c r="Q22" s="837"/>
      <c r="R22" s="837"/>
      <c r="S22" s="122"/>
      <c r="T22" s="122"/>
      <c r="U22" s="123"/>
      <c r="V22" s="110"/>
      <c r="W22" s="110"/>
      <c r="X22" s="110"/>
      <c r="Y22" s="110"/>
      <c r="Z22" s="110"/>
      <c r="AA22" s="110"/>
      <c r="AB22" s="110"/>
    </row>
    <row r="23" spans="1:36" ht="59.1" customHeight="1">
      <c r="B23" s="991" t="s">
        <v>472</v>
      </c>
      <c r="C23" s="991"/>
      <c r="D23" s="823">
        <v>0</v>
      </c>
      <c r="E23" s="823"/>
      <c r="F23" s="823"/>
      <c r="G23" s="823"/>
      <c r="H23" s="823"/>
      <c r="I23" s="823">
        <v>5</v>
      </c>
      <c r="J23" s="823"/>
      <c r="K23" s="823"/>
      <c r="L23" s="823"/>
      <c r="M23" s="823"/>
      <c r="N23" s="823">
        <v>5</v>
      </c>
      <c r="O23" s="823"/>
      <c r="P23" s="811" t="s">
        <v>469</v>
      </c>
      <c r="Q23" s="811"/>
      <c r="R23" s="811"/>
      <c r="S23" s="818" t="s">
        <v>66</v>
      </c>
      <c r="T23" s="818"/>
      <c r="U23" s="818"/>
      <c r="V23" s="818"/>
      <c r="W23" s="818"/>
      <c r="X23" s="818"/>
      <c r="Y23" s="818"/>
      <c r="Z23" s="818"/>
      <c r="AA23" s="818"/>
      <c r="AB23" s="110"/>
    </row>
    <row r="24" spans="1:36" s="106" customFormat="1" ht="20.45" customHeight="1">
      <c r="A24" s="41"/>
      <c r="B24" s="60"/>
      <c r="C24" s="60"/>
      <c r="D24" s="61"/>
      <c r="E24" s="61"/>
      <c r="F24" s="61"/>
      <c r="G24" s="61"/>
      <c r="H24" s="61"/>
      <c r="I24" s="61"/>
      <c r="J24" s="61"/>
      <c r="K24" s="61"/>
      <c r="L24" s="61"/>
      <c r="M24" s="61"/>
      <c r="N24" s="61"/>
      <c r="O24" s="61"/>
      <c r="P24" s="61"/>
      <c r="Q24" s="61"/>
      <c r="R24" s="61"/>
      <c r="S24" s="818">
        <v>2021</v>
      </c>
      <c r="T24" s="818"/>
      <c r="U24" s="818"/>
      <c r="V24" s="818" t="s">
        <v>67</v>
      </c>
      <c r="W24" s="818"/>
      <c r="X24" s="818"/>
      <c r="Y24" s="818" t="s">
        <v>68</v>
      </c>
      <c r="Z24" s="818"/>
      <c r="AA24" s="818"/>
      <c r="AB24" s="110"/>
    </row>
    <row r="25" spans="1:36" ht="23.1" customHeight="1">
      <c r="B25" s="822" t="s">
        <v>69</v>
      </c>
      <c r="C25" s="921"/>
      <c r="D25" s="822" t="s">
        <v>70</v>
      </c>
      <c r="E25" s="822" t="s">
        <v>71</v>
      </c>
      <c r="F25" s="921"/>
      <c r="G25" s="921"/>
      <c r="H25" s="921"/>
      <c r="I25" s="921"/>
      <c r="J25" s="921"/>
      <c r="K25" s="921"/>
      <c r="L25" s="921"/>
      <c r="M25" s="822" t="s">
        <v>72</v>
      </c>
      <c r="N25" s="822"/>
      <c r="O25" s="822" t="s">
        <v>73</v>
      </c>
      <c r="P25" s="822" t="s">
        <v>74</v>
      </c>
      <c r="Q25" s="921"/>
      <c r="R25" s="822" t="s">
        <v>75</v>
      </c>
      <c r="S25" s="873" t="s">
        <v>76</v>
      </c>
      <c r="T25" s="873" t="s">
        <v>77</v>
      </c>
      <c r="U25" s="893" t="s">
        <v>78</v>
      </c>
      <c r="V25" s="873" t="s">
        <v>76</v>
      </c>
      <c r="W25" s="873" t="s">
        <v>77</v>
      </c>
      <c r="X25" s="893" t="s">
        <v>78</v>
      </c>
      <c r="Y25" s="873" t="s">
        <v>79</v>
      </c>
      <c r="Z25" s="873" t="s">
        <v>80</v>
      </c>
      <c r="AA25" s="893" t="s">
        <v>78</v>
      </c>
      <c r="AB25" s="110"/>
    </row>
    <row r="26" spans="1:36" ht="31.35" customHeight="1">
      <c r="B26" s="921"/>
      <c r="C26" s="921"/>
      <c r="D26" s="921"/>
      <c r="E26" s="822" t="s">
        <v>81</v>
      </c>
      <c r="F26" s="921"/>
      <c r="G26" s="921"/>
      <c r="H26" s="921"/>
      <c r="I26" s="822" t="s">
        <v>82</v>
      </c>
      <c r="J26" s="921"/>
      <c r="K26" s="921"/>
      <c r="L26" s="921"/>
      <c r="M26" s="822"/>
      <c r="N26" s="822"/>
      <c r="O26" s="811"/>
      <c r="P26" s="921"/>
      <c r="Q26" s="921"/>
      <c r="R26" s="921"/>
      <c r="S26" s="921"/>
      <c r="T26" s="921"/>
      <c r="U26" s="921"/>
      <c r="V26" s="921"/>
      <c r="W26" s="921"/>
      <c r="X26" s="921"/>
      <c r="Y26" s="921"/>
      <c r="Z26" s="921"/>
      <c r="AA26" s="921"/>
      <c r="AB26" s="110"/>
    </row>
    <row r="27" spans="1:36" ht="63.6" customHeight="1">
      <c r="A27" s="125" t="s">
        <v>473</v>
      </c>
      <c r="B27" s="939" t="s">
        <v>474</v>
      </c>
      <c r="C27" s="940"/>
      <c r="D27" s="126" t="s">
        <v>86</v>
      </c>
      <c r="E27" s="941" t="s">
        <v>87</v>
      </c>
      <c r="F27" s="941"/>
      <c r="G27" s="941"/>
      <c r="H27" s="942"/>
      <c r="I27" s="941" t="s">
        <v>475</v>
      </c>
      <c r="J27" s="941"/>
      <c r="K27" s="941"/>
      <c r="L27" s="942"/>
      <c r="M27" s="943" t="s">
        <v>65</v>
      </c>
      <c r="N27" s="944"/>
      <c r="O27" s="127" t="s">
        <v>476</v>
      </c>
      <c r="P27" s="957" t="s">
        <v>477</v>
      </c>
      <c r="Q27" s="958"/>
      <c r="R27" s="128" t="s">
        <v>478</v>
      </c>
      <c r="S27" s="129">
        <f>242200-S31+190000+25000</f>
        <v>387200</v>
      </c>
      <c r="T27" s="129">
        <f>242200-T31+190000+25000</f>
        <v>387200</v>
      </c>
      <c r="U27" s="130">
        <f>+S27-T27</f>
        <v>0</v>
      </c>
      <c r="V27" s="129">
        <f>350000-242200-17000+190000</f>
        <v>280800</v>
      </c>
      <c r="W27" s="129">
        <f>V27</f>
        <v>280800</v>
      </c>
      <c r="X27" s="130">
        <f t="shared" ref="X27:X29" si="0">+V27-W27</f>
        <v>0</v>
      </c>
      <c r="Y27" s="129">
        <f t="shared" ref="Y27:Z32" si="1">S27+V27</f>
        <v>668000</v>
      </c>
      <c r="Z27" s="129">
        <f t="shared" si="1"/>
        <v>668000</v>
      </c>
      <c r="AA27" s="130">
        <f t="shared" ref="AA27" si="2">+Y27-Z27</f>
        <v>0</v>
      </c>
      <c r="AB27" s="110"/>
    </row>
    <row r="28" spans="1:36" ht="72.599999999999994" customHeight="1">
      <c r="A28" s="125" t="s">
        <v>479</v>
      </c>
      <c r="B28" s="951" t="s">
        <v>480</v>
      </c>
      <c r="C28" s="952"/>
      <c r="D28" s="31" t="s">
        <v>86</v>
      </c>
      <c r="E28" s="885" t="s">
        <v>87</v>
      </c>
      <c r="F28" s="885"/>
      <c r="G28" s="885"/>
      <c r="H28" s="928"/>
      <c r="I28" s="925" t="s">
        <v>475</v>
      </c>
      <c r="J28" s="926"/>
      <c r="K28" s="926"/>
      <c r="L28" s="927"/>
      <c r="M28" s="931" t="s">
        <v>162</v>
      </c>
      <c r="N28" s="932"/>
      <c r="O28" s="131" t="s">
        <v>481</v>
      </c>
      <c r="P28" s="929" t="s">
        <v>482</v>
      </c>
      <c r="Q28" s="930"/>
      <c r="R28" s="132" t="s">
        <v>483</v>
      </c>
      <c r="S28" s="129">
        <v>137000</v>
      </c>
      <c r="T28" s="129">
        <v>137000</v>
      </c>
      <c r="U28" s="130">
        <f>+S28-T28</f>
        <v>0</v>
      </c>
      <c r="V28" s="129">
        <v>26000</v>
      </c>
      <c r="W28" s="129">
        <v>26000</v>
      </c>
      <c r="X28" s="130">
        <f>+V28-W28</f>
        <v>0</v>
      </c>
      <c r="Y28" s="129">
        <f t="shared" si="1"/>
        <v>163000</v>
      </c>
      <c r="Z28" s="129">
        <f t="shared" si="1"/>
        <v>163000</v>
      </c>
      <c r="AA28" s="130">
        <f t="shared" ref="AA28" si="3">+Y28-Z28</f>
        <v>0</v>
      </c>
      <c r="AB28" s="110"/>
    </row>
    <row r="29" spans="1:36" ht="81" customHeight="1">
      <c r="A29" s="125" t="s">
        <v>484</v>
      </c>
      <c r="B29" s="951" t="s">
        <v>485</v>
      </c>
      <c r="C29" s="952"/>
      <c r="D29" s="31" t="s">
        <v>86</v>
      </c>
      <c r="E29" s="885" t="s">
        <v>87</v>
      </c>
      <c r="F29" s="885"/>
      <c r="G29" s="885"/>
      <c r="H29" s="928"/>
      <c r="I29" s="925" t="s">
        <v>475</v>
      </c>
      <c r="J29" s="926"/>
      <c r="K29" s="926"/>
      <c r="L29" s="927"/>
      <c r="M29" s="989" t="s">
        <v>60</v>
      </c>
      <c r="N29" s="990"/>
      <c r="O29" s="45" t="s">
        <v>476</v>
      </c>
      <c r="P29" s="936" t="s">
        <v>486</v>
      </c>
      <c r="Q29" s="937"/>
      <c r="R29" s="45" t="s">
        <v>478</v>
      </c>
      <c r="S29" s="129">
        <v>250000</v>
      </c>
      <c r="T29" s="129">
        <v>250000</v>
      </c>
      <c r="U29" s="130">
        <f>+S29-T29</f>
        <v>0</v>
      </c>
      <c r="V29" s="129">
        <v>0</v>
      </c>
      <c r="W29" s="129">
        <v>0</v>
      </c>
      <c r="X29" s="130">
        <f t="shared" si="0"/>
        <v>0</v>
      </c>
      <c r="Y29" s="129">
        <f t="shared" si="1"/>
        <v>250000</v>
      </c>
      <c r="Z29" s="129">
        <f t="shared" si="1"/>
        <v>250000</v>
      </c>
      <c r="AA29" s="130">
        <f t="shared" ref="AA29" si="4">+Y29-Z29</f>
        <v>0</v>
      </c>
      <c r="AB29" s="133"/>
    </row>
    <row r="30" spans="1:36" ht="44.45" customHeight="1">
      <c r="A30" s="125" t="s">
        <v>487</v>
      </c>
      <c r="B30" s="918" t="s">
        <v>488</v>
      </c>
      <c r="C30" s="919"/>
      <c r="D30" s="45" t="s">
        <v>86</v>
      </c>
      <c r="E30" s="885" t="s">
        <v>87</v>
      </c>
      <c r="F30" s="885"/>
      <c r="G30" s="885"/>
      <c r="H30" s="928"/>
      <c r="I30" s="936" t="s">
        <v>212</v>
      </c>
      <c r="J30" s="966"/>
      <c r="K30" s="966"/>
      <c r="L30" s="967"/>
      <c r="M30" s="883" t="s">
        <v>443</v>
      </c>
      <c r="N30" s="968"/>
      <c r="O30" s="45" t="s">
        <v>489</v>
      </c>
      <c r="P30" s="969" t="s">
        <v>490</v>
      </c>
      <c r="Q30" s="947"/>
      <c r="R30" s="74" t="s">
        <v>491</v>
      </c>
      <c r="S30" s="129">
        <v>50000</v>
      </c>
      <c r="T30" s="129">
        <v>50000</v>
      </c>
      <c r="U30" s="130">
        <f>+S30-T30</f>
        <v>0</v>
      </c>
      <c r="V30" s="129">
        <v>0</v>
      </c>
      <c r="W30" s="129">
        <v>0</v>
      </c>
      <c r="X30" s="130">
        <f>+V30-W30</f>
        <v>0</v>
      </c>
      <c r="Y30" s="129">
        <f t="shared" si="1"/>
        <v>50000</v>
      </c>
      <c r="Z30" s="129">
        <f t="shared" si="1"/>
        <v>50000</v>
      </c>
      <c r="AA30" s="130">
        <f>+Y30-Z30</f>
        <v>0</v>
      </c>
      <c r="AB30" s="110"/>
    </row>
    <row r="31" spans="1:36" ht="48.75" customHeight="1">
      <c r="A31" s="125" t="s">
        <v>492</v>
      </c>
      <c r="B31" s="949" t="s">
        <v>493</v>
      </c>
      <c r="C31" s="922"/>
      <c r="D31" s="31" t="s">
        <v>86</v>
      </c>
      <c r="E31" s="885" t="s">
        <v>87</v>
      </c>
      <c r="F31" s="885"/>
      <c r="G31" s="885"/>
      <c r="H31" s="928"/>
      <c r="I31" s="936" t="s">
        <v>93</v>
      </c>
      <c r="J31" s="937"/>
      <c r="K31" s="937"/>
      <c r="L31" s="938"/>
      <c r="M31" s="953" t="s">
        <v>65</v>
      </c>
      <c r="N31" s="954"/>
      <c r="O31" s="134" t="s">
        <v>494</v>
      </c>
      <c r="P31" s="884" t="s">
        <v>495</v>
      </c>
      <c r="Q31" s="970"/>
      <c r="R31" s="135" t="s">
        <v>65</v>
      </c>
      <c r="S31" s="129">
        <v>70000</v>
      </c>
      <c r="T31" s="129">
        <v>70000</v>
      </c>
      <c r="U31" s="130">
        <f t="shared" ref="U31" si="5">+S31-T31</f>
        <v>0</v>
      </c>
      <c r="V31" s="129">
        <v>0</v>
      </c>
      <c r="W31" s="129">
        <v>0</v>
      </c>
      <c r="X31" s="130">
        <f t="shared" ref="X31" si="6">+V31-W31</f>
        <v>0</v>
      </c>
      <c r="Y31" s="129">
        <f t="shared" si="1"/>
        <v>70000</v>
      </c>
      <c r="Z31" s="129">
        <f t="shared" si="1"/>
        <v>70000</v>
      </c>
      <c r="AA31" s="130">
        <f t="shared" ref="AA31" si="7">+Y31-Z31</f>
        <v>0</v>
      </c>
      <c r="AB31" s="110"/>
    </row>
    <row r="32" spans="1:36" ht="63" customHeight="1">
      <c r="A32" s="125" t="s">
        <v>496</v>
      </c>
      <c r="B32" s="955" t="s">
        <v>497</v>
      </c>
      <c r="C32" s="956"/>
      <c r="D32" s="136" t="s">
        <v>86</v>
      </c>
      <c r="E32" s="885" t="s">
        <v>87</v>
      </c>
      <c r="F32" s="885"/>
      <c r="G32" s="885"/>
      <c r="H32" s="928"/>
      <c r="I32" s="936" t="s">
        <v>93</v>
      </c>
      <c r="J32" s="937"/>
      <c r="K32" s="937"/>
      <c r="L32" s="938"/>
      <c r="M32" s="985" t="s">
        <v>65</v>
      </c>
      <c r="N32" s="986"/>
      <c r="O32" s="45" t="s">
        <v>494</v>
      </c>
      <c r="P32" s="987" t="s">
        <v>495</v>
      </c>
      <c r="Q32" s="988"/>
      <c r="R32" s="135" t="s">
        <v>498</v>
      </c>
      <c r="S32" s="129">
        <v>182400</v>
      </c>
      <c r="T32" s="129">
        <v>182400</v>
      </c>
      <c r="U32" s="130">
        <f t="shared" ref="U32" si="8">+S32-T32</f>
        <v>0</v>
      </c>
      <c r="V32" s="129">
        <v>87600</v>
      </c>
      <c r="W32" s="129">
        <v>87600</v>
      </c>
      <c r="X32" s="130">
        <f t="shared" ref="X32" si="9">+V32-W32</f>
        <v>0</v>
      </c>
      <c r="Y32" s="129">
        <f t="shared" si="1"/>
        <v>270000</v>
      </c>
      <c r="Z32" s="129">
        <f t="shared" si="1"/>
        <v>270000</v>
      </c>
      <c r="AA32" s="130">
        <f>+Y32-Z32</f>
        <v>0</v>
      </c>
      <c r="AB32" s="110"/>
    </row>
    <row r="33" spans="1:37" ht="57" customHeight="1">
      <c r="A33" s="125" t="s">
        <v>499</v>
      </c>
      <c r="B33" s="922" t="s">
        <v>500</v>
      </c>
      <c r="C33" s="840"/>
      <c r="D33" s="31" t="s">
        <v>501</v>
      </c>
      <c r="E33" s="885" t="s">
        <v>87</v>
      </c>
      <c r="F33" s="885"/>
      <c r="G33" s="885"/>
      <c r="H33" s="928"/>
      <c r="I33" s="936" t="s">
        <v>93</v>
      </c>
      <c r="J33" s="937"/>
      <c r="K33" s="937"/>
      <c r="L33" s="938"/>
      <c r="M33" s="835" t="s">
        <v>502</v>
      </c>
      <c r="N33" s="835"/>
      <c r="O33" s="45" t="s">
        <v>494</v>
      </c>
      <c r="P33" s="934"/>
      <c r="Q33" s="935"/>
      <c r="R33" s="31"/>
      <c r="S33" s="129"/>
      <c r="T33" s="129"/>
      <c r="U33" s="137"/>
      <c r="V33" s="129"/>
      <c r="W33" s="129"/>
      <c r="X33" s="137"/>
      <c r="Y33" s="129"/>
      <c r="Z33" s="129"/>
      <c r="AA33" s="137"/>
      <c r="AB33" s="110"/>
    </row>
    <row r="34" spans="1:37" s="106" customFormat="1" ht="10.5" customHeight="1">
      <c r="A34" s="41"/>
      <c r="B34" s="77"/>
      <c r="C34" s="77"/>
      <c r="D34" s="138"/>
      <c r="E34" s="139"/>
      <c r="F34" s="139"/>
      <c r="G34" s="139"/>
      <c r="H34" s="139"/>
      <c r="I34" s="139"/>
      <c r="J34" s="139"/>
      <c r="K34" s="139"/>
      <c r="L34" s="139"/>
      <c r="M34" s="140"/>
      <c r="N34" s="140"/>
      <c r="O34" s="61"/>
      <c r="P34" s="61"/>
      <c r="Q34" s="61"/>
      <c r="R34" s="61"/>
      <c r="S34" s="141"/>
      <c r="T34" s="141"/>
      <c r="U34" s="141"/>
      <c r="V34" s="141"/>
      <c r="W34" s="141"/>
      <c r="X34" s="141"/>
      <c r="Y34" s="141"/>
      <c r="Z34" s="141"/>
      <c r="AA34" s="141"/>
      <c r="AB34" s="564"/>
      <c r="AC34" s="583"/>
      <c r="AD34" s="583"/>
      <c r="AE34" s="583"/>
      <c r="AF34" s="583"/>
      <c r="AG34" s="583"/>
      <c r="AH34" s="583"/>
      <c r="AI34" s="583"/>
      <c r="AJ34" s="583"/>
      <c r="AK34" s="583"/>
    </row>
    <row r="35" spans="1:37" ht="29.1" customHeight="1">
      <c r="B35" s="920" t="s">
        <v>503</v>
      </c>
      <c r="C35" s="920"/>
      <c r="D35" s="920"/>
      <c r="E35" s="920"/>
      <c r="F35" s="920"/>
      <c r="G35" s="920"/>
      <c r="H35" s="920"/>
      <c r="I35" s="920"/>
      <c r="J35" s="920"/>
      <c r="K35" s="920"/>
      <c r="L35" s="920"/>
      <c r="M35" s="920"/>
      <c r="N35" s="920"/>
      <c r="O35" s="920"/>
      <c r="P35" s="920"/>
      <c r="Q35" s="920"/>
      <c r="R35" s="920"/>
      <c r="S35" s="106"/>
      <c r="T35" s="106"/>
      <c r="U35" s="106"/>
      <c r="V35" s="106"/>
      <c r="W35" s="106"/>
      <c r="X35" s="106"/>
      <c r="Y35" s="106"/>
      <c r="Z35" s="106"/>
      <c r="AA35" s="106"/>
      <c r="AB35" s="564"/>
      <c r="AC35" s="583"/>
      <c r="AD35" s="583"/>
      <c r="AE35" s="583"/>
      <c r="AF35" s="583"/>
      <c r="AG35" s="583"/>
      <c r="AH35" s="583"/>
      <c r="AI35" s="583"/>
      <c r="AJ35" s="583"/>
      <c r="AK35" s="583"/>
    </row>
    <row r="36" spans="1:37" ht="16.5" customHeight="1">
      <c r="B36" s="822" t="s">
        <v>51</v>
      </c>
      <c r="C36" s="822"/>
      <c r="D36" s="905" t="s">
        <v>9</v>
      </c>
      <c r="E36" s="815"/>
      <c r="F36" s="815"/>
      <c r="G36" s="815"/>
      <c r="H36" s="815"/>
      <c r="I36" s="822" t="s">
        <v>52</v>
      </c>
      <c r="J36" s="822"/>
      <c r="K36" s="822"/>
      <c r="L36" s="822"/>
      <c r="M36" s="822"/>
      <c r="N36" s="822" t="s">
        <v>53</v>
      </c>
      <c r="O36" s="822"/>
      <c r="P36" s="822" t="s">
        <v>54</v>
      </c>
      <c r="Q36" s="822"/>
      <c r="R36" s="822"/>
      <c r="S36" s="106"/>
      <c r="T36" s="106"/>
      <c r="U36" s="106"/>
      <c r="V36" s="106"/>
      <c r="W36" s="106"/>
      <c r="X36" s="106"/>
      <c r="Y36" s="106"/>
      <c r="Z36" s="106"/>
      <c r="AA36" s="106"/>
      <c r="AB36" s="564"/>
      <c r="AC36" s="583"/>
      <c r="AD36" s="583"/>
      <c r="AE36" s="583"/>
      <c r="AF36" s="583"/>
      <c r="AG36" s="583"/>
      <c r="AH36" s="583"/>
      <c r="AI36" s="583"/>
      <c r="AJ36" s="583"/>
      <c r="AK36" s="583"/>
    </row>
    <row r="37" spans="1:37" s="142" customFormat="1" ht="48" customHeight="1">
      <c r="A37" s="41"/>
      <c r="B37" s="814" t="s">
        <v>504</v>
      </c>
      <c r="C37" s="814"/>
      <c r="D37" s="836">
        <v>0.27</v>
      </c>
      <c r="E37" s="837"/>
      <c r="F37" s="837"/>
      <c r="G37" s="837"/>
      <c r="H37" s="837"/>
      <c r="I37" s="836">
        <v>0.4</v>
      </c>
      <c r="J37" s="837"/>
      <c r="K37" s="837"/>
      <c r="L37" s="837"/>
      <c r="M37" s="837"/>
      <c r="N37" s="824">
        <v>0.5</v>
      </c>
      <c r="O37" s="811"/>
      <c r="P37" s="835" t="s">
        <v>505</v>
      </c>
      <c r="Q37" s="835"/>
      <c r="R37" s="835"/>
      <c r="S37" s="106"/>
      <c r="T37" s="106"/>
      <c r="U37" s="106"/>
      <c r="V37" s="106"/>
      <c r="W37" s="106"/>
      <c r="X37" s="106"/>
      <c r="Y37" s="106"/>
      <c r="Z37" s="106"/>
      <c r="AA37" s="106"/>
      <c r="AB37" s="564"/>
      <c r="AC37" s="583"/>
      <c r="AD37" s="583"/>
      <c r="AE37" s="583"/>
      <c r="AF37" s="583"/>
      <c r="AG37" s="583"/>
      <c r="AH37" s="583"/>
      <c r="AI37" s="583"/>
      <c r="AJ37" s="583"/>
      <c r="AK37" s="583"/>
    </row>
    <row r="38" spans="1:37" ht="33" customHeight="1">
      <c r="B38" s="908" t="s">
        <v>1639</v>
      </c>
      <c r="C38" s="908"/>
      <c r="D38" s="813">
        <v>0</v>
      </c>
      <c r="E38" s="813"/>
      <c r="F38" s="813"/>
      <c r="G38" s="813"/>
      <c r="H38" s="813"/>
      <c r="I38" s="950">
        <v>0</v>
      </c>
      <c r="J38" s="950"/>
      <c r="K38" s="950"/>
      <c r="L38" s="950"/>
      <c r="M38" s="950"/>
      <c r="N38" s="828">
        <v>1</v>
      </c>
      <c r="O38" s="828"/>
      <c r="P38" s="813" t="s">
        <v>1708</v>
      </c>
      <c r="Q38" s="813"/>
      <c r="R38" s="813"/>
      <c r="S38" s="106"/>
      <c r="T38" s="106"/>
      <c r="U38" s="106"/>
      <c r="V38" s="106"/>
      <c r="W38" s="106"/>
      <c r="X38" s="106"/>
      <c r="Y38" s="106"/>
      <c r="Z38" s="106"/>
      <c r="AA38" s="106"/>
      <c r="AB38" s="564"/>
      <c r="AC38" s="583"/>
      <c r="AD38" s="583"/>
      <c r="AE38" s="583"/>
      <c r="AF38" s="583"/>
      <c r="AG38" s="583"/>
      <c r="AH38" s="583"/>
      <c r="AI38" s="583"/>
      <c r="AJ38" s="583"/>
      <c r="AK38" s="583"/>
    </row>
    <row r="39" spans="1:37" ht="44.45" customHeight="1">
      <c r="B39" s="908" t="s">
        <v>1640</v>
      </c>
      <c r="C39" s="908"/>
      <c r="D39" s="813">
        <v>0</v>
      </c>
      <c r="E39" s="813"/>
      <c r="F39" s="813"/>
      <c r="G39" s="813"/>
      <c r="H39" s="813"/>
      <c r="I39" s="950">
        <v>3</v>
      </c>
      <c r="J39" s="950"/>
      <c r="K39" s="950"/>
      <c r="L39" s="950"/>
      <c r="M39" s="950"/>
      <c r="N39" s="923">
        <v>3</v>
      </c>
      <c r="O39" s="923"/>
      <c r="P39" s="813" t="s">
        <v>1707</v>
      </c>
      <c r="Q39" s="813"/>
      <c r="R39" s="813"/>
      <c r="S39" s="583"/>
      <c r="T39" s="583"/>
      <c r="U39" s="583"/>
      <c r="V39" s="583"/>
      <c r="W39" s="583"/>
      <c r="X39" s="583"/>
      <c r="Y39" s="583"/>
      <c r="Z39" s="583"/>
      <c r="AA39" s="583"/>
      <c r="AB39" s="564"/>
      <c r="AC39" s="583"/>
      <c r="AD39" s="583"/>
      <c r="AE39" s="583"/>
      <c r="AF39" s="583"/>
      <c r="AG39" s="583"/>
      <c r="AH39" s="583"/>
      <c r="AI39" s="583"/>
      <c r="AJ39" s="583"/>
      <c r="AK39" s="583"/>
    </row>
    <row r="40" spans="1:37" ht="36" customHeight="1">
      <c r="B40" s="908" t="s">
        <v>1641</v>
      </c>
      <c r="C40" s="908"/>
      <c r="D40" s="837" t="s">
        <v>506</v>
      </c>
      <c r="E40" s="837"/>
      <c r="F40" s="837"/>
      <c r="G40" s="837"/>
      <c r="H40" s="837"/>
      <c r="I40" s="837" t="s">
        <v>1682</v>
      </c>
      <c r="J40" s="837"/>
      <c r="K40" s="837"/>
      <c r="L40" s="837"/>
      <c r="M40" s="837"/>
      <c r="N40" s="837" t="s">
        <v>507</v>
      </c>
      <c r="O40" s="837"/>
      <c r="P40" s="823" t="s">
        <v>535</v>
      </c>
      <c r="Q40" s="823"/>
      <c r="R40" s="823"/>
      <c r="S40" s="583"/>
      <c r="T40" s="583"/>
      <c r="U40" s="583"/>
      <c r="V40" s="583"/>
      <c r="W40" s="583"/>
      <c r="X40" s="583"/>
      <c r="Y40" s="583"/>
      <c r="Z40" s="583"/>
      <c r="AA40" s="583"/>
      <c r="AB40" s="564"/>
      <c r="AC40" s="583"/>
      <c r="AD40" s="583"/>
      <c r="AE40" s="583"/>
      <c r="AF40" s="583"/>
      <c r="AG40" s="583"/>
      <c r="AH40" s="583"/>
      <c r="AI40" s="583"/>
      <c r="AJ40" s="583"/>
      <c r="AK40" s="583"/>
    </row>
    <row r="41" spans="1:37" ht="17.45" customHeight="1">
      <c r="A41" s="584"/>
      <c r="B41" s="585"/>
      <c r="C41" s="585"/>
      <c r="D41" s="580"/>
      <c r="E41" s="580"/>
      <c r="F41" s="580"/>
      <c r="G41" s="580"/>
      <c r="H41" s="580"/>
      <c r="I41" s="580"/>
      <c r="J41" s="580"/>
      <c r="K41" s="580"/>
      <c r="L41" s="580"/>
      <c r="M41" s="580"/>
      <c r="N41" s="580"/>
      <c r="O41" s="580"/>
      <c r="P41" s="580"/>
      <c r="Q41" s="580"/>
      <c r="R41" s="580"/>
      <c r="S41" s="818" t="s">
        <v>66</v>
      </c>
      <c r="T41" s="818"/>
      <c r="U41" s="818"/>
      <c r="V41" s="818"/>
      <c r="W41" s="818"/>
      <c r="X41" s="818"/>
      <c r="Y41" s="818"/>
      <c r="Z41" s="818"/>
      <c r="AA41" s="818"/>
      <c r="AB41" s="564"/>
      <c r="AC41" s="583"/>
      <c r="AD41" s="583"/>
      <c r="AE41" s="583"/>
      <c r="AF41" s="583"/>
      <c r="AG41" s="583"/>
      <c r="AH41" s="583"/>
      <c r="AI41" s="583"/>
      <c r="AJ41" s="583"/>
      <c r="AK41" s="583"/>
    </row>
    <row r="42" spans="1:37" ht="25.5" customHeight="1">
      <c r="A42" s="584"/>
      <c r="B42" s="583"/>
      <c r="C42" s="583"/>
      <c r="D42" s="583"/>
      <c r="E42" s="583"/>
      <c r="F42" s="583"/>
      <c r="G42" s="583"/>
      <c r="H42" s="583"/>
      <c r="I42" s="583"/>
      <c r="J42" s="583"/>
      <c r="K42" s="583"/>
      <c r="L42" s="583"/>
      <c r="M42" s="583"/>
      <c r="N42" s="583"/>
      <c r="O42" s="584"/>
      <c r="P42" s="583"/>
      <c r="Q42" s="583"/>
      <c r="R42" s="583"/>
      <c r="S42" s="818">
        <v>2021</v>
      </c>
      <c r="T42" s="818"/>
      <c r="U42" s="818"/>
      <c r="V42" s="818" t="s">
        <v>67</v>
      </c>
      <c r="W42" s="818"/>
      <c r="X42" s="818"/>
      <c r="Y42" s="818" t="s">
        <v>68</v>
      </c>
      <c r="Z42" s="818"/>
      <c r="AA42" s="818"/>
      <c r="AB42" s="583"/>
      <c r="AC42" s="583"/>
      <c r="AD42" s="583"/>
      <c r="AE42" s="583"/>
      <c r="AF42" s="583"/>
      <c r="AG42" s="583"/>
      <c r="AH42" s="583"/>
      <c r="AI42" s="583"/>
      <c r="AJ42" s="583"/>
      <c r="AK42" s="583"/>
    </row>
    <row r="43" spans="1:37" ht="23.25" customHeight="1">
      <c r="A43" s="70"/>
      <c r="B43" s="822" t="s">
        <v>69</v>
      </c>
      <c r="C43" s="921"/>
      <c r="D43" s="822" t="s">
        <v>70</v>
      </c>
      <c r="E43" s="822" t="s">
        <v>71</v>
      </c>
      <c r="F43" s="921"/>
      <c r="G43" s="921"/>
      <c r="H43" s="921"/>
      <c r="I43" s="921"/>
      <c r="J43" s="921"/>
      <c r="K43" s="921"/>
      <c r="L43" s="921"/>
      <c r="M43" s="822" t="s">
        <v>72</v>
      </c>
      <c r="N43" s="822"/>
      <c r="O43" s="822" t="s">
        <v>73</v>
      </c>
      <c r="P43" s="822" t="s">
        <v>74</v>
      </c>
      <c r="Q43" s="921"/>
      <c r="R43" s="822" t="s">
        <v>75</v>
      </c>
      <c r="S43" s="873" t="s">
        <v>76</v>
      </c>
      <c r="T43" s="873" t="s">
        <v>77</v>
      </c>
      <c r="U43" s="893" t="s">
        <v>78</v>
      </c>
      <c r="V43" s="873" t="s">
        <v>76</v>
      </c>
      <c r="W43" s="873" t="s">
        <v>77</v>
      </c>
      <c r="X43" s="893" t="s">
        <v>78</v>
      </c>
      <c r="Y43" s="873" t="s">
        <v>79</v>
      </c>
      <c r="Z43" s="873" t="s">
        <v>80</v>
      </c>
      <c r="AA43" s="893" t="s">
        <v>78</v>
      </c>
      <c r="AB43" s="564"/>
      <c r="AC43" s="583"/>
      <c r="AD43" s="583"/>
      <c r="AE43" s="583"/>
      <c r="AF43" s="583"/>
      <c r="AG43" s="583"/>
      <c r="AH43" s="583"/>
      <c r="AI43" s="583"/>
      <c r="AJ43" s="583"/>
      <c r="AK43" s="583"/>
    </row>
    <row r="44" spans="1:37" ht="33.6" customHeight="1">
      <c r="A44" s="70"/>
      <c r="B44" s="921"/>
      <c r="C44" s="921"/>
      <c r="D44" s="921"/>
      <c r="E44" s="822" t="s">
        <v>81</v>
      </c>
      <c r="F44" s="921"/>
      <c r="G44" s="921"/>
      <c r="H44" s="921"/>
      <c r="I44" s="822" t="s">
        <v>82</v>
      </c>
      <c r="J44" s="921"/>
      <c r="K44" s="921"/>
      <c r="L44" s="921"/>
      <c r="M44" s="822"/>
      <c r="N44" s="822"/>
      <c r="O44" s="811"/>
      <c r="P44" s="921"/>
      <c r="Q44" s="921"/>
      <c r="R44" s="921"/>
      <c r="S44" s="924"/>
      <c r="T44" s="924"/>
      <c r="U44" s="924"/>
      <c r="V44" s="924"/>
      <c r="W44" s="924"/>
      <c r="X44" s="924"/>
      <c r="Y44" s="924"/>
      <c r="Z44" s="924"/>
      <c r="AA44" s="924"/>
      <c r="AB44" s="564"/>
      <c r="AC44" s="583"/>
      <c r="AD44" s="583"/>
      <c r="AE44" s="583"/>
      <c r="AF44" s="583"/>
      <c r="AG44" s="583"/>
      <c r="AH44" s="583"/>
      <c r="AI44" s="583"/>
      <c r="AJ44" s="583"/>
      <c r="AK44" s="583"/>
    </row>
    <row r="45" spans="1:37" ht="49.5" customHeight="1">
      <c r="A45" s="147" t="s">
        <v>508</v>
      </c>
      <c r="B45" s="810" t="s">
        <v>509</v>
      </c>
      <c r="C45" s="810"/>
      <c r="D45" s="34" t="s">
        <v>86</v>
      </c>
      <c r="E45" s="948" t="s">
        <v>161</v>
      </c>
      <c r="F45" s="948"/>
      <c r="G45" s="948"/>
      <c r="H45" s="948"/>
      <c r="I45" s="813" t="s">
        <v>93</v>
      </c>
      <c r="J45" s="813"/>
      <c r="K45" s="813"/>
      <c r="L45" s="813"/>
      <c r="M45" s="815" t="s">
        <v>162</v>
      </c>
      <c r="N45" s="815"/>
      <c r="O45" s="31" t="s">
        <v>510</v>
      </c>
      <c r="P45" s="837" t="s">
        <v>511</v>
      </c>
      <c r="Q45" s="837"/>
      <c r="R45" s="31" t="s">
        <v>512</v>
      </c>
      <c r="S45" s="148">
        <v>697000</v>
      </c>
      <c r="T45" s="148">
        <v>505000</v>
      </c>
      <c r="U45" s="149">
        <f>+S45-T45</f>
        <v>192000</v>
      </c>
      <c r="V45" s="148">
        <v>453500</v>
      </c>
      <c r="W45" s="148">
        <v>0</v>
      </c>
      <c r="X45" s="149">
        <f>+V45-W45</f>
        <v>453500</v>
      </c>
      <c r="Y45" s="148">
        <f t="shared" ref="Y45:Z48" si="10">S45+V45</f>
        <v>1150500</v>
      </c>
      <c r="Z45" s="148">
        <f t="shared" si="10"/>
        <v>505000</v>
      </c>
      <c r="AA45" s="149">
        <f>+Y45-Z45</f>
        <v>645500</v>
      </c>
      <c r="AB45" s="564"/>
      <c r="AC45" s="583"/>
      <c r="AD45" s="583"/>
      <c r="AE45" s="583"/>
      <c r="AF45" s="583"/>
      <c r="AG45" s="583"/>
      <c r="AH45" s="583"/>
      <c r="AI45" s="583"/>
      <c r="AJ45" s="583"/>
      <c r="AK45" s="583"/>
    </row>
    <row r="46" spans="1:37" ht="57.6" customHeight="1">
      <c r="A46" s="147" t="s">
        <v>513</v>
      </c>
      <c r="B46" s="909" t="s">
        <v>514</v>
      </c>
      <c r="C46" s="909"/>
      <c r="D46" s="34" t="s">
        <v>86</v>
      </c>
      <c r="E46" s="813" t="s">
        <v>87</v>
      </c>
      <c r="F46" s="813"/>
      <c r="G46" s="813"/>
      <c r="H46" s="813"/>
      <c r="I46" s="813" t="s">
        <v>88</v>
      </c>
      <c r="J46" s="813"/>
      <c r="K46" s="813"/>
      <c r="L46" s="813"/>
      <c r="M46" s="837" t="s">
        <v>60</v>
      </c>
      <c r="N46" s="837"/>
      <c r="O46" s="31" t="s">
        <v>515</v>
      </c>
      <c r="P46" s="908" t="s">
        <v>516</v>
      </c>
      <c r="Q46" s="908"/>
      <c r="R46" s="48" t="s">
        <v>517</v>
      </c>
      <c r="S46" s="150">
        <v>50000</v>
      </c>
      <c r="T46" s="150">
        <v>10000</v>
      </c>
      <c r="U46" s="149">
        <f t="shared" ref="U46:U51" si="11">+S46-T46</f>
        <v>40000</v>
      </c>
      <c r="V46" s="150">
        <v>0</v>
      </c>
      <c r="W46" s="150">
        <v>0</v>
      </c>
      <c r="X46" s="151">
        <f t="shared" ref="X46:X47" si="12">+V46-W46</f>
        <v>0</v>
      </c>
      <c r="Y46" s="152">
        <f t="shared" si="10"/>
        <v>50000</v>
      </c>
      <c r="Z46" s="152">
        <f t="shared" si="10"/>
        <v>10000</v>
      </c>
      <c r="AA46" s="151">
        <f t="shared" ref="AA46:AA47" si="13">+Y46-Z46</f>
        <v>40000</v>
      </c>
      <c r="AB46" s="564"/>
      <c r="AC46" s="583"/>
      <c r="AD46" s="583"/>
      <c r="AE46" s="583"/>
      <c r="AF46" s="583"/>
      <c r="AG46" s="583"/>
      <c r="AH46" s="583"/>
      <c r="AI46" s="583"/>
      <c r="AJ46" s="583"/>
      <c r="AK46" s="583"/>
    </row>
    <row r="47" spans="1:37" ht="36.6" customHeight="1">
      <c r="A47" s="125" t="s">
        <v>518</v>
      </c>
      <c r="B47" s="977" t="s">
        <v>519</v>
      </c>
      <c r="C47" s="978"/>
      <c r="D47" s="153" t="s">
        <v>86</v>
      </c>
      <c r="E47" s="945" t="s">
        <v>87</v>
      </c>
      <c r="F47" s="945"/>
      <c r="G47" s="945"/>
      <c r="H47" s="945"/>
      <c r="I47" s="945" t="s">
        <v>93</v>
      </c>
      <c r="J47" s="945"/>
      <c r="K47" s="945"/>
      <c r="L47" s="945"/>
      <c r="M47" s="946" t="s">
        <v>139</v>
      </c>
      <c r="N47" s="947"/>
      <c r="O47" s="154" t="s">
        <v>520</v>
      </c>
      <c r="P47" s="992" t="s">
        <v>326</v>
      </c>
      <c r="Q47" s="993"/>
      <c r="R47" s="155" t="s">
        <v>139</v>
      </c>
      <c r="S47" s="152">
        <f>233000+76000+266000</f>
        <v>575000</v>
      </c>
      <c r="T47" s="152">
        <f>233000+76000</f>
        <v>309000</v>
      </c>
      <c r="U47" s="149">
        <f t="shared" si="11"/>
        <v>266000</v>
      </c>
      <c r="V47" s="152">
        <v>300000</v>
      </c>
      <c r="W47" s="152">
        <v>100000</v>
      </c>
      <c r="X47" s="151">
        <f t="shared" si="12"/>
        <v>200000</v>
      </c>
      <c r="Y47" s="152">
        <f t="shared" si="10"/>
        <v>875000</v>
      </c>
      <c r="Z47" s="152">
        <f t="shared" si="10"/>
        <v>409000</v>
      </c>
      <c r="AA47" s="151">
        <f t="shared" si="13"/>
        <v>466000</v>
      </c>
      <c r="AB47" s="110"/>
    </row>
    <row r="48" spans="1:37" ht="35.1" customHeight="1">
      <c r="A48" s="125" t="s">
        <v>521</v>
      </c>
      <c r="B48" s="976" t="s">
        <v>522</v>
      </c>
      <c r="C48" s="976"/>
      <c r="D48" s="34" t="s">
        <v>86</v>
      </c>
      <c r="E48" s="813" t="s">
        <v>87</v>
      </c>
      <c r="F48" s="813"/>
      <c r="G48" s="813"/>
      <c r="H48" s="813"/>
      <c r="I48" s="813" t="s">
        <v>93</v>
      </c>
      <c r="J48" s="813"/>
      <c r="K48" s="813"/>
      <c r="L48" s="813"/>
      <c r="M48" s="996" t="s">
        <v>139</v>
      </c>
      <c r="N48" s="968"/>
      <c r="O48" s="156" t="s">
        <v>520</v>
      </c>
      <c r="P48" s="994" t="s">
        <v>326</v>
      </c>
      <c r="Q48" s="995"/>
      <c r="R48" s="31" t="s">
        <v>139</v>
      </c>
      <c r="S48" s="152">
        <v>12000</v>
      </c>
      <c r="T48" s="152">
        <v>12000</v>
      </c>
      <c r="U48" s="149">
        <f t="shared" si="11"/>
        <v>0</v>
      </c>
      <c r="V48" s="152">
        <v>30000</v>
      </c>
      <c r="W48" s="152"/>
      <c r="X48" s="151">
        <f t="shared" ref="X48:X50" si="14">+V48-W48</f>
        <v>30000</v>
      </c>
      <c r="Y48" s="152">
        <f t="shared" si="10"/>
        <v>42000</v>
      </c>
      <c r="Z48" s="152">
        <f t="shared" si="10"/>
        <v>12000</v>
      </c>
      <c r="AA48" s="151">
        <f t="shared" ref="AA48:AA50" si="15">+Y48-Z48</f>
        <v>30000</v>
      </c>
      <c r="AB48" s="110"/>
    </row>
    <row r="49" spans="1:28" ht="39.6" customHeight="1">
      <c r="A49" s="125" t="s">
        <v>523</v>
      </c>
      <c r="B49" s="810" t="s">
        <v>524</v>
      </c>
      <c r="C49" s="810"/>
      <c r="D49" s="34" t="s">
        <v>86</v>
      </c>
      <c r="E49" s="813" t="s">
        <v>87</v>
      </c>
      <c r="F49" s="813"/>
      <c r="G49" s="813"/>
      <c r="H49" s="813"/>
      <c r="I49" s="813" t="s">
        <v>93</v>
      </c>
      <c r="J49" s="813"/>
      <c r="K49" s="813"/>
      <c r="L49" s="813"/>
      <c r="M49" s="971" t="s">
        <v>139</v>
      </c>
      <c r="N49" s="972"/>
      <c r="O49" s="156" t="s">
        <v>520</v>
      </c>
      <c r="P49" s="994" t="s">
        <v>326</v>
      </c>
      <c r="Q49" s="995"/>
      <c r="R49" s="31" t="s">
        <v>139</v>
      </c>
      <c r="S49" s="152">
        <v>46000</v>
      </c>
      <c r="T49" s="152">
        <v>46000</v>
      </c>
      <c r="U49" s="149">
        <f t="shared" si="11"/>
        <v>0</v>
      </c>
      <c r="V49" s="152">
        <v>0</v>
      </c>
      <c r="W49" s="152">
        <v>0</v>
      </c>
      <c r="X49" s="151">
        <f t="shared" si="14"/>
        <v>0</v>
      </c>
      <c r="Y49" s="152">
        <f t="shared" ref="Y49:Y50" si="16">S49+V49</f>
        <v>46000</v>
      </c>
      <c r="Z49" s="152">
        <f t="shared" ref="Z49:Z50" si="17">T49+W49</f>
        <v>46000</v>
      </c>
      <c r="AA49" s="151">
        <f t="shared" si="15"/>
        <v>0</v>
      </c>
      <c r="AB49" s="110"/>
    </row>
    <row r="50" spans="1:28" ht="68.45" customHeight="1">
      <c r="A50" s="125" t="s">
        <v>525</v>
      </c>
      <c r="B50" s="909" t="s">
        <v>526</v>
      </c>
      <c r="C50" s="909"/>
      <c r="D50" s="158" t="s">
        <v>527</v>
      </c>
      <c r="E50" s="959" t="s">
        <v>87</v>
      </c>
      <c r="F50" s="959"/>
      <c r="G50" s="959"/>
      <c r="H50" s="959"/>
      <c r="I50" s="959" t="s">
        <v>93</v>
      </c>
      <c r="J50" s="959"/>
      <c r="K50" s="959"/>
      <c r="L50" s="959"/>
      <c r="M50" s="963" t="s">
        <v>502</v>
      </c>
      <c r="N50" s="964"/>
      <c r="O50" s="159">
        <v>17.18</v>
      </c>
      <c r="P50" s="933"/>
      <c r="Q50" s="933"/>
      <c r="R50" s="136"/>
      <c r="S50" s="160">
        <v>0</v>
      </c>
      <c r="T50" s="160">
        <v>0</v>
      </c>
      <c r="U50" s="161">
        <f t="shared" si="11"/>
        <v>0</v>
      </c>
      <c r="V50" s="160">
        <v>0</v>
      </c>
      <c r="W50" s="160">
        <v>0</v>
      </c>
      <c r="X50" s="162">
        <f t="shared" si="14"/>
        <v>0</v>
      </c>
      <c r="Y50" s="160">
        <f t="shared" si="16"/>
        <v>0</v>
      </c>
      <c r="Z50" s="160">
        <f t="shared" si="17"/>
        <v>0</v>
      </c>
      <c r="AA50" s="162">
        <f t="shared" si="15"/>
        <v>0</v>
      </c>
      <c r="AB50" s="110"/>
    </row>
    <row r="51" spans="1:28" ht="98.25" customHeight="1">
      <c r="A51" s="125" t="s">
        <v>528</v>
      </c>
      <c r="B51" s="961" t="s">
        <v>1710</v>
      </c>
      <c r="C51" s="962"/>
      <c r="D51" s="31" t="s">
        <v>86</v>
      </c>
      <c r="E51" s="813" t="s">
        <v>87</v>
      </c>
      <c r="F51" s="813"/>
      <c r="G51" s="813"/>
      <c r="H51" s="813"/>
      <c r="I51" s="813" t="s">
        <v>88</v>
      </c>
      <c r="J51" s="813"/>
      <c r="K51" s="813"/>
      <c r="L51" s="813"/>
      <c r="M51" s="960" t="s">
        <v>60</v>
      </c>
      <c r="N51" s="921"/>
      <c r="O51" s="156" t="s">
        <v>529</v>
      </c>
      <c r="P51" s="889" t="s">
        <v>530</v>
      </c>
      <c r="Q51" s="889"/>
      <c r="R51" s="31" t="s">
        <v>531</v>
      </c>
      <c r="S51" s="152">
        <v>100000</v>
      </c>
      <c r="T51" s="152">
        <v>100000</v>
      </c>
      <c r="U51" s="161">
        <f t="shared" si="11"/>
        <v>0</v>
      </c>
      <c r="V51" s="160">
        <v>0</v>
      </c>
      <c r="W51" s="160">
        <v>0</v>
      </c>
      <c r="X51" s="162">
        <f t="shared" ref="X51" si="18">+V51-W51</f>
        <v>0</v>
      </c>
      <c r="Y51" s="160">
        <f t="shared" ref="Y51" si="19">S51+V51</f>
        <v>100000</v>
      </c>
      <c r="Z51" s="160">
        <f t="shared" ref="Z51" si="20">T51+W51</f>
        <v>100000</v>
      </c>
      <c r="AA51" s="162">
        <f t="shared" ref="AA51" si="21">+Y51-Z51</f>
        <v>0</v>
      </c>
      <c r="AB51" s="110"/>
    </row>
    <row r="52" spans="1:28" s="106" customFormat="1" ht="41.45" customHeight="1">
      <c r="A52" s="41"/>
      <c r="B52" s="164"/>
      <c r="C52" s="164"/>
      <c r="D52" s="61"/>
      <c r="E52" s="61"/>
      <c r="F52" s="61"/>
      <c r="G52" s="61"/>
      <c r="H52" s="61"/>
      <c r="I52" s="61"/>
      <c r="J52" s="61"/>
      <c r="K52" s="61"/>
      <c r="L52" s="61"/>
      <c r="M52" s="165"/>
      <c r="N52" s="166"/>
      <c r="O52" s="167"/>
      <c r="P52" s="167"/>
      <c r="Q52" s="167"/>
      <c r="R52" s="61"/>
      <c r="S52" s="168"/>
      <c r="T52" s="168"/>
      <c r="U52" s="169"/>
      <c r="V52" s="168"/>
      <c r="W52" s="168"/>
      <c r="X52" s="168"/>
      <c r="Y52" s="168"/>
      <c r="Z52" s="168"/>
      <c r="AA52" s="168"/>
      <c r="AB52" s="110"/>
    </row>
    <row r="53" spans="1:28" ht="42.6" customHeight="1">
      <c r="B53" s="881" t="s">
        <v>532</v>
      </c>
      <c r="C53" s="881"/>
      <c r="D53" s="881"/>
      <c r="E53" s="881"/>
      <c r="F53" s="881"/>
      <c r="G53" s="881"/>
      <c r="H53" s="881"/>
      <c r="I53" s="881"/>
      <c r="J53" s="881"/>
      <c r="K53" s="881"/>
      <c r="L53" s="881"/>
      <c r="M53" s="881"/>
      <c r="N53" s="881"/>
      <c r="O53" s="881"/>
      <c r="P53" s="881"/>
      <c r="Q53" s="881"/>
      <c r="R53" s="881"/>
      <c r="S53" s="166"/>
      <c r="T53" s="166"/>
      <c r="U53" s="166"/>
      <c r="V53" s="166"/>
      <c r="W53" s="166"/>
      <c r="X53" s="166"/>
      <c r="Y53" s="166"/>
      <c r="Z53" s="166"/>
      <c r="AA53" s="166"/>
      <c r="AB53" s="110"/>
    </row>
    <row r="54" spans="1:28" ht="16.5" customHeight="1">
      <c r="B54" s="822" t="s">
        <v>51</v>
      </c>
      <c r="C54" s="822"/>
      <c r="D54" s="905" t="s">
        <v>9</v>
      </c>
      <c r="E54" s="815"/>
      <c r="F54" s="815"/>
      <c r="G54" s="815"/>
      <c r="H54" s="815"/>
      <c r="I54" s="822" t="s">
        <v>52</v>
      </c>
      <c r="J54" s="822"/>
      <c r="K54" s="822"/>
      <c r="L54" s="822"/>
      <c r="M54" s="822"/>
      <c r="N54" s="822" t="s">
        <v>53</v>
      </c>
      <c r="O54" s="822"/>
      <c r="P54" s="822" t="s">
        <v>54</v>
      </c>
      <c r="Q54" s="822"/>
      <c r="R54" s="822"/>
      <c r="S54" s="122"/>
      <c r="T54" s="122"/>
      <c r="U54" s="123"/>
      <c r="V54" s="110"/>
      <c r="W54" s="110"/>
      <c r="X54" s="110"/>
      <c r="Y54" s="110"/>
      <c r="Z54" s="110"/>
      <c r="AA54" s="110"/>
      <c r="AB54" s="110"/>
    </row>
    <row r="55" spans="1:28" ht="40.35" customHeight="1">
      <c r="B55" s="814" t="s">
        <v>1642</v>
      </c>
      <c r="C55" s="814"/>
      <c r="D55" s="835" t="s">
        <v>533</v>
      </c>
      <c r="E55" s="835"/>
      <c r="F55" s="835"/>
      <c r="G55" s="835"/>
      <c r="H55" s="835"/>
      <c r="I55" s="815" t="s">
        <v>533</v>
      </c>
      <c r="J55" s="815"/>
      <c r="K55" s="815"/>
      <c r="L55" s="815"/>
      <c r="M55" s="815"/>
      <c r="N55" s="815" t="s">
        <v>534</v>
      </c>
      <c r="O55" s="815"/>
      <c r="P55" s="837" t="s">
        <v>535</v>
      </c>
      <c r="Q55" s="837"/>
      <c r="R55" s="837"/>
      <c r="S55" s="122"/>
      <c r="T55" s="122"/>
      <c r="U55" s="123"/>
      <c r="V55" s="110"/>
      <c r="W55" s="110"/>
      <c r="X55" s="110"/>
      <c r="Y55" s="110"/>
      <c r="Z55" s="110"/>
      <c r="AA55" s="110"/>
      <c r="AB55" s="110"/>
    </row>
    <row r="56" spans="1:28" ht="55.35" customHeight="1">
      <c r="B56" s="814" t="s">
        <v>1643</v>
      </c>
      <c r="C56" s="814"/>
      <c r="D56" s="835" t="s">
        <v>533</v>
      </c>
      <c r="E56" s="835"/>
      <c r="F56" s="835"/>
      <c r="G56" s="835"/>
      <c r="H56" s="835"/>
      <c r="I56" s="837" t="s">
        <v>536</v>
      </c>
      <c r="J56" s="837"/>
      <c r="K56" s="837"/>
      <c r="L56" s="837"/>
      <c r="M56" s="837"/>
      <c r="N56" s="837" t="s">
        <v>537</v>
      </c>
      <c r="O56" s="837"/>
      <c r="P56" s="837" t="s">
        <v>538</v>
      </c>
      <c r="Q56" s="837"/>
      <c r="R56" s="837"/>
      <c r="S56" s="916"/>
      <c r="T56" s="917"/>
      <c r="U56" s="917"/>
      <c r="V56" s="917"/>
      <c r="W56" s="917"/>
      <c r="X56" s="917"/>
      <c r="Y56" s="917"/>
      <c r="Z56" s="917"/>
      <c r="AA56" s="917"/>
      <c r="AB56" s="110"/>
    </row>
    <row r="57" spans="1:28" ht="105" customHeight="1">
      <c r="B57" s="814" t="s">
        <v>1644</v>
      </c>
      <c r="C57" s="814"/>
      <c r="D57" s="811" t="s">
        <v>539</v>
      </c>
      <c r="E57" s="811"/>
      <c r="F57" s="811"/>
      <c r="G57" s="811"/>
      <c r="H57" s="811"/>
      <c r="I57" s="811" t="s">
        <v>539</v>
      </c>
      <c r="J57" s="811"/>
      <c r="K57" s="811"/>
      <c r="L57" s="811"/>
      <c r="M57" s="811"/>
      <c r="N57" s="828" t="s">
        <v>540</v>
      </c>
      <c r="O57" s="828"/>
      <c r="P57" s="811" t="s">
        <v>1709</v>
      </c>
      <c r="Q57" s="811"/>
      <c r="R57" s="811"/>
      <c r="S57" s="912"/>
      <c r="T57" s="912"/>
      <c r="U57" s="913"/>
      <c r="V57" s="911"/>
      <c r="W57" s="912"/>
      <c r="X57" s="913"/>
      <c r="Y57" s="911"/>
      <c r="Z57" s="912"/>
      <c r="AA57" s="913"/>
      <c r="AB57" s="166"/>
    </row>
    <row r="58" spans="1:28">
      <c r="B58" s="171"/>
      <c r="C58" s="171"/>
      <c r="D58" s="61"/>
      <c r="E58" s="61"/>
      <c r="F58" s="61"/>
      <c r="G58" s="61"/>
      <c r="H58" s="61"/>
      <c r="I58" s="61"/>
      <c r="J58" s="61"/>
      <c r="K58" s="61"/>
      <c r="L58" s="61"/>
      <c r="M58" s="61"/>
      <c r="N58" s="61"/>
      <c r="O58" s="61"/>
      <c r="P58" s="61"/>
      <c r="Q58" s="61"/>
      <c r="R58" s="61"/>
      <c r="S58" s="818" t="s">
        <v>66</v>
      </c>
      <c r="T58" s="818"/>
      <c r="U58" s="818"/>
      <c r="V58" s="818"/>
      <c r="W58" s="818"/>
      <c r="X58" s="818"/>
      <c r="Y58" s="818"/>
      <c r="Z58" s="818"/>
      <c r="AA58" s="818"/>
      <c r="AB58" s="110"/>
    </row>
    <row r="59" spans="1:28">
      <c r="B59" s="171"/>
      <c r="C59" s="171"/>
      <c r="D59" s="61"/>
      <c r="E59" s="61"/>
      <c r="F59" s="61"/>
      <c r="G59" s="61"/>
      <c r="H59" s="61"/>
      <c r="I59" s="61"/>
      <c r="J59" s="61"/>
      <c r="K59" s="61"/>
      <c r="L59" s="61"/>
      <c r="M59" s="61"/>
      <c r="N59" s="61"/>
      <c r="O59" s="61"/>
      <c r="P59" s="61"/>
      <c r="Q59" s="61"/>
      <c r="R59" s="61"/>
      <c r="S59" s="818">
        <v>2021</v>
      </c>
      <c r="T59" s="818"/>
      <c r="U59" s="818"/>
      <c r="V59" s="818" t="s">
        <v>67</v>
      </c>
      <c r="W59" s="818"/>
      <c r="X59" s="818"/>
      <c r="Y59" s="818" t="s">
        <v>68</v>
      </c>
      <c r="Z59" s="818"/>
      <c r="AA59" s="818"/>
      <c r="AB59" s="110"/>
    </row>
    <row r="60" spans="1:28" ht="23.25" customHeight="1">
      <c r="A60" s="70"/>
      <c r="B60" s="822" t="s">
        <v>69</v>
      </c>
      <c r="C60" s="921"/>
      <c r="D60" s="822" t="s">
        <v>70</v>
      </c>
      <c r="E60" s="822" t="s">
        <v>71</v>
      </c>
      <c r="F60" s="921"/>
      <c r="G60" s="921"/>
      <c r="H60" s="921"/>
      <c r="I60" s="921"/>
      <c r="J60" s="921"/>
      <c r="K60" s="921"/>
      <c r="L60" s="921"/>
      <c r="M60" s="822" t="s">
        <v>72</v>
      </c>
      <c r="N60" s="822"/>
      <c r="O60" s="822" t="s">
        <v>73</v>
      </c>
      <c r="P60" s="822" t="s">
        <v>74</v>
      </c>
      <c r="Q60" s="921"/>
      <c r="R60" s="822" t="s">
        <v>75</v>
      </c>
      <c r="S60" s="873" t="s">
        <v>76</v>
      </c>
      <c r="T60" s="873" t="s">
        <v>77</v>
      </c>
      <c r="U60" s="893" t="s">
        <v>78</v>
      </c>
      <c r="V60" s="873" t="s">
        <v>76</v>
      </c>
      <c r="W60" s="873" t="s">
        <v>77</v>
      </c>
      <c r="X60" s="893" t="s">
        <v>78</v>
      </c>
      <c r="Y60" s="873" t="s">
        <v>79</v>
      </c>
      <c r="Z60" s="873" t="s">
        <v>80</v>
      </c>
      <c r="AA60" s="893" t="s">
        <v>78</v>
      </c>
      <c r="AB60" s="110"/>
    </row>
    <row r="61" spans="1:28" ht="27" customHeight="1">
      <c r="A61" s="70"/>
      <c r="B61" s="921"/>
      <c r="C61" s="921"/>
      <c r="D61" s="921"/>
      <c r="E61" s="822" t="s">
        <v>81</v>
      </c>
      <c r="F61" s="921"/>
      <c r="G61" s="921"/>
      <c r="H61" s="921"/>
      <c r="I61" s="822" t="s">
        <v>82</v>
      </c>
      <c r="J61" s="921"/>
      <c r="K61" s="921"/>
      <c r="L61" s="921"/>
      <c r="M61" s="822"/>
      <c r="N61" s="822"/>
      <c r="O61" s="811"/>
      <c r="P61" s="921"/>
      <c r="Q61" s="921"/>
      <c r="R61" s="921"/>
      <c r="S61" s="921"/>
      <c r="T61" s="921"/>
      <c r="U61" s="921"/>
      <c r="V61" s="921"/>
      <c r="W61" s="921"/>
      <c r="X61" s="921"/>
      <c r="Y61" s="921"/>
      <c r="Z61" s="921"/>
      <c r="AA61" s="921"/>
      <c r="AB61" s="110"/>
    </row>
    <row r="62" spans="1:28" ht="53.45" customHeight="1">
      <c r="A62" s="147" t="s">
        <v>541</v>
      </c>
      <c r="B62" s="908" t="s">
        <v>542</v>
      </c>
      <c r="C62" s="908"/>
      <c r="D62" s="38" t="s">
        <v>86</v>
      </c>
      <c r="E62" s="965" t="s">
        <v>87</v>
      </c>
      <c r="F62" s="837"/>
      <c r="G62" s="837"/>
      <c r="H62" s="837"/>
      <c r="I62" s="837" t="s">
        <v>88</v>
      </c>
      <c r="J62" s="837"/>
      <c r="K62" s="837"/>
      <c r="L62" s="837"/>
      <c r="M62" s="837" t="s">
        <v>65</v>
      </c>
      <c r="N62" s="837"/>
      <c r="O62" s="31" t="s">
        <v>543</v>
      </c>
      <c r="P62" s="811" t="s">
        <v>544</v>
      </c>
      <c r="Q62" s="811"/>
      <c r="R62" s="124" t="s">
        <v>65</v>
      </c>
      <c r="S62" s="172">
        <v>25000</v>
      </c>
      <c r="T62" s="172">
        <v>25000</v>
      </c>
      <c r="U62" s="173">
        <f t="shared" ref="U62:U67" si="22">+S62-T62</f>
        <v>0</v>
      </c>
      <c r="V62" s="172">
        <v>0</v>
      </c>
      <c r="W62" s="172">
        <v>0</v>
      </c>
      <c r="X62" s="173">
        <f t="shared" ref="X62:X67" si="23">+V62-W62</f>
        <v>0</v>
      </c>
      <c r="Y62" s="172">
        <f>S62+V62</f>
        <v>25000</v>
      </c>
      <c r="Z62" s="172">
        <f>T62+W62</f>
        <v>25000</v>
      </c>
      <c r="AA62" s="174">
        <f>+Y62-Z62</f>
        <v>0</v>
      </c>
      <c r="AB62" s="166"/>
    </row>
    <row r="63" spans="1:28" ht="50.25" customHeight="1">
      <c r="A63" s="147" t="s">
        <v>545</v>
      </c>
      <c r="B63" s="908" t="s">
        <v>546</v>
      </c>
      <c r="C63" s="908"/>
      <c r="D63" s="38" t="s">
        <v>86</v>
      </c>
      <c r="E63" s="965" t="s">
        <v>87</v>
      </c>
      <c r="F63" s="837"/>
      <c r="G63" s="837"/>
      <c r="H63" s="837"/>
      <c r="I63" s="837" t="s">
        <v>88</v>
      </c>
      <c r="J63" s="837"/>
      <c r="K63" s="837"/>
      <c r="L63" s="837"/>
      <c r="M63" s="811" t="s">
        <v>65</v>
      </c>
      <c r="N63" s="811"/>
      <c r="O63" s="45">
        <v>1.2</v>
      </c>
      <c r="P63" s="811" t="s">
        <v>1716</v>
      </c>
      <c r="Q63" s="811"/>
      <c r="R63" s="124" t="s">
        <v>65</v>
      </c>
      <c r="S63" s="172">
        <v>20000</v>
      </c>
      <c r="T63" s="172">
        <v>0</v>
      </c>
      <c r="U63" s="173">
        <f t="shared" si="22"/>
        <v>20000</v>
      </c>
      <c r="V63" s="172">
        <v>0</v>
      </c>
      <c r="W63" s="172">
        <v>0</v>
      </c>
      <c r="X63" s="173">
        <f t="shared" si="23"/>
        <v>0</v>
      </c>
      <c r="Y63" s="172">
        <f t="shared" ref="Y63:Y67" si="24">S63+V63</f>
        <v>20000</v>
      </c>
      <c r="Z63" s="172">
        <f t="shared" ref="Z63:Z67" si="25">T63+W63</f>
        <v>0</v>
      </c>
      <c r="AA63" s="174">
        <f t="shared" ref="AA63:AA67" si="26">+Y63-Z63</f>
        <v>20000</v>
      </c>
      <c r="AB63" s="166"/>
    </row>
    <row r="64" spans="1:28" ht="59.45" customHeight="1">
      <c r="A64" s="147" t="s">
        <v>547</v>
      </c>
      <c r="B64" s="909" t="s">
        <v>548</v>
      </c>
      <c r="C64" s="909"/>
      <c r="D64" s="45" t="s">
        <v>86</v>
      </c>
      <c r="E64" s="910" t="s">
        <v>87</v>
      </c>
      <c r="F64" s="910"/>
      <c r="G64" s="910"/>
      <c r="H64" s="910"/>
      <c r="I64" s="910" t="s">
        <v>93</v>
      </c>
      <c r="J64" s="910"/>
      <c r="K64" s="910"/>
      <c r="L64" s="910"/>
      <c r="M64" s="811" t="s">
        <v>162</v>
      </c>
      <c r="N64" s="811"/>
      <c r="O64" s="837" t="s">
        <v>549</v>
      </c>
      <c r="P64" s="837" t="s">
        <v>550</v>
      </c>
      <c r="Q64" s="837"/>
      <c r="R64" s="143" t="s">
        <v>551</v>
      </c>
      <c r="S64" s="175">
        <v>25000</v>
      </c>
      <c r="T64" s="175">
        <v>25000</v>
      </c>
      <c r="U64" s="173">
        <f t="shared" si="22"/>
        <v>0</v>
      </c>
      <c r="V64" s="175">
        <v>50000</v>
      </c>
      <c r="W64" s="175">
        <v>25000</v>
      </c>
      <c r="X64" s="173">
        <f t="shared" si="23"/>
        <v>25000</v>
      </c>
      <c r="Y64" s="172">
        <f t="shared" si="24"/>
        <v>75000</v>
      </c>
      <c r="Z64" s="172">
        <f t="shared" si="25"/>
        <v>50000</v>
      </c>
      <c r="AA64" s="174">
        <f t="shared" si="26"/>
        <v>25000</v>
      </c>
      <c r="AB64" s="176"/>
    </row>
    <row r="65" spans="1:28" ht="60.6" customHeight="1">
      <c r="A65" s="147" t="s">
        <v>552</v>
      </c>
      <c r="B65" s="909" t="s">
        <v>553</v>
      </c>
      <c r="C65" s="909"/>
      <c r="D65" s="45" t="s">
        <v>86</v>
      </c>
      <c r="E65" s="910" t="s">
        <v>554</v>
      </c>
      <c r="F65" s="910"/>
      <c r="G65" s="910"/>
      <c r="H65" s="910"/>
      <c r="I65" s="910" t="s">
        <v>93</v>
      </c>
      <c r="J65" s="910"/>
      <c r="K65" s="910"/>
      <c r="L65" s="910"/>
      <c r="M65" s="811" t="s">
        <v>162</v>
      </c>
      <c r="N65" s="811"/>
      <c r="O65" s="837"/>
      <c r="P65" s="837" t="s">
        <v>550</v>
      </c>
      <c r="Q65" s="837"/>
      <c r="R65" s="143" t="s">
        <v>555</v>
      </c>
      <c r="S65" s="175">
        <v>30000</v>
      </c>
      <c r="T65" s="175">
        <v>20000</v>
      </c>
      <c r="U65" s="173">
        <f t="shared" si="22"/>
        <v>10000</v>
      </c>
      <c r="V65" s="175">
        <v>130000</v>
      </c>
      <c r="W65" s="175">
        <v>20000</v>
      </c>
      <c r="X65" s="173">
        <f t="shared" si="23"/>
        <v>110000</v>
      </c>
      <c r="Y65" s="172">
        <f t="shared" si="24"/>
        <v>160000</v>
      </c>
      <c r="Z65" s="172">
        <f t="shared" si="25"/>
        <v>40000</v>
      </c>
      <c r="AA65" s="174">
        <f t="shared" si="26"/>
        <v>120000</v>
      </c>
      <c r="AB65" s="176"/>
    </row>
    <row r="66" spans="1:28" ht="48" customHeight="1">
      <c r="A66" s="147" t="s">
        <v>556</v>
      </c>
      <c r="B66" s="908" t="s">
        <v>557</v>
      </c>
      <c r="C66" s="908"/>
      <c r="D66" s="45" t="s">
        <v>86</v>
      </c>
      <c r="E66" s="910" t="s">
        <v>558</v>
      </c>
      <c r="F66" s="910"/>
      <c r="G66" s="910"/>
      <c r="H66" s="910"/>
      <c r="I66" s="910" t="s">
        <v>93</v>
      </c>
      <c r="J66" s="910"/>
      <c r="K66" s="910"/>
      <c r="L66" s="910"/>
      <c r="M66" s="811" t="s">
        <v>162</v>
      </c>
      <c r="N66" s="811"/>
      <c r="O66" s="837"/>
      <c r="P66" s="837" t="s">
        <v>550</v>
      </c>
      <c r="Q66" s="837"/>
      <c r="R66" s="143" t="s">
        <v>559</v>
      </c>
      <c r="S66" s="175">
        <v>0</v>
      </c>
      <c r="T66" s="175">
        <v>0</v>
      </c>
      <c r="U66" s="173">
        <f t="shared" si="22"/>
        <v>0</v>
      </c>
      <c r="V66" s="175">
        <v>150000</v>
      </c>
      <c r="W66" s="175">
        <v>0</v>
      </c>
      <c r="X66" s="173">
        <f t="shared" si="23"/>
        <v>150000</v>
      </c>
      <c r="Y66" s="172">
        <f t="shared" si="24"/>
        <v>150000</v>
      </c>
      <c r="Z66" s="172">
        <f t="shared" si="25"/>
        <v>0</v>
      </c>
      <c r="AA66" s="174">
        <f t="shared" si="26"/>
        <v>150000</v>
      </c>
      <c r="AB66" s="176"/>
    </row>
    <row r="67" spans="1:28" ht="53.1" customHeight="1">
      <c r="A67" s="147" t="s">
        <v>560</v>
      </c>
      <c r="B67" s="909" t="s">
        <v>561</v>
      </c>
      <c r="C67" s="909"/>
      <c r="D67" s="45" t="s">
        <v>86</v>
      </c>
      <c r="E67" s="910" t="s">
        <v>87</v>
      </c>
      <c r="F67" s="910"/>
      <c r="G67" s="910"/>
      <c r="H67" s="910"/>
      <c r="I67" s="811" t="s">
        <v>93</v>
      </c>
      <c r="J67" s="811"/>
      <c r="K67" s="811"/>
      <c r="L67" s="811"/>
      <c r="M67" s="811" t="s">
        <v>443</v>
      </c>
      <c r="N67" s="811"/>
      <c r="O67" s="45">
        <v>1.1000000000000001</v>
      </c>
      <c r="P67" s="811" t="s">
        <v>490</v>
      </c>
      <c r="Q67" s="811"/>
      <c r="R67" s="45" t="s">
        <v>562</v>
      </c>
      <c r="S67" s="175">
        <v>15000</v>
      </c>
      <c r="T67" s="175">
        <v>0</v>
      </c>
      <c r="U67" s="173">
        <f t="shared" si="22"/>
        <v>15000</v>
      </c>
      <c r="V67" s="175">
        <v>15000</v>
      </c>
      <c r="W67" s="175">
        <v>0</v>
      </c>
      <c r="X67" s="173">
        <f t="shared" si="23"/>
        <v>15000</v>
      </c>
      <c r="Y67" s="172">
        <f t="shared" si="24"/>
        <v>30000</v>
      </c>
      <c r="Z67" s="172">
        <f t="shared" si="25"/>
        <v>0</v>
      </c>
      <c r="AA67" s="174">
        <f t="shared" si="26"/>
        <v>30000</v>
      </c>
      <c r="AB67" s="176"/>
    </row>
    <row r="68" spans="1:28" s="106" customFormat="1" ht="15.75" customHeight="1">
      <c r="A68" s="41"/>
      <c r="B68" s="77"/>
      <c r="C68" s="77"/>
      <c r="D68" s="61"/>
      <c r="E68" s="177"/>
      <c r="F68" s="177"/>
      <c r="G68" s="177"/>
      <c r="H68" s="177"/>
      <c r="I68" s="177"/>
      <c r="J68" s="177"/>
      <c r="K68" s="177"/>
      <c r="L68" s="177"/>
      <c r="M68" s="61"/>
      <c r="N68" s="61"/>
      <c r="O68" s="61"/>
      <c r="P68" s="61"/>
      <c r="Q68" s="61"/>
      <c r="R68" s="61"/>
      <c r="S68" s="178"/>
      <c r="T68" s="178"/>
      <c r="U68" s="61"/>
      <c r="V68" s="61"/>
      <c r="W68" s="178"/>
      <c r="X68" s="178"/>
      <c r="Y68" s="178"/>
      <c r="Z68" s="178"/>
      <c r="AA68" s="178"/>
      <c r="AB68" s="176"/>
    </row>
    <row r="69" spans="1:28" ht="14.45" customHeight="1">
      <c r="A69" s="584"/>
      <c r="B69" s="564"/>
      <c r="C69" s="564"/>
      <c r="D69" s="564"/>
      <c r="E69" s="564"/>
      <c r="F69" s="564"/>
      <c r="G69" s="564"/>
      <c r="H69" s="564"/>
      <c r="I69" s="564"/>
      <c r="J69" s="564"/>
      <c r="K69" s="564"/>
      <c r="L69" s="564"/>
      <c r="M69" s="564"/>
      <c r="N69" s="586"/>
      <c r="O69" s="584"/>
      <c r="P69" s="583"/>
      <c r="Q69" s="583"/>
      <c r="R69" s="811" t="s">
        <v>563</v>
      </c>
      <c r="S69" s="818" t="s">
        <v>1618</v>
      </c>
      <c r="T69" s="818"/>
      <c r="U69" s="818"/>
      <c r="V69" s="818"/>
      <c r="W69" s="818"/>
      <c r="X69" s="818"/>
      <c r="Y69" s="818"/>
      <c r="Z69" s="818"/>
      <c r="AA69" s="818"/>
      <c r="AB69" s="110"/>
    </row>
    <row r="70" spans="1:28" ht="15.75" customHeight="1">
      <c r="A70" s="584"/>
      <c r="B70" s="564"/>
      <c r="C70" s="564"/>
      <c r="D70" s="564"/>
      <c r="E70" s="564"/>
      <c r="F70" s="564"/>
      <c r="G70" s="564"/>
      <c r="H70" s="564"/>
      <c r="I70" s="564"/>
      <c r="J70" s="564"/>
      <c r="K70" s="564"/>
      <c r="L70" s="564"/>
      <c r="M70" s="564"/>
      <c r="N70" s="586"/>
      <c r="O70" s="584"/>
      <c r="P70" s="583"/>
      <c r="Q70" s="583"/>
      <c r="R70" s="815"/>
      <c r="S70" s="818">
        <v>2021</v>
      </c>
      <c r="T70" s="818"/>
      <c r="U70" s="818"/>
      <c r="V70" s="818" t="s">
        <v>67</v>
      </c>
      <c r="W70" s="818"/>
      <c r="X70" s="818"/>
      <c r="Y70" s="818" t="s">
        <v>68</v>
      </c>
      <c r="Z70" s="818"/>
      <c r="AA70" s="818"/>
      <c r="AB70" s="110"/>
    </row>
    <row r="71" spans="1:28" ht="15.75" customHeight="1">
      <c r="A71" s="584"/>
      <c r="B71" s="564"/>
      <c r="C71" s="564"/>
      <c r="D71" s="564"/>
      <c r="E71" s="564"/>
      <c r="F71" s="564"/>
      <c r="G71" s="564"/>
      <c r="H71" s="564"/>
      <c r="I71" s="564"/>
      <c r="J71" s="564"/>
      <c r="K71" s="564"/>
      <c r="L71" s="564"/>
      <c r="M71" s="564"/>
      <c r="N71" s="586"/>
      <c r="O71" s="584"/>
      <c r="P71" s="583"/>
      <c r="Q71" s="583"/>
      <c r="R71" s="815"/>
      <c r="S71" s="880" t="s">
        <v>76</v>
      </c>
      <c r="T71" s="880" t="s">
        <v>77</v>
      </c>
      <c r="U71" s="914" t="s">
        <v>78</v>
      </c>
      <c r="V71" s="880" t="s">
        <v>76</v>
      </c>
      <c r="W71" s="880" t="s">
        <v>77</v>
      </c>
      <c r="X71" s="914" t="s">
        <v>78</v>
      </c>
      <c r="Y71" s="880" t="s">
        <v>79</v>
      </c>
      <c r="Z71" s="880" t="s">
        <v>80</v>
      </c>
      <c r="AA71" s="914" t="s">
        <v>78</v>
      </c>
      <c r="AB71" s="110"/>
    </row>
    <row r="72" spans="1:28" ht="15.75" customHeight="1">
      <c r="A72" s="584"/>
      <c r="B72" s="564"/>
      <c r="C72" s="564"/>
      <c r="D72" s="564"/>
      <c r="E72" s="564"/>
      <c r="F72" s="564"/>
      <c r="G72" s="564"/>
      <c r="H72" s="564"/>
      <c r="I72" s="564"/>
      <c r="J72" s="564"/>
      <c r="K72" s="564"/>
      <c r="L72" s="564"/>
      <c r="M72" s="564"/>
      <c r="N72" s="586"/>
      <c r="O72" s="584"/>
      <c r="P72" s="583"/>
      <c r="Q72" s="583"/>
      <c r="R72" s="815"/>
      <c r="S72" s="833"/>
      <c r="T72" s="833"/>
      <c r="U72" s="915"/>
      <c r="V72" s="833"/>
      <c r="W72" s="833"/>
      <c r="X72" s="915"/>
      <c r="Y72" s="833"/>
      <c r="Z72" s="833"/>
      <c r="AA72" s="915"/>
      <c r="AB72" s="110"/>
    </row>
    <row r="73" spans="1:28" ht="15.75" customHeight="1">
      <c r="A73" s="584"/>
      <c r="B73" s="564"/>
      <c r="C73" s="564"/>
      <c r="D73" s="564"/>
      <c r="E73" s="564"/>
      <c r="F73" s="564"/>
      <c r="G73" s="564"/>
      <c r="H73" s="564"/>
      <c r="I73" s="564"/>
      <c r="J73" s="564"/>
      <c r="K73" s="564"/>
      <c r="L73" s="564"/>
      <c r="M73" s="564"/>
      <c r="N73" s="586"/>
      <c r="O73" s="584"/>
      <c r="P73" s="583"/>
      <c r="Q73" s="583"/>
      <c r="R73" s="181" t="s">
        <v>65</v>
      </c>
      <c r="S73" s="91">
        <f ca="1">SUMIF($M$27:$N$33:$M$45:$N$51:$M$62:$N$67,$R73,S$27:S$33:S$45:S$51:S$62:S$67)</f>
        <v>684600</v>
      </c>
      <c r="T73" s="91">
        <f ca="1">SUMIF($M$27:$N$33:$M$45:$N$51:$M$62:$N$67,$R73,T$27:T$33:T$45:T$51:T$62:T$67)</f>
        <v>664600</v>
      </c>
      <c r="U73" s="581">
        <f ca="1">SUMIF($M$27:$N$33:$M$45:$N$51:$M$62:$N$67,$R73,U$27:U$33:U$45:U$51:U$62:U$67)</f>
        <v>20000</v>
      </c>
      <c r="V73" s="91">
        <f ca="1">SUMIF($M$27:$N$33:$M$45:$N$51:$M$62:$N$67,$R73,V$27:V$33:V$45:V$51:V$62:V$67)</f>
        <v>368400</v>
      </c>
      <c r="W73" s="91">
        <f ca="1">SUMIF($M$27:$N$33:$M$45:$N$51:$M$62:$N$67,$R73,W$27:W$33:W$45:W$51:W$62:W$67)</f>
        <v>368400</v>
      </c>
      <c r="X73" s="581">
        <f ca="1">SUMIF($M$27:$N$33:$M$45:$N$51:$M$62:$N$67,$R73,X$27:X$33:X$45:X$51:X$62:X$67)</f>
        <v>0</v>
      </c>
      <c r="Y73" s="91">
        <f ca="1">SUMIF($M$27:$N$33:$M$45:$N$51:$M$62:$N$67,$R73,Y$27:Y$33:Y$45:Y$51:Y$62:Y$67)</f>
        <v>1053000</v>
      </c>
      <c r="Z73" s="91">
        <f ca="1">SUMIF($M$27:$N$33:$M$45:$N$51:$M$62:$N$67,$R73,Z$27:Z$33:Z$45:Z$51:Z$62:Z$67)</f>
        <v>1033000</v>
      </c>
      <c r="AA73" s="581">
        <f ca="1">SUMIF($M$27:$N$33:$M$45:$N$51:$M$62:$N$67,$R73,AA$27:AA$33:AA$45:AA$51:AA$62:AA$67)</f>
        <v>20000</v>
      </c>
      <c r="AB73" s="110"/>
    </row>
    <row r="74" spans="1:28" ht="15.75" customHeight="1">
      <c r="A74" s="584"/>
      <c r="B74" s="564"/>
      <c r="C74" s="564"/>
      <c r="D74" s="564"/>
      <c r="E74" s="564"/>
      <c r="F74" s="564"/>
      <c r="G74" s="564"/>
      <c r="H74" s="564"/>
      <c r="I74" s="564"/>
      <c r="J74" s="564"/>
      <c r="K74" s="564"/>
      <c r="L74" s="564"/>
      <c r="M74" s="564"/>
      <c r="N74" s="586"/>
      <c r="O74" s="584"/>
      <c r="P74" s="583"/>
      <c r="Q74" s="583"/>
      <c r="R74" s="157" t="s">
        <v>502</v>
      </c>
      <c r="S74" s="91">
        <f ca="1">SUMIF($M$27:$N$33:$M$45:$N$51:$M$62:$N$67,$R74,S$27:S$33:S$45:S$51:S$62:S$67)</f>
        <v>0</v>
      </c>
      <c r="T74" s="91">
        <f ca="1">SUMIF($M$27:$N$33:$M$45:$N$51:$M$62:$N$67,$R74,T$27:T$33:T$45:T$51:T$62:T$67)</f>
        <v>0</v>
      </c>
      <c r="U74" s="581">
        <f ca="1">SUMIF($M$27:$N$33:$M$45:$N$51:$M$62:$N$67,$R74,U$27:U$33:U$45:U$51:U$62:U$67)</f>
        <v>0</v>
      </c>
      <c r="V74" s="91">
        <f ca="1">SUMIF($M$27:$N$33:$M$45:$N$51:$M$62:$N$67,$R74,V$27:V$33:V$45:V$51:V$62:V$67)</f>
        <v>0</v>
      </c>
      <c r="W74" s="91">
        <f ca="1">SUMIF($M$27:$N$33:$M$45:$N$51:$M$62:$N$67,$R74,W$27:W$33:W$45:W$51:W$62:W$67)</f>
        <v>0</v>
      </c>
      <c r="X74" s="581">
        <f ca="1">SUMIF($M$27:$N$33:$M$45:$N$51:$M$62:$N$67,$R74,X$27:X$33:X$45:X$51:X$62:X$67)</f>
        <v>0</v>
      </c>
      <c r="Y74" s="91">
        <f ca="1">SUMIF($M$27:$N$33:$M$45:$N$51:$M$62:$N$67,$R74,Y$27:Y$33:Y$45:Y$51:Y$62:Y$67)</f>
        <v>0</v>
      </c>
      <c r="Z74" s="91">
        <f ca="1">SUMIF($M$27:$N$33:$M$45:$N$51:$M$62:$N$67,$R74,Z$27:Z$33:Z$45:Z$51:Z$62:Z$67)</f>
        <v>0</v>
      </c>
      <c r="AA74" s="581">
        <f ca="1">SUMIF($M$27:$N$33:$M$45:$N$51:$M$62:$N$67,$R74,AA$27:AA$33:AA$45:AA$51:AA$62:AA$67)</f>
        <v>0</v>
      </c>
      <c r="AB74" s="110"/>
    </row>
    <row r="75" spans="1:28" ht="15.75" customHeight="1">
      <c r="A75" s="584"/>
      <c r="B75" s="564"/>
      <c r="C75" s="564"/>
      <c r="D75" s="564"/>
      <c r="E75" s="564"/>
      <c r="F75" s="564"/>
      <c r="G75" s="564"/>
      <c r="H75" s="564"/>
      <c r="I75" s="564"/>
      <c r="J75" s="564"/>
      <c r="K75" s="564"/>
      <c r="L75" s="564"/>
      <c r="M75" s="564"/>
      <c r="N75" s="586"/>
      <c r="O75" s="584"/>
      <c r="P75" s="583"/>
      <c r="Q75" s="583"/>
      <c r="R75" s="182" t="s">
        <v>139</v>
      </c>
      <c r="S75" s="91">
        <f ca="1">SUMIF($M$27:$N$33:$M$45:$N$51:$M$62:$N$67,$R75,S$27:S$33:S$45:S$51:S$62:S$67)</f>
        <v>633000</v>
      </c>
      <c r="T75" s="91">
        <f ca="1">SUMIF($M$27:$N$33:$M$45:$N$51:$M$62:$N$67,$R75,T$27:T$33:T$45:T$51:T$62:T$67)</f>
        <v>367000</v>
      </c>
      <c r="U75" s="581">
        <f ca="1">SUMIF($M$27:$N$33:$M$45:$N$51:$M$62:$N$67,$R75,U$27:U$33:U$45:U$51:U$62:U$67)</f>
        <v>266000</v>
      </c>
      <c r="V75" s="91">
        <f ca="1">SUMIF($M$27:$N$33:$M$45:$N$51:$M$62:$N$67,$R75,V$27:V$33:V$45:V$51:V$62:V$67)</f>
        <v>330000</v>
      </c>
      <c r="W75" s="91">
        <f ca="1">SUMIF($M$27:$N$33:$M$45:$N$51:$M$62:$N$67,$R75,W$27:W$33:W$45:W$51:W$62:W$67)</f>
        <v>100000</v>
      </c>
      <c r="X75" s="581">
        <f ca="1">SUMIF($M$27:$N$33:$M$45:$N$51:$M$62:$N$67,$R75,X$27:X$33:X$45:X$51:X$62:X$67)</f>
        <v>230000</v>
      </c>
      <c r="Y75" s="91">
        <f ca="1">SUMIF($M$27:$N$33:$M$45:$N$51:$M$62:$N$67,$R75,Y$27:Y$33:Y$45:Y$51:Y$62:Y$67)</f>
        <v>963000</v>
      </c>
      <c r="Z75" s="91">
        <f ca="1">SUMIF($M$27:$N$33:$M$45:$N$51:$M$62:$N$67,$R75,Z$27:Z$33:Z$45:Z$51:Z$62:Z$67)</f>
        <v>467000</v>
      </c>
      <c r="AA75" s="581">
        <f ca="1">SUMIF($M$27:$N$33:$M$45:$N$51:$M$62:$N$67,$R75,AA$27:AA$33:AA$45:AA$51:AA$62:AA$67)</f>
        <v>496000</v>
      </c>
      <c r="AB75" s="110"/>
    </row>
    <row r="76" spans="1:28" ht="15.75" customHeight="1">
      <c r="A76" s="584"/>
      <c r="B76" s="564"/>
      <c r="C76" s="564"/>
      <c r="D76" s="564"/>
      <c r="E76" s="564"/>
      <c r="F76" s="564"/>
      <c r="G76" s="564"/>
      <c r="H76" s="564"/>
      <c r="I76" s="564"/>
      <c r="J76" s="564"/>
      <c r="K76" s="564"/>
      <c r="L76" s="564"/>
      <c r="M76" s="564"/>
      <c r="N76" s="586"/>
      <c r="O76" s="584"/>
      <c r="P76" s="583"/>
      <c r="Q76" s="583"/>
      <c r="R76" s="143" t="s">
        <v>162</v>
      </c>
      <c r="S76" s="91">
        <f ca="1">SUMIF($M$27:$N$33:$M$45:$N$51:$M$62:$N$67,$R76,S$27:S$33:S$45:S$51:S$62:S$67)</f>
        <v>889000</v>
      </c>
      <c r="T76" s="91">
        <f ca="1">SUMIF($M$27:$N$33:$M$45:$N$51:$M$62:$N$67,$R76,T$27:T$33:T$45:T$51:T$62:T$67)</f>
        <v>687000</v>
      </c>
      <c r="U76" s="581">
        <f ca="1">SUMIF($M$27:$N$33:$M$45:$N$51:$M$62:$N$67,$R76,U$27:U$33:U$45:U$51:U$62:U$67)</f>
        <v>202000</v>
      </c>
      <c r="V76" s="91">
        <f ca="1">SUMIF($M$27:$N$33:$M$45:$N$51:$M$62:$N$67,$R76,V$27:V$33:V$45:V$51:V$62:V$67)</f>
        <v>809500</v>
      </c>
      <c r="W76" s="91">
        <f ca="1">SUMIF($M$27:$N$33:$M$45:$N$51:$M$62:$N$67,$R76,W$27:W$33:W$45:W$51:W$62:W$67)</f>
        <v>71000</v>
      </c>
      <c r="X76" s="581">
        <f ca="1">SUMIF($M$27:$N$33:$M$45:$N$51:$M$62:$N$67,$R76,X$27:X$33:X$45:X$51:X$62:X$67)</f>
        <v>738500</v>
      </c>
      <c r="Y76" s="91">
        <f ca="1">SUMIF($M$27:$N$33:$M$45:$N$51:$M$62:$N$67,$R76,Y$27:Y$33:Y$45:Y$51:Y$62:Y$67)</f>
        <v>1698500</v>
      </c>
      <c r="Z76" s="91">
        <f ca="1">SUMIF($M$27:$N$33:$M$45:$N$51:$M$62:$N$67,$R76,Z$27:Z$33:Z$45:Z$51:Z$62:Z$67)</f>
        <v>758000</v>
      </c>
      <c r="AA76" s="581">
        <f ca="1">SUMIF($M$27:$N$33:$M$45:$N$51:$M$62:$N$67,$R76,AA$27:AA$33:AA$45:AA$51:AA$62:AA$67)</f>
        <v>940500</v>
      </c>
      <c r="AB76" s="110"/>
    </row>
    <row r="77" spans="1:28" ht="15.75" customHeight="1">
      <c r="A77" s="584"/>
      <c r="B77" s="564"/>
      <c r="C77" s="564"/>
      <c r="D77" s="564"/>
      <c r="E77" s="564"/>
      <c r="F77" s="564"/>
      <c r="G77" s="564"/>
      <c r="H77" s="564"/>
      <c r="I77" s="564"/>
      <c r="J77" s="564"/>
      <c r="K77" s="564"/>
      <c r="L77" s="564"/>
      <c r="M77" s="564"/>
      <c r="N77" s="586"/>
      <c r="O77" s="584"/>
      <c r="P77" s="583"/>
      <c r="Q77" s="583"/>
      <c r="R77" s="183" t="s">
        <v>60</v>
      </c>
      <c r="S77" s="91">
        <f ca="1">SUMIF($M$27:$N$33:$M$45:$N$51:$M$62:$N$67,$R77,S$27:S$33:S$45:S$51:S$62:S$67)</f>
        <v>400000</v>
      </c>
      <c r="T77" s="91">
        <f ca="1">SUMIF($M$27:$N$33:$M$45:$N$51:$M$62:$N$67,$R77,T$27:T$33:T$45:T$51:T$62:T$67)</f>
        <v>360000</v>
      </c>
      <c r="U77" s="581">
        <f ca="1">SUMIF($M$27:$N$33:$M$45:$N$51:$M$62:$N$67,$R77,U$27:U$33:U$45:U$51:U$62:U$67)</f>
        <v>40000</v>
      </c>
      <c r="V77" s="91">
        <f ca="1">SUMIF($M$27:$N$33:$M$45:$N$51:$M$62:$N$67,$R77,V$27:V$33:V$45:V$51:V$62:V$67)</f>
        <v>0</v>
      </c>
      <c r="W77" s="91">
        <f ca="1">SUMIF($M$27:$N$33:$M$45:$N$51:$M$62:$N$67,$R77,W$27:W$33:W$45:W$51:W$62:W$67)</f>
        <v>0</v>
      </c>
      <c r="X77" s="581">
        <f ca="1">SUMIF($M$27:$N$33:$M$45:$N$51:$M$62:$N$67,$R77,X$27:X$33:X$45:X$51:X$62:X$67)</f>
        <v>0</v>
      </c>
      <c r="Y77" s="91">
        <f ca="1">SUMIF($M$27:$N$33:$M$45:$N$51:$M$62:$N$67,$R77,Y$27:Y$33:Y$45:Y$51:Y$62:Y$67)</f>
        <v>400000</v>
      </c>
      <c r="Z77" s="91">
        <f ca="1">SUMIF($M$27:$N$33:$M$45:$N$51:$M$62:$N$67,$R77,Z$27:Z$33:Z$45:Z$51:Z$62:Z$67)</f>
        <v>360000</v>
      </c>
      <c r="AA77" s="581">
        <f ca="1">SUMIF($M$27:$N$33:$M$45:$N$51:$M$62:$N$67,$R77,AA$27:AA$33:AA$45:AA$51:AA$62:AA$67)</f>
        <v>40000</v>
      </c>
      <c r="AB77" s="110"/>
    </row>
    <row r="78" spans="1:28" ht="15.75" customHeight="1">
      <c r="A78" s="584"/>
      <c r="B78" s="564"/>
      <c r="C78" s="564"/>
      <c r="D78" s="564"/>
      <c r="E78" s="564"/>
      <c r="F78" s="564"/>
      <c r="G78" s="564"/>
      <c r="H78" s="564"/>
      <c r="I78" s="564"/>
      <c r="J78" s="564"/>
      <c r="K78" s="564"/>
      <c r="L78" s="564"/>
      <c r="M78" s="564"/>
      <c r="N78" s="586"/>
      <c r="O78" s="587"/>
      <c r="P78" s="564"/>
      <c r="Q78" s="564"/>
      <c r="R78" s="184" t="s">
        <v>443</v>
      </c>
      <c r="S78" s="91">
        <f ca="1">SUMIF($M$27:$N$33:$M$45:$N$51:$M$62:$N$67,$R78,S$27:S$33:S$45:S$51:S$62:S$67)</f>
        <v>65000</v>
      </c>
      <c r="T78" s="91">
        <f ca="1">SUMIF($M$27:$N$33:$M$45:$N$51:$M$62:$N$67,$R78,T$27:T$33:T$45:T$51:T$62:T$67)</f>
        <v>50000</v>
      </c>
      <c r="U78" s="581">
        <f ca="1">SUMIF($M$27:$N$33:$M$45:$N$51:$M$62:$N$67,$R78,U$27:U$33:U$45:U$51:U$62:U$67)</f>
        <v>15000</v>
      </c>
      <c r="V78" s="91">
        <f ca="1">SUMIF($M$27:$N$33:$M$45:$N$51:$M$62:$N$67,$R78,V$27:V$33:V$45:V$51:V$62:V$67)</f>
        <v>15000</v>
      </c>
      <c r="W78" s="91">
        <f ca="1">SUMIF($M$27:$N$33:$M$45:$N$51:$M$62:$N$67,$R78,W$27:W$33:W$45:W$51:W$62:W$67)</f>
        <v>0</v>
      </c>
      <c r="X78" s="581">
        <f ca="1">SUMIF($M$27:$N$33:$M$45:$N$51:$M$62:$N$67,$R78,X$27:X$33:X$45:X$51:X$62:X$67)</f>
        <v>15000</v>
      </c>
      <c r="Y78" s="91">
        <f ca="1">SUMIF($M$27:$N$33:$M$45:$N$51:$M$62:$N$67,$R78,Y$27:Y$33:Y$45:Y$51:Y$62:Y$67)</f>
        <v>80000</v>
      </c>
      <c r="Z78" s="91">
        <f ca="1">SUMIF($M$27:$N$33:$M$45:$N$51:$M$62:$N$67,$R78,Z$27:Z$33:Z$45:Z$51:Z$62:Z$67)</f>
        <v>50000</v>
      </c>
      <c r="AA78" s="581">
        <f ca="1">SUMIF($M$27:$N$33:$M$45:$N$51:$M$62:$N$67,$R78,AA$27:AA$33:AA$45:AA$51:AA$62:AA$67)</f>
        <v>30000</v>
      </c>
      <c r="AB78" s="110"/>
    </row>
    <row r="79" spans="1:28">
      <c r="A79" s="584"/>
      <c r="B79" s="564"/>
      <c r="C79" s="564"/>
      <c r="D79" s="564"/>
      <c r="E79" s="564"/>
      <c r="F79" s="564"/>
      <c r="G79" s="564"/>
      <c r="H79" s="564"/>
      <c r="I79" s="564"/>
      <c r="J79" s="564"/>
      <c r="K79" s="564"/>
      <c r="L79" s="564"/>
      <c r="M79" s="564"/>
      <c r="N79" s="586"/>
      <c r="O79" s="587"/>
      <c r="P79" s="564"/>
      <c r="Q79" s="564"/>
      <c r="R79" s="94" t="s">
        <v>448</v>
      </c>
      <c r="S79" s="185">
        <f t="shared" ref="S79:AA79" ca="1" si="27">SUM(S73:S78)</f>
        <v>2671600</v>
      </c>
      <c r="T79" s="185">
        <f t="shared" ca="1" si="27"/>
        <v>2128600</v>
      </c>
      <c r="U79" s="582">
        <f t="shared" ca="1" si="27"/>
        <v>543000</v>
      </c>
      <c r="V79" s="185">
        <f t="shared" ca="1" si="27"/>
        <v>1522900</v>
      </c>
      <c r="W79" s="185">
        <f t="shared" ca="1" si="27"/>
        <v>539400</v>
      </c>
      <c r="X79" s="582">
        <f t="shared" ca="1" si="27"/>
        <v>983500</v>
      </c>
      <c r="Y79" s="185">
        <f t="shared" ca="1" si="27"/>
        <v>4194500</v>
      </c>
      <c r="Z79" s="185">
        <f t="shared" ca="1" si="27"/>
        <v>2668000</v>
      </c>
      <c r="AA79" s="582">
        <f t="shared" ca="1" si="27"/>
        <v>1526500</v>
      </c>
      <c r="AB79" s="110"/>
    </row>
    <row r="80" spans="1:28" ht="14.25" hidden="1">
      <c r="A80" s="584"/>
      <c r="B80" s="564"/>
      <c r="C80" s="564"/>
      <c r="D80" s="564"/>
      <c r="E80" s="564"/>
      <c r="F80" s="564"/>
      <c r="G80" s="564"/>
      <c r="H80" s="564"/>
      <c r="I80" s="564"/>
      <c r="J80" s="564"/>
      <c r="K80" s="564"/>
      <c r="L80" s="564"/>
      <c r="M80" s="564"/>
      <c r="N80" s="586"/>
      <c r="O80" s="587"/>
      <c r="P80" s="564"/>
      <c r="Q80" s="564"/>
      <c r="R80" s="179" t="s">
        <v>564</v>
      </c>
      <c r="S80" s="186">
        <f t="shared" ref="S80:AA80" si="28">SUM(S$27:S$33)+SUM(S$45:S$51)+SUM(S$62:S$67)</f>
        <v>2671600</v>
      </c>
      <c r="T80" s="186">
        <f t="shared" si="28"/>
        <v>2128600</v>
      </c>
      <c r="U80" s="186">
        <f t="shared" si="28"/>
        <v>543000</v>
      </c>
      <c r="V80" s="186">
        <f t="shared" si="28"/>
        <v>1522900</v>
      </c>
      <c r="W80" s="186">
        <f t="shared" si="28"/>
        <v>539400</v>
      </c>
      <c r="X80" s="186">
        <f t="shared" si="28"/>
        <v>983500</v>
      </c>
      <c r="Y80" s="186">
        <f t="shared" si="28"/>
        <v>4194500</v>
      </c>
      <c r="Z80" s="186">
        <f t="shared" si="28"/>
        <v>2668000</v>
      </c>
      <c r="AA80" s="186">
        <f t="shared" si="28"/>
        <v>1526500</v>
      </c>
      <c r="AB80" s="110"/>
    </row>
    <row r="81" spans="1:28" ht="14.25" hidden="1">
      <c r="A81" s="584"/>
      <c r="B81" s="564"/>
      <c r="C81" s="564"/>
      <c r="D81" s="564"/>
      <c r="E81" s="564"/>
      <c r="F81" s="564"/>
      <c r="G81" s="564"/>
      <c r="H81" s="564"/>
      <c r="I81" s="564"/>
      <c r="J81" s="564"/>
      <c r="K81" s="564"/>
      <c r="L81" s="564"/>
      <c r="M81" s="564"/>
      <c r="N81" s="586"/>
      <c r="O81" s="587"/>
      <c r="P81" s="564"/>
      <c r="Q81" s="564"/>
      <c r="R81" s="179"/>
      <c r="S81" s="186">
        <f ca="1">S79-S80</f>
        <v>0</v>
      </c>
      <c r="T81" s="186">
        <f t="shared" ref="T81:AA81" ca="1" si="29">T79-T80</f>
        <v>0</v>
      </c>
      <c r="U81" s="186">
        <f t="shared" ca="1" si="29"/>
        <v>0</v>
      </c>
      <c r="V81" s="186">
        <f t="shared" ca="1" si="29"/>
        <v>0</v>
      </c>
      <c r="W81" s="186">
        <f t="shared" ca="1" si="29"/>
        <v>0</v>
      </c>
      <c r="X81" s="186">
        <f t="shared" ca="1" si="29"/>
        <v>0</v>
      </c>
      <c r="Y81" s="186">
        <f t="shared" ca="1" si="29"/>
        <v>0</v>
      </c>
      <c r="Z81" s="186">
        <f t="shared" ca="1" si="29"/>
        <v>0</v>
      </c>
      <c r="AA81" s="186">
        <f t="shared" ca="1" si="29"/>
        <v>0</v>
      </c>
      <c r="AB81" s="110"/>
    </row>
    <row r="82" spans="1:28" s="583" customFormat="1" ht="14.25">
      <c r="A82" s="584"/>
      <c r="B82" s="564"/>
      <c r="C82" s="564"/>
      <c r="D82" s="564"/>
      <c r="E82" s="564"/>
      <c r="F82" s="564"/>
      <c r="G82" s="564"/>
      <c r="H82" s="564"/>
      <c r="I82" s="564"/>
      <c r="J82" s="564"/>
      <c r="K82" s="564"/>
      <c r="L82" s="564"/>
      <c r="M82" s="564"/>
      <c r="N82" s="586"/>
      <c r="O82" s="587"/>
      <c r="P82" s="564"/>
      <c r="Q82" s="564"/>
      <c r="R82" s="564"/>
      <c r="S82" s="564"/>
      <c r="T82" s="564"/>
      <c r="U82" s="564"/>
      <c r="V82" s="564"/>
      <c r="W82" s="564"/>
      <c r="X82" s="564"/>
      <c r="Y82" s="564"/>
      <c r="Z82" s="564"/>
      <c r="AA82" s="564"/>
      <c r="AB82" s="564"/>
    </row>
    <row r="83" spans="1:28" s="583" customFormat="1" ht="15.75" customHeight="1">
      <c r="A83" s="584"/>
      <c r="B83" s="564"/>
      <c r="C83" s="564"/>
      <c r="D83" s="564"/>
      <c r="E83" s="564"/>
      <c r="F83" s="564"/>
      <c r="G83" s="564"/>
      <c r="H83" s="564"/>
      <c r="I83" s="564"/>
      <c r="J83" s="564"/>
      <c r="K83" s="564"/>
      <c r="L83" s="564"/>
      <c r="M83" s="564"/>
      <c r="N83" s="586"/>
      <c r="O83" s="587"/>
      <c r="P83" s="564"/>
      <c r="Q83" s="564"/>
      <c r="R83" s="564"/>
      <c r="S83" s="564"/>
      <c r="T83" s="564"/>
      <c r="U83" s="564"/>
      <c r="V83" s="564"/>
      <c r="W83" s="564"/>
      <c r="X83" s="564"/>
      <c r="Y83" s="564"/>
      <c r="Z83" s="564"/>
      <c r="AA83" s="564"/>
      <c r="AB83" s="564"/>
    </row>
    <row r="84" spans="1:28" s="583" customFormat="1" ht="15.75" customHeight="1">
      <c r="A84" s="584"/>
      <c r="B84" s="564"/>
      <c r="C84" s="564"/>
      <c r="D84" s="564"/>
      <c r="E84" s="564"/>
      <c r="F84" s="564"/>
      <c r="G84" s="564"/>
      <c r="H84" s="564"/>
      <c r="I84" s="564"/>
      <c r="J84" s="564"/>
      <c r="K84" s="564"/>
      <c r="L84" s="564"/>
      <c r="M84" s="564"/>
      <c r="N84" s="586"/>
      <c r="O84" s="587"/>
      <c r="P84" s="564"/>
      <c r="Q84" s="564"/>
      <c r="R84" s="564"/>
      <c r="S84" s="564"/>
      <c r="T84" s="564"/>
      <c r="U84" s="564"/>
      <c r="V84" s="564"/>
      <c r="W84" s="564"/>
      <c r="X84" s="564"/>
      <c r="Y84" s="564"/>
      <c r="Z84" s="564"/>
      <c r="AA84" s="564"/>
      <c r="AB84" s="564"/>
    </row>
    <row r="85" spans="1:28" s="583" customFormat="1" ht="15.75" customHeight="1">
      <c r="A85" s="584"/>
      <c r="B85" s="564"/>
      <c r="C85" s="564"/>
      <c r="D85" s="564"/>
      <c r="E85" s="564"/>
      <c r="F85" s="564"/>
      <c r="G85" s="564"/>
      <c r="H85" s="564"/>
      <c r="I85" s="564"/>
      <c r="J85" s="564"/>
      <c r="K85" s="564"/>
      <c r="L85" s="564"/>
      <c r="M85" s="564"/>
      <c r="N85" s="586"/>
      <c r="O85" s="587"/>
      <c r="P85" s="564"/>
      <c r="Q85" s="564"/>
      <c r="R85" s="564"/>
      <c r="S85" s="564"/>
      <c r="T85" s="564"/>
      <c r="U85" s="564"/>
      <c r="V85" s="564"/>
      <c r="W85" s="564"/>
      <c r="X85" s="564"/>
      <c r="Y85" s="564"/>
      <c r="Z85" s="564"/>
      <c r="AA85" s="564"/>
      <c r="AB85" s="564"/>
    </row>
    <row r="86" spans="1:28" s="583" customFormat="1" ht="15.75" customHeight="1">
      <c r="A86" s="584"/>
      <c r="B86" s="564"/>
      <c r="C86" s="564"/>
      <c r="D86" s="564"/>
      <c r="E86" s="564"/>
      <c r="F86" s="564"/>
      <c r="G86" s="564"/>
      <c r="H86" s="564"/>
      <c r="I86" s="564"/>
      <c r="J86" s="564"/>
      <c r="K86" s="564"/>
      <c r="L86" s="564"/>
      <c r="M86" s="564"/>
      <c r="N86" s="586"/>
      <c r="O86" s="587"/>
      <c r="P86" s="564"/>
      <c r="Q86" s="564"/>
      <c r="R86" s="564"/>
      <c r="S86" s="564"/>
      <c r="T86" s="564"/>
      <c r="U86" s="564"/>
      <c r="V86" s="564"/>
      <c r="W86" s="564"/>
      <c r="X86" s="564"/>
      <c r="Y86" s="564"/>
      <c r="Z86" s="564"/>
      <c r="AA86" s="564"/>
      <c r="AB86" s="564"/>
    </row>
    <row r="87" spans="1:28" s="583" customFormat="1" ht="15.75" customHeight="1">
      <c r="A87" s="584"/>
      <c r="B87" s="564"/>
      <c r="C87" s="564"/>
      <c r="D87" s="564"/>
      <c r="E87" s="564"/>
      <c r="F87" s="564"/>
      <c r="G87" s="564"/>
      <c r="H87" s="564"/>
      <c r="I87" s="564"/>
      <c r="J87" s="564"/>
      <c r="K87" s="564"/>
      <c r="L87" s="564"/>
      <c r="M87" s="564"/>
      <c r="N87" s="586"/>
      <c r="O87" s="587"/>
      <c r="P87" s="564"/>
      <c r="Q87" s="564"/>
      <c r="R87" s="564"/>
      <c r="S87" s="564"/>
      <c r="T87" s="564"/>
      <c r="U87" s="564"/>
      <c r="V87" s="564"/>
      <c r="W87" s="564"/>
      <c r="X87" s="564"/>
      <c r="Y87" s="564"/>
      <c r="Z87" s="564"/>
      <c r="AA87" s="564"/>
      <c r="AB87" s="564"/>
    </row>
    <row r="88" spans="1:28" s="583" customFormat="1" ht="15.75" customHeight="1">
      <c r="A88" s="584"/>
      <c r="B88" s="564"/>
      <c r="C88" s="564"/>
      <c r="D88" s="564"/>
      <c r="E88" s="564"/>
      <c r="F88" s="564"/>
      <c r="G88" s="564"/>
      <c r="H88" s="564"/>
      <c r="I88" s="564"/>
      <c r="J88" s="564"/>
      <c r="K88" s="564"/>
      <c r="L88" s="564"/>
      <c r="M88" s="564"/>
      <c r="N88" s="586"/>
      <c r="O88" s="587"/>
      <c r="P88" s="564"/>
      <c r="Q88" s="564"/>
      <c r="R88" s="564"/>
      <c r="S88" s="564"/>
      <c r="T88" s="564"/>
      <c r="U88" s="564"/>
      <c r="V88" s="564"/>
      <c r="W88" s="564"/>
      <c r="X88" s="564"/>
      <c r="Y88" s="564"/>
      <c r="Z88" s="564"/>
      <c r="AA88" s="564"/>
      <c r="AB88" s="564"/>
    </row>
    <row r="89" spans="1:28" s="583" customFormat="1" ht="15.75" customHeight="1">
      <c r="A89" s="584"/>
      <c r="B89" s="564"/>
      <c r="C89" s="564"/>
      <c r="D89" s="564"/>
      <c r="E89" s="564"/>
      <c r="F89" s="564"/>
      <c r="G89" s="564"/>
      <c r="H89" s="564"/>
      <c r="I89" s="564"/>
      <c r="J89" s="564"/>
      <c r="K89" s="564"/>
      <c r="L89" s="564"/>
      <c r="M89" s="564"/>
      <c r="N89" s="586"/>
      <c r="O89" s="587"/>
      <c r="P89" s="564"/>
      <c r="Q89" s="564"/>
      <c r="R89" s="564"/>
      <c r="S89" s="564"/>
      <c r="T89" s="564"/>
      <c r="U89" s="564"/>
      <c r="V89" s="564"/>
      <c r="W89" s="564"/>
      <c r="X89" s="564"/>
      <c r="Y89" s="564"/>
      <c r="Z89" s="564"/>
      <c r="AA89" s="564"/>
      <c r="AB89" s="564"/>
    </row>
    <row r="90" spans="1:28" s="583" customFormat="1" ht="15.75" customHeight="1">
      <c r="A90" s="584"/>
      <c r="B90" s="564"/>
      <c r="C90" s="564"/>
      <c r="D90" s="564"/>
      <c r="E90" s="564"/>
      <c r="F90" s="564"/>
      <c r="G90" s="564"/>
      <c r="H90" s="564"/>
      <c r="I90" s="564"/>
      <c r="J90" s="564"/>
      <c r="K90" s="564"/>
      <c r="L90" s="564"/>
      <c r="M90" s="564"/>
      <c r="N90" s="586"/>
      <c r="O90" s="587"/>
      <c r="P90" s="564"/>
      <c r="Q90" s="564"/>
      <c r="R90" s="564"/>
      <c r="S90" s="564"/>
      <c r="T90" s="564"/>
      <c r="U90" s="564"/>
      <c r="V90" s="564"/>
      <c r="W90" s="564"/>
      <c r="X90" s="564"/>
      <c r="Y90" s="564"/>
      <c r="Z90" s="564"/>
      <c r="AA90" s="564"/>
      <c r="AB90" s="564"/>
    </row>
    <row r="91" spans="1:28" s="583" customFormat="1" ht="15.75" customHeight="1">
      <c r="A91" s="584"/>
      <c r="B91" s="564"/>
      <c r="C91" s="564"/>
      <c r="D91" s="564"/>
      <c r="E91" s="564"/>
      <c r="F91" s="564"/>
      <c r="G91" s="564"/>
      <c r="H91" s="564"/>
      <c r="I91" s="564"/>
      <c r="J91" s="564"/>
      <c r="K91" s="564"/>
      <c r="L91" s="564"/>
      <c r="M91" s="564"/>
      <c r="N91" s="586"/>
      <c r="O91" s="587"/>
      <c r="P91" s="564"/>
      <c r="Q91" s="564"/>
      <c r="R91" s="564"/>
      <c r="S91" s="564"/>
      <c r="T91" s="564"/>
      <c r="U91" s="564"/>
      <c r="V91" s="564"/>
      <c r="W91" s="564"/>
      <c r="X91" s="564"/>
      <c r="Y91" s="564"/>
      <c r="Z91" s="564"/>
      <c r="AA91" s="564"/>
      <c r="AB91" s="564"/>
    </row>
    <row r="92" spans="1:28" s="583" customFormat="1" ht="15.75" customHeight="1">
      <c r="A92" s="584"/>
      <c r="B92" s="564"/>
      <c r="C92" s="564"/>
      <c r="D92" s="564"/>
      <c r="E92" s="564"/>
      <c r="F92" s="564"/>
      <c r="G92" s="564"/>
      <c r="H92" s="564"/>
      <c r="I92" s="564"/>
      <c r="J92" s="564"/>
      <c r="K92" s="564"/>
      <c r="L92" s="564"/>
      <c r="M92" s="564"/>
      <c r="N92" s="586"/>
      <c r="O92" s="587"/>
      <c r="P92" s="564"/>
      <c r="Q92" s="564"/>
      <c r="R92" s="564"/>
      <c r="S92" s="564"/>
      <c r="T92" s="564"/>
      <c r="U92" s="564"/>
      <c r="V92" s="564"/>
      <c r="W92" s="564"/>
      <c r="X92" s="564"/>
      <c r="Y92" s="564"/>
      <c r="Z92" s="564"/>
      <c r="AA92" s="564"/>
      <c r="AB92" s="564"/>
    </row>
    <row r="93" spans="1:28" s="583" customFormat="1" ht="15.75" customHeight="1">
      <c r="A93" s="584"/>
      <c r="B93" s="564"/>
      <c r="C93" s="564"/>
      <c r="D93" s="564"/>
      <c r="E93" s="564"/>
      <c r="F93" s="564"/>
      <c r="G93" s="564"/>
      <c r="H93" s="564"/>
      <c r="I93" s="564"/>
      <c r="J93" s="564"/>
      <c r="K93" s="564"/>
      <c r="L93" s="564"/>
      <c r="M93" s="564"/>
      <c r="N93" s="586"/>
      <c r="O93" s="587"/>
      <c r="P93" s="564"/>
      <c r="Q93" s="564"/>
      <c r="R93" s="564"/>
      <c r="S93" s="564"/>
      <c r="T93" s="564"/>
      <c r="U93" s="564"/>
      <c r="V93" s="564"/>
      <c r="W93" s="564"/>
      <c r="X93" s="564"/>
      <c r="Y93" s="564"/>
      <c r="Z93" s="564"/>
      <c r="AA93" s="564"/>
      <c r="AB93" s="564"/>
    </row>
    <row r="94" spans="1:28" s="583" customFormat="1" ht="15.75" customHeight="1">
      <c r="A94" s="584"/>
      <c r="B94" s="564"/>
      <c r="C94" s="564"/>
      <c r="D94" s="564"/>
      <c r="E94" s="564"/>
      <c r="F94" s="564"/>
      <c r="G94" s="564"/>
      <c r="H94" s="564"/>
      <c r="I94" s="564"/>
      <c r="J94" s="564"/>
      <c r="K94" s="564"/>
      <c r="L94" s="564"/>
      <c r="M94" s="564"/>
      <c r="N94" s="586"/>
      <c r="O94" s="587"/>
      <c r="P94" s="564"/>
      <c r="Q94" s="564"/>
      <c r="R94" s="564"/>
      <c r="S94" s="564"/>
      <c r="T94" s="564"/>
      <c r="U94" s="564"/>
      <c r="V94" s="564"/>
      <c r="W94" s="564"/>
      <c r="X94" s="564"/>
      <c r="Y94" s="564"/>
      <c r="Z94" s="564"/>
      <c r="AA94" s="564"/>
      <c r="AB94" s="564"/>
    </row>
    <row r="95" spans="1:28" s="583" customFormat="1" ht="15.75" customHeight="1">
      <c r="A95" s="584"/>
      <c r="B95" s="564"/>
      <c r="C95" s="564"/>
      <c r="D95" s="564"/>
      <c r="E95" s="564"/>
      <c r="F95" s="564"/>
      <c r="G95" s="564"/>
      <c r="H95" s="564"/>
      <c r="I95" s="564"/>
      <c r="J95" s="564"/>
      <c r="K95" s="564"/>
      <c r="L95" s="564"/>
      <c r="M95" s="564"/>
      <c r="N95" s="586"/>
      <c r="O95" s="587"/>
      <c r="P95" s="564"/>
      <c r="Q95" s="564"/>
      <c r="R95" s="564"/>
      <c r="S95" s="564"/>
      <c r="T95" s="564"/>
      <c r="U95" s="564"/>
      <c r="V95" s="564"/>
      <c r="W95" s="564"/>
      <c r="X95" s="564"/>
      <c r="Y95" s="564"/>
      <c r="Z95" s="564"/>
      <c r="AA95" s="564"/>
      <c r="AB95" s="564"/>
    </row>
    <row r="96" spans="1:28" s="583" customFormat="1" ht="15" customHeight="1">
      <c r="A96" s="584"/>
      <c r="N96" s="588"/>
      <c r="O96" s="589"/>
    </row>
    <row r="97" spans="1:15" s="583" customFormat="1" ht="15" customHeight="1">
      <c r="A97" s="584"/>
      <c r="N97" s="588"/>
      <c r="O97" s="589"/>
    </row>
    <row r="98" spans="1:15" s="583" customFormat="1" ht="15" customHeight="1">
      <c r="A98" s="584"/>
      <c r="N98" s="588"/>
      <c r="O98" s="589"/>
    </row>
    <row r="99" spans="1:15" s="583" customFormat="1" ht="15" customHeight="1">
      <c r="A99" s="584"/>
      <c r="N99" s="588"/>
      <c r="O99" s="589"/>
    </row>
    <row r="100" spans="1:15" s="583" customFormat="1" ht="15" customHeight="1">
      <c r="A100" s="584"/>
      <c r="N100" s="588"/>
      <c r="O100" s="589"/>
    </row>
    <row r="101" spans="1:15" s="583" customFormat="1" ht="15" customHeight="1">
      <c r="A101" s="584"/>
      <c r="N101" s="588"/>
      <c r="O101" s="589"/>
    </row>
    <row r="102" spans="1:15" s="583" customFormat="1" ht="15" customHeight="1">
      <c r="A102" s="584"/>
      <c r="N102" s="588"/>
      <c r="O102" s="589"/>
    </row>
    <row r="103" spans="1:15" s="583" customFormat="1" ht="15" customHeight="1">
      <c r="A103" s="584"/>
      <c r="N103" s="588"/>
      <c r="O103" s="589"/>
    </row>
    <row r="104" spans="1:15" s="583" customFormat="1" ht="15" customHeight="1">
      <c r="A104" s="584"/>
      <c r="N104" s="588"/>
      <c r="O104" s="589"/>
    </row>
    <row r="105" spans="1:15" s="583" customFormat="1" ht="15" customHeight="1">
      <c r="A105" s="584"/>
      <c r="N105" s="588"/>
      <c r="O105" s="589"/>
    </row>
    <row r="106" spans="1:15" s="583" customFormat="1" ht="15" customHeight="1">
      <c r="A106" s="584"/>
      <c r="N106" s="588"/>
      <c r="O106" s="589"/>
    </row>
    <row r="107" spans="1:15" s="583" customFormat="1" ht="15" customHeight="1">
      <c r="A107" s="584"/>
      <c r="N107" s="588"/>
      <c r="O107" s="589"/>
    </row>
    <row r="108" spans="1:15" s="583" customFormat="1" ht="15" customHeight="1">
      <c r="A108" s="584"/>
      <c r="N108" s="588"/>
      <c r="O108" s="589"/>
    </row>
    <row r="109" spans="1:15" s="583" customFormat="1" ht="15" customHeight="1">
      <c r="A109" s="584"/>
      <c r="N109" s="588"/>
      <c r="O109" s="589"/>
    </row>
    <row r="110" spans="1:15" s="583" customFormat="1" ht="15" customHeight="1">
      <c r="A110" s="584"/>
      <c r="N110" s="588"/>
      <c r="O110" s="589"/>
    </row>
    <row r="111" spans="1:15" s="583" customFormat="1" ht="15" customHeight="1">
      <c r="A111" s="584"/>
      <c r="N111" s="588"/>
      <c r="O111" s="589"/>
    </row>
    <row r="112" spans="1:15" s="583" customFormat="1" ht="15" customHeight="1">
      <c r="A112" s="584"/>
      <c r="N112" s="588"/>
      <c r="O112" s="589"/>
    </row>
    <row r="113" spans="1:28" s="583" customFormat="1" ht="15" customHeight="1">
      <c r="A113" s="584"/>
      <c r="N113" s="588"/>
      <c r="O113" s="589"/>
    </row>
    <row r="114" spans="1:28" s="583" customFormat="1" ht="15" customHeight="1">
      <c r="A114" s="584"/>
      <c r="N114" s="588"/>
      <c r="O114" s="589"/>
    </row>
    <row r="115" spans="1:28" s="583" customFormat="1" ht="15" customHeight="1">
      <c r="A115" s="584"/>
      <c r="N115" s="588"/>
      <c r="O115" s="589"/>
    </row>
    <row r="116" spans="1:28" s="583" customFormat="1" ht="15" customHeight="1">
      <c r="A116" s="584"/>
      <c r="N116" s="588"/>
      <c r="O116" s="589"/>
    </row>
    <row r="117" spans="1:28" s="583" customFormat="1" ht="15" customHeight="1">
      <c r="A117" s="584"/>
      <c r="N117" s="588"/>
      <c r="O117" s="589"/>
    </row>
    <row r="118" spans="1:28" s="583" customFormat="1" ht="15" customHeight="1">
      <c r="A118" s="584"/>
      <c r="N118" s="588"/>
      <c r="O118" s="589"/>
    </row>
    <row r="119" spans="1:28" s="583" customFormat="1" ht="15" customHeight="1">
      <c r="A119" s="584"/>
      <c r="N119" s="588"/>
      <c r="O119" s="589"/>
    </row>
    <row r="120" spans="1:28" s="583" customFormat="1" ht="15.75" customHeight="1">
      <c r="A120" s="584"/>
      <c r="B120" s="564"/>
      <c r="C120" s="564"/>
      <c r="D120" s="564"/>
      <c r="E120" s="564"/>
      <c r="F120" s="564"/>
      <c r="G120" s="564"/>
      <c r="H120" s="564"/>
      <c r="I120" s="564"/>
      <c r="J120" s="564"/>
      <c r="K120" s="564"/>
      <c r="L120" s="564"/>
      <c r="M120" s="564"/>
      <c r="N120" s="586"/>
      <c r="O120" s="587"/>
      <c r="P120" s="564"/>
      <c r="Q120" s="564"/>
      <c r="R120" s="564"/>
      <c r="S120" s="564"/>
      <c r="T120" s="564"/>
      <c r="U120" s="564"/>
      <c r="V120" s="564"/>
      <c r="W120" s="564"/>
      <c r="X120" s="564"/>
      <c r="Y120" s="564"/>
      <c r="Z120" s="564"/>
      <c r="AA120" s="564"/>
      <c r="AB120" s="564"/>
    </row>
    <row r="121" spans="1:28" s="583" customFormat="1" ht="15.75" customHeight="1">
      <c r="A121" s="584"/>
      <c r="B121" s="564"/>
      <c r="C121" s="564"/>
      <c r="D121" s="564"/>
      <c r="E121" s="564"/>
      <c r="F121" s="564"/>
      <c r="G121" s="564"/>
      <c r="H121" s="564"/>
      <c r="I121" s="564"/>
      <c r="J121" s="564"/>
      <c r="K121" s="564"/>
      <c r="L121" s="564"/>
      <c r="M121" s="564"/>
      <c r="N121" s="586"/>
      <c r="O121" s="587"/>
      <c r="P121" s="564"/>
      <c r="Q121" s="564"/>
      <c r="R121" s="564"/>
      <c r="S121" s="564"/>
      <c r="T121" s="564"/>
      <c r="U121" s="564"/>
      <c r="V121" s="564"/>
      <c r="W121" s="564"/>
      <c r="X121" s="564"/>
      <c r="Y121" s="564"/>
      <c r="Z121" s="564"/>
      <c r="AA121" s="564"/>
      <c r="AB121" s="564"/>
    </row>
    <row r="122" spans="1:28" s="583" customFormat="1" ht="15.75" customHeight="1">
      <c r="A122" s="584"/>
      <c r="B122" s="564"/>
      <c r="C122" s="564"/>
      <c r="D122" s="564"/>
      <c r="E122" s="564"/>
      <c r="F122" s="564"/>
      <c r="G122" s="564"/>
      <c r="H122" s="564"/>
      <c r="I122" s="564"/>
      <c r="J122" s="564"/>
      <c r="K122" s="564"/>
      <c r="L122" s="564"/>
      <c r="M122" s="564"/>
      <c r="N122" s="588"/>
      <c r="O122" s="589"/>
      <c r="U122" s="564"/>
      <c r="V122" s="564"/>
      <c r="W122" s="564"/>
      <c r="X122" s="564"/>
      <c r="Y122" s="564"/>
      <c r="Z122" s="564"/>
      <c r="AA122" s="564"/>
      <c r="AB122" s="564"/>
    </row>
    <row r="123" spans="1:28" s="583" customFormat="1" ht="15.75" customHeight="1">
      <c r="A123" s="584"/>
      <c r="B123" s="564"/>
      <c r="C123" s="564"/>
      <c r="D123" s="564"/>
      <c r="E123" s="564"/>
      <c r="F123" s="564"/>
      <c r="G123" s="564"/>
      <c r="H123" s="564"/>
      <c r="I123" s="564"/>
      <c r="J123" s="564"/>
      <c r="K123" s="564"/>
      <c r="L123" s="564"/>
      <c r="M123" s="564"/>
      <c r="N123" s="588"/>
      <c r="O123" s="589"/>
      <c r="U123" s="564"/>
      <c r="V123" s="564"/>
      <c r="W123" s="564"/>
      <c r="X123" s="564"/>
      <c r="Y123" s="564"/>
      <c r="Z123" s="564"/>
      <c r="AA123" s="564"/>
      <c r="AB123" s="564"/>
    </row>
    <row r="124" spans="1:28" s="583" customFormat="1" ht="15.75" customHeight="1">
      <c r="A124" s="584"/>
      <c r="B124" s="564"/>
      <c r="C124" s="564"/>
      <c r="D124" s="564"/>
      <c r="E124" s="564"/>
      <c r="F124" s="564"/>
      <c r="G124" s="564"/>
      <c r="H124" s="564"/>
      <c r="I124" s="564"/>
      <c r="J124" s="564"/>
      <c r="K124" s="564"/>
      <c r="L124" s="564"/>
      <c r="M124" s="564"/>
      <c r="N124" s="588"/>
      <c r="O124" s="589"/>
      <c r="U124" s="564"/>
      <c r="V124" s="564"/>
      <c r="W124" s="564"/>
      <c r="X124" s="564"/>
      <c r="Y124" s="564"/>
      <c r="Z124" s="564"/>
      <c r="AA124" s="564"/>
      <c r="AB124" s="564"/>
    </row>
    <row r="125" spans="1:28" s="583" customFormat="1" ht="15.75" customHeight="1">
      <c r="A125" s="584"/>
      <c r="B125" s="564"/>
      <c r="C125" s="564"/>
      <c r="D125" s="564"/>
      <c r="E125" s="564"/>
      <c r="F125" s="564"/>
      <c r="G125" s="564"/>
      <c r="H125" s="564"/>
      <c r="I125" s="564"/>
      <c r="J125" s="564"/>
      <c r="K125" s="564"/>
      <c r="L125" s="564"/>
      <c r="M125" s="564"/>
      <c r="N125" s="588"/>
      <c r="O125" s="589"/>
      <c r="U125" s="564"/>
      <c r="V125" s="564"/>
      <c r="W125" s="564"/>
      <c r="X125" s="564"/>
      <c r="Y125" s="564"/>
      <c r="Z125" s="564"/>
      <c r="AA125" s="564"/>
      <c r="AB125" s="564"/>
    </row>
    <row r="126" spans="1:28" s="583" customFormat="1" ht="15.75" customHeight="1">
      <c r="A126" s="584"/>
      <c r="B126" s="564"/>
      <c r="C126" s="564"/>
      <c r="D126" s="564"/>
      <c r="E126" s="564"/>
      <c r="F126" s="564"/>
      <c r="G126" s="564"/>
      <c r="H126" s="564"/>
      <c r="I126" s="564"/>
      <c r="J126" s="564"/>
      <c r="K126" s="564"/>
      <c r="L126" s="564"/>
      <c r="M126" s="564"/>
      <c r="N126" s="588"/>
      <c r="O126" s="589"/>
      <c r="U126" s="564"/>
      <c r="V126" s="564"/>
      <c r="W126" s="564"/>
      <c r="X126" s="564"/>
      <c r="Y126" s="564"/>
      <c r="Z126" s="564"/>
      <c r="AA126" s="564"/>
      <c r="AB126" s="564"/>
    </row>
    <row r="127" spans="1:28" s="583" customFormat="1" ht="15.75" customHeight="1">
      <c r="A127" s="584"/>
      <c r="B127" s="564"/>
      <c r="C127" s="564"/>
      <c r="D127" s="564"/>
      <c r="E127" s="564"/>
      <c r="F127" s="564"/>
      <c r="G127" s="564"/>
      <c r="H127" s="564"/>
      <c r="I127" s="564"/>
      <c r="J127" s="564"/>
      <c r="K127" s="564"/>
      <c r="L127" s="564"/>
      <c r="M127" s="564"/>
      <c r="N127" s="588"/>
      <c r="O127" s="589"/>
      <c r="U127" s="564"/>
      <c r="V127" s="564"/>
      <c r="W127" s="564"/>
      <c r="X127" s="564"/>
      <c r="Y127" s="564"/>
      <c r="Z127" s="564"/>
      <c r="AA127" s="564"/>
      <c r="AB127" s="564"/>
    </row>
    <row r="128" spans="1:28" s="583" customFormat="1" ht="15.75" customHeight="1">
      <c r="A128" s="584"/>
      <c r="B128" s="564"/>
      <c r="C128" s="564"/>
      <c r="D128" s="564"/>
      <c r="E128" s="564"/>
      <c r="F128" s="564"/>
      <c r="G128" s="564"/>
      <c r="H128" s="564"/>
      <c r="I128" s="564"/>
      <c r="J128" s="564"/>
      <c r="K128" s="564"/>
      <c r="L128" s="564"/>
      <c r="M128" s="564"/>
      <c r="N128" s="588"/>
      <c r="O128" s="589"/>
      <c r="U128" s="564"/>
      <c r="V128" s="564"/>
      <c r="W128" s="564"/>
      <c r="X128" s="564"/>
      <c r="Y128" s="564"/>
      <c r="Z128" s="564"/>
      <c r="AA128" s="564"/>
      <c r="AB128" s="564"/>
    </row>
    <row r="129" spans="1:28" s="583" customFormat="1" ht="15.75" customHeight="1">
      <c r="A129" s="584"/>
      <c r="B129" s="564"/>
      <c r="C129" s="564"/>
      <c r="D129" s="564"/>
      <c r="E129" s="564"/>
      <c r="F129" s="564"/>
      <c r="G129" s="564"/>
      <c r="H129" s="564"/>
      <c r="I129" s="564"/>
      <c r="J129" s="564"/>
      <c r="K129" s="564"/>
      <c r="L129" s="564"/>
      <c r="M129" s="564"/>
      <c r="N129" s="588"/>
      <c r="O129" s="589"/>
      <c r="U129" s="564"/>
      <c r="V129" s="564"/>
      <c r="W129" s="564"/>
      <c r="X129" s="564"/>
      <c r="Y129" s="564"/>
      <c r="Z129" s="564"/>
      <c r="AA129" s="564"/>
      <c r="AB129" s="564"/>
    </row>
    <row r="130" spans="1:28" s="583" customFormat="1" ht="15.75" customHeight="1">
      <c r="A130" s="584"/>
      <c r="B130" s="564"/>
      <c r="C130" s="564"/>
      <c r="D130" s="564"/>
      <c r="E130" s="564"/>
      <c r="F130" s="564"/>
      <c r="G130" s="564"/>
      <c r="H130" s="564"/>
      <c r="I130" s="564"/>
      <c r="J130" s="564"/>
      <c r="K130" s="564"/>
      <c r="L130" s="564"/>
      <c r="M130" s="564"/>
      <c r="N130" s="588"/>
      <c r="O130" s="589"/>
      <c r="U130" s="564"/>
      <c r="V130" s="564"/>
      <c r="W130" s="564"/>
      <c r="X130" s="564"/>
      <c r="Y130" s="564"/>
      <c r="Z130" s="564"/>
      <c r="AA130" s="564"/>
      <c r="AB130" s="564"/>
    </row>
    <row r="131" spans="1:28" s="583" customFormat="1" ht="15.75" customHeight="1">
      <c r="A131" s="584"/>
      <c r="B131" s="564"/>
      <c r="C131" s="564"/>
      <c r="D131" s="564"/>
      <c r="E131" s="564"/>
      <c r="F131" s="564"/>
      <c r="G131" s="564"/>
      <c r="H131" s="564"/>
      <c r="I131" s="564"/>
      <c r="J131" s="564"/>
      <c r="K131" s="564"/>
      <c r="L131" s="564"/>
      <c r="M131" s="564"/>
      <c r="N131" s="586"/>
      <c r="O131" s="587"/>
      <c r="P131" s="564"/>
      <c r="Q131" s="564"/>
      <c r="R131" s="564"/>
      <c r="S131" s="564"/>
      <c r="T131" s="564"/>
      <c r="U131" s="564"/>
      <c r="V131" s="564"/>
      <c r="W131" s="564"/>
      <c r="X131" s="564"/>
      <c r="Y131" s="564"/>
      <c r="Z131" s="564"/>
      <c r="AA131" s="564"/>
      <c r="AB131" s="564"/>
    </row>
    <row r="132" spans="1:28" s="583" customFormat="1" ht="15.75" customHeight="1">
      <c r="A132" s="584"/>
      <c r="B132" s="564"/>
      <c r="C132" s="564"/>
      <c r="D132" s="564"/>
      <c r="E132" s="564"/>
      <c r="F132" s="564"/>
      <c r="G132" s="564"/>
      <c r="H132" s="564"/>
      <c r="I132" s="564"/>
      <c r="J132" s="564"/>
      <c r="K132" s="564"/>
      <c r="L132" s="564"/>
      <c r="M132" s="564"/>
      <c r="N132" s="586"/>
      <c r="O132" s="587"/>
      <c r="P132" s="564"/>
      <c r="Q132" s="564"/>
      <c r="R132" s="564"/>
      <c r="S132" s="564"/>
      <c r="T132" s="564"/>
      <c r="U132" s="564"/>
      <c r="V132" s="564"/>
      <c r="W132" s="564"/>
      <c r="X132" s="564"/>
      <c r="Y132" s="564"/>
      <c r="Z132" s="564"/>
      <c r="AA132" s="564"/>
      <c r="AB132" s="564"/>
    </row>
    <row r="133" spans="1:28" s="583" customFormat="1" ht="15.75" customHeight="1">
      <c r="A133" s="584"/>
      <c r="B133" s="564"/>
      <c r="C133" s="564"/>
      <c r="D133" s="564"/>
      <c r="E133" s="564"/>
      <c r="F133" s="564"/>
      <c r="G133" s="564"/>
      <c r="H133" s="564"/>
      <c r="I133" s="564"/>
      <c r="J133" s="564"/>
      <c r="K133" s="564"/>
      <c r="L133" s="564"/>
      <c r="M133" s="564"/>
      <c r="N133" s="586"/>
      <c r="O133" s="587"/>
      <c r="P133" s="564"/>
      <c r="Q133" s="564"/>
      <c r="R133" s="564"/>
      <c r="S133" s="564"/>
      <c r="T133" s="564"/>
      <c r="U133" s="564"/>
      <c r="V133" s="564"/>
      <c r="W133" s="564"/>
      <c r="X133" s="564"/>
      <c r="Y133" s="564"/>
      <c r="Z133" s="564"/>
      <c r="AA133" s="564"/>
      <c r="AB133" s="564"/>
    </row>
    <row r="134" spans="1:28" s="583" customFormat="1" ht="15.75" customHeight="1">
      <c r="A134" s="584"/>
      <c r="B134" s="564"/>
      <c r="C134" s="564"/>
      <c r="D134" s="564"/>
      <c r="E134" s="564"/>
      <c r="F134" s="564"/>
      <c r="G134" s="564"/>
      <c r="H134" s="564"/>
      <c r="I134" s="564"/>
      <c r="J134" s="564"/>
      <c r="K134" s="564"/>
      <c r="L134" s="564"/>
      <c r="M134" s="564"/>
      <c r="N134" s="586"/>
      <c r="O134" s="587"/>
      <c r="P134" s="564"/>
      <c r="Q134" s="564"/>
      <c r="R134" s="564"/>
      <c r="S134" s="564"/>
      <c r="T134" s="564"/>
      <c r="U134" s="564"/>
      <c r="V134" s="564"/>
      <c r="W134" s="564"/>
      <c r="X134" s="564"/>
      <c r="Y134" s="564"/>
      <c r="Z134" s="564"/>
      <c r="AA134" s="564"/>
      <c r="AB134" s="564"/>
    </row>
    <row r="135" spans="1:28" s="583" customFormat="1" ht="15.75" customHeight="1">
      <c r="A135" s="584"/>
      <c r="B135" s="564"/>
      <c r="C135" s="564"/>
      <c r="D135" s="564"/>
      <c r="E135" s="564"/>
      <c r="F135" s="564"/>
      <c r="G135" s="564"/>
      <c r="H135" s="564"/>
      <c r="I135" s="564"/>
      <c r="J135" s="564"/>
      <c r="K135" s="564"/>
      <c r="L135" s="564"/>
      <c r="M135" s="564"/>
      <c r="N135" s="586"/>
      <c r="O135" s="587"/>
      <c r="P135" s="564"/>
      <c r="Q135" s="564"/>
      <c r="R135" s="564"/>
      <c r="S135" s="564"/>
      <c r="T135" s="564"/>
      <c r="U135" s="564"/>
      <c r="V135" s="564"/>
      <c r="W135" s="564"/>
      <c r="X135" s="564"/>
      <c r="Y135" s="564"/>
      <c r="Z135" s="564"/>
      <c r="AA135" s="564"/>
      <c r="AB135" s="564"/>
    </row>
    <row r="136" spans="1:28" s="583" customFormat="1" ht="15.75" customHeight="1">
      <c r="A136" s="584"/>
      <c r="B136" s="564"/>
      <c r="C136" s="564"/>
      <c r="D136" s="564"/>
      <c r="E136" s="564"/>
      <c r="F136" s="564"/>
      <c r="G136" s="564"/>
      <c r="H136" s="564"/>
      <c r="I136" s="564"/>
      <c r="J136" s="564"/>
      <c r="K136" s="564"/>
      <c r="L136" s="564"/>
      <c r="M136" s="564"/>
      <c r="N136" s="586"/>
      <c r="O136" s="587"/>
      <c r="P136" s="564"/>
      <c r="Q136" s="564"/>
      <c r="R136" s="564"/>
      <c r="S136" s="564"/>
      <c r="T136" s="564"/>
      <c r="U136" s="564"/>
      <c r="V136" s="564"/>
      <c r="W136" s="564"/>
      <c r="X136" s="564"/>
      <c r="Y136" s="564"/>
      <c r="Z136" s="564"/>
      <c r="AA136" s="564"/>
      <c r="AB136" s="564"/>
    </row>
    <row r="137" spans="1:28" s="583" customFormat="1" ht="15.75" customHeight="1">
      <c r="A137" s="584"/>
      <c r="B137" s="564"/>
      <c r="C137" s="564"/>
      <c r="D137" s="564"/>
      <c r="E137" s="564"/>
      <c r="F137" s="564"/>
      <c r="G137" s="564"/>
      <c r="H137" s="564"/>
      <c r="I137" s="564"/>
      <c r="J137" s="564"/>
      <c r="K137" s="564"/>
      <c r="L137" s="564"/>
      <c r="M137" s="564"/>
      <c r="N137" s="586"/>
      <c r="O137" s="587"/>
      <c r="P137" s="564"/>
      <c r="Q137" s="564"/>
      <c r="R137" s="564"/>
      <c r="S137" s="564"/>
      <c r="T137" s="564"/>
      <c r="U137" s="564"/>
      <c r="V137" s="564"/>
      <c r="W137" s="564"/>
      <c r="X137" s="564"/>
      <c r="Y137" s="564"/>
      <c r="Z137" s="564"/>
      <c r="AA137" s="564"/>
      <c r="AB137" s="564"/>
    </row>
    <row r="138" spans="1:28" s="583" customFormat="1" ht="15.75" customHeight="1">
      <c r="A138" s="584"/>
      <c r="B138" s="564"/>
      <c r="C138" s="564"/>
      <c r="D138" s="564"/>
      <c r="E138" s="564"/>
      <c r="F138" s="564"/>
      <c r="G138" s="564"/>
      <c r="H138" s="564"/>
      <c r="I138" s="564"/>
      <c r="J138" s="564"/>
      <c r="K138" s="564"/>
      <c r="L138" s="564"/>
      <c r="M138" s="564"/>
      <c r="N138" s="586"/>
      <c r="O138" s="587"/>
      <c r="P138" s="564"/>
      <c r="Q138" s="564"/>
      <c r="R138" s="564"/>
      <c r="S138" s="564"/>
      <c r="T138" s="564"/>
      <c r="U138" s="564"/>
      <c r="V138" s="564"/>
      <c r="W138" s="564"/>
      <c r="X138" s="564"/>
      <c r="Y138" s="564"/>
      <c r="Z138" s="564"/>
      <c r="AA138" s="564"/>
      <c r="AB138" s="564"/>
    </row>
    <row r="139" spans="1:28" s="583" customFormat="1" ht="15.75" customHeight="1">
      <c r="A139" s="584"/>
      <c r="B139" s="564"/>
      <c r="C139" s="564"/>
      <c r="D139" s="564"/>
      <c r="E139" s="564"/>
      <c r="F139" s="564"/>
      <c r="G139" s="564"/>
      <c r="H139" s="564"/>
      <c r="I139" s="564"/>
      <c r="J139" s="564"/>
      <c r="K139" s="564"/>
      <c r="L139" s="564"/>
      <c r="M139" s="564"/>
      <c r="N139" s="586"/>
      <c r="O139" s="587"/>
      <c r="P139" s="564"/>
      <c r="Q139" s="564"/>
      <c r="R139" s="564"/>
      <c r="S139" s="564"/>
      <c r="T139" s="564"/>
      <c r="U139" s="564"/>
      <c r="V139" s="564"/>
      <c r="W139" s="564"/>
      <c r="X139" s="564"/>
      <c r="Y139" s="564"/>
      <c r="Z139" s="564"/>
      <c r="AA139" s="564"/>
      <c r="AB139" s="564"/>
    </row>
    <row r="140" spans="1:28" s="583" customFormat="1" ht="15.75" customHeight="1">
      <c r="A140" s="584"/>
      <c r="B140" s="564"/>
      <c r="C140" s="564"/>
      <c r="D140" s="564"/>
      <c r="E140" s="564"/>
      <c r="F140" s="564"/>
      <c r="G140" s="564"/>
      <c r="H140" s="564"/>
      <c r="I140" s="564"/>
      <c r="J140" s="564"/>
      <c r="K140" s="564"/>
      <c r="L140" s="564"/>
      <c r="M140" s="564"/>
      <c r="N140" s="586"/>
      <c r="O140" s="587"/>
      <c r="P140" s="564"/>
      <c r="Q140" s="564"/>
      <c r="R140" s="564"/>
      <c r="S140" s="564"/>
      <c r="T140" s="564"/>
      <c r="U140" s="564"/>
      <c r="V140" s="564"/>
      <c r="W140" s="564"/>
      <c r="X140" s="564"/>
      <c r="Y140" s="564"/>
      <c r="Z140" s="564"/>
      <c r="AA140" s="564"/>
      <c r="AB140" s="564"/>
    </row>
    <row r="141" spans="1:28" s="583" customFormat="1" ht="15.75" customHeight="1">
      <c r="A141" s="584"/>
      <c r="B141" s="564"/>
      <c r="C141" s="564"/>
      <c r="D141" s="564"/>
      <c r="E141" s="564"/>
      <c r="F141" s="564"/>
      <c r="G141" s="564"/>
      <c r="H141" s="564"/>
      <c r="I141" s="564"/>
      <c r="J141" s="564"/>
      <c r="K141" s="564"/>
      <c r="L141" s="564"/>
      <c r="M141" s="564"/>
      <c r="N141" s="586"/>
      <c r="O141" s="587"/>
      <c r="P141" s="564"/>
      <c r="Q141" s="564"/>
      <c r="R141" s="564"/>
      <c r="S141" s="564"/>
      <c r="T141" s="564"/>
      <c r="U141" s="564"/>
      <c r="V141" s="564"/>
      <c r="W141" s="564"/>
      <c r="X141" s="564"/>
      <c r="Y141" s="564"/>
      <c r="Z141" s="564"/>
      <c r="AA141" s="564"/>
      <c r="AB141" s="564"/>
    </row>
    <row r="142" spans="1:28" s="583" customFormat="1" ht="15.75" customHeight="1">
      <c r="A142" s="584"/>
      <c r="B142" s="564"/>
      <c r="C142" s="564"/>
      <c r="D142" s="564"/>
      <c r="E142" s="564"/>
      <c r="F142" s="564"/>
      <c r="G142" s="564"/>
      <c r="H142" s="564"/>
      <c r="I142" s="564"/>
      <c r="J142" s="564"/>
      <c r="K142" s="564"/>
      <c r="L142" s="564"/>
      <c r="M142" s="564"/>
      <c r="N142" s="586"/>
      <c r="O142" s="587"/>
      <c r="P142" s="564"/>
      <c r="Q142" s="564"/>
      <c r="R142" s="564"/>
      <c r="S142" s="564"/>
      <c r="T142" s="564"/>
      <c r="U142" s="564"/>
      <c r="V142" s="564"/>
      <c r="W142" s="564"/>
      <c r="X142" s="564"/>
      <c r="Y142" s="564"/>
      <c r="Z142" s="564"/>
      <c r="AA142" s="564"/>
      <c r="AB142" s="564"/>
    </row>
    <row r="143" spans="1:28" s="583" customFormat="1" ht="15.75" customHeight="1">
      <c r="A143" s="584"/>
      <c r="B143" s="564"/>
      <c r="C143" s="564"/>
      <c r="D143" s="564"/>
      <c r="E143" s="564"/>
      <c r="F143" s="564"/>
      <c r="G143" s="564"/>
      <c r="H143" s="564"/>
      <c r="I143" s="564"/>
      <c r="J143" s="564"/>
      <c r="K143" s="564"/>
      <c r="L143" s="564"/>
      <c r="M143" s="564"/>
      <c r="N143" s="586"/>
      <c r="O143" s="587"/>
      <c r="P143" s="564"/>
      <c r="Q143" s="564"/>
      <c r="R143" s="564"/>
      <c r="S143" s="564"/>
      <c r="T143" s="564"/>
      <c r="U143" s="564"/>
      <c r="V143" s="564"/>
      <c r="W143" s="564"/>
      <c r="X143" s="564"/>
      <c r="Y143" s="564"/>
      <c r="Z143" s="564"/>
      <c r="AA143" s="564"/>
      <c r="AB143" s="564"/>
    </row>
    <row r="144" spans="1:28" s="583" customFormat="1" ht="15.75" customHeight="1">
      <c r="A144" s="584"/>
      <c r="B144" s="564"/>
      <c r="C144" s="564"/>
      <c r="D144" s="564"/>
      <c r="E144" s="564"/>
      <c r="F144" s="564"/>
      <c r="G144" s="564"/>
      <c r="H144" s="564"/>
      <c r="I144" s="564"/>
      <c r="J144" s="564"/>
      <c r="K144" s="564"/>
      <c r="L144" s="564"/>
      <c r="M144" s="564"/>
      <c r="N144" s="586"/>
      <c r="O144" s="587"/>
      <c r="P144" s="564"/>
      <c r="Q144" s="564"/>
      <c r="R144" s="564"/>
      <c r="S144" s="564"/>
      <c r="T144" s="564"/>
      <c r="U144" s="564"/>
      <c r="V144" s="564"/>
      <c r="W144" s="564"/>
      <c r="X144" s="564"/>
      <c r="Y144" s="564"/>
      <c r="Z144" s="564"/>
      <c r="AA144" s="564"/>
      <c r="AB144" s="564"/>
    </row>
    <row r="145" spans="1:28" s="583" customFormat="1" ht="15.75" customHeight="1">
      <c r="A145" s="584"/>
      <c r="B145" s="564"/>
      <c r="C145" s="564"/>
      <c r="D145" s="564"/>
      <c r="E145" s="564"/>
      <c r="F145" s="564"/>
      <c r="G145" s="564"/>
      <c r="H145" s="564"/>
      <c r="I145" s="564"/>
      <c r="J145" s="564"/>
      <c r="K145" s="564"/>
      <c r="L145" s="564"/>
      <c r="M145" s="564"/>
      <c r="N145" s="586"/>
      <c r="O145" s="587"/>
      <c r="P145" s="564"/>
      <c r="Q145" s="564"/>
      <c r="R145" s="564"/>
      <c r="S145" s="564"/>
      <c r="T145" s="564"/>
      <c r="U145" s="564"/>
      <c r="V145" s="564"/>
      <c r="W145" s="564"/>
      <c r="X145" s="564"/>
      <c r="Y145" s="564"/>
      <c r="Z145" s="564"/>
      <c r="AA145" s="564"/>
      <c r="AB145" s="564"/>
    </row>
    <row r="146" spans="1:28" s="583" customFormat="1" ht="15.75" customHeight="1">
      <c r="A146" s="584"/>
      <c r="B146" s="564"/>
      <c r="C146" s="564"/>
      <c r="D146" s="564"/>
      <c r="E146" s="564"/>
      <c r="F146" s="564"/>
      <c r="G146" s="564"/>
      <c r="H146" s="564"/>
      <c r="I146" s="564"/>
      <c r="J146" s="564"/>
      <c r="K146" s="564"/>
      <c r="L146" s="564"/>
      <c r="M146" s="564"/>
      <c r="N146" s="586"/>
      <c r="O146" s="587"/>
      <c r="P146" s="564"/>
      <c r="Q146" s="564"/>
      <c r="R146" s="564"/>
      <c r="S146" s="564"/>
      <c r="T146" s="564"/>
      <c r="U146" s="564"/>
      <c r="V146" s="564"/>
      <c r="W146" s="564"/>
      <c r="X146" s="564"/>
      <c r="Y146" s="564"/>
      <c r="Z146" s="564"/>
      <c r="AA146" s="564"/>
      <c r="AB146" s="564"/>
    </row>
    <row r="147" spans="1:28" s="583" customFormat="1" ht="15.75" customHeight="1">
      <c r="A147" s="584"/>
      <c r="B147" s="564"/>
      <c r="C147" s="564"/>
      <c r="D147" s="564"/>
      <c r="E147" s="564"/>
      <c r="F147" s="564"/>
      <c r="G147" s="564"/>
      <c r="H147" s="564"/>
      <c r="I147" s="564"/>
      <c r="J147" s="564"/>
      <c r="K147" s="564"/>
      <c r="L147" s="564"/>
      <c r="M147" s="564"/>
      <c r="N147" s="586"/>
      <c r="O147" s="587"/>
      <c r="P147" s="564"/>
      <c r="Q147" s="564"/>
      <c r="R147" s="564"/>
      <c r="S147" s="564"/>
      <c r="T147" s="564"/>
      <c r="U147" s="564"/>
      <c r="V147" s="564"/>
      <c r="W147" s="564"/>
      <c r="X147" s="564"/>
      <c r="Y147" s="564"/>
      <c r="Z147" s="564"/>
      <c r="AA147" s="564"/>
      <c r="AB147" s="564"/>
    </row>
    <row r="148" spans="1:28" s="583" customFormat="1" ht="15.75" customHeight="1">
      <c r="A148" s="584"/>
      <c r="B148" s="564"/>
      <c r="C148" s="564"/>
      <c r="D148" s="564"/>
      <c r="E148" s="564"/>
      <c r="F148" s="564"/>
      <c r="G148" s="564"/>
      <c r="H148" s="564"/>
      <c r="I148" s="564"/>
      <c r="J148" s="564"/>
      <c r="K148" s="564"/>
      <c r="L148" s="564"/>
      <c r="M148" s="564"/>
      <c r="N148" s="586"/>
      <c r="O148" s="587"/>
      <c r="P148" s="564"/>
      <c r="Q148" s="564"/>
      <c r="R148" s="564"/>
      <c r="S148" s="564"/>
      <c r="T148" s="564"/>
      <c r="U148" s="564"/>
      <c r="V148" s="564"/>
      <c r="W148" s="564"/>
      <c r="X148" s="564"/>
      <c r="Y148" s="564"/>
      <c r="Z148" s="564"/>
      <c r="AA148" s="564"/>
      <c r="AB148" s="564"/>
    </row>
    <row r="149" spans="1:28" ht="15.75" customHeight="1">
      <c r="B149" s="179"/>
      <c r="C149" s="179"/>
      <c r="D149" s="179"/>
      <c r="E149" s="179"/>
      <c r="F149" s="179"/>
      <c r="G149" s="179"/>
      <c r="H149" s="179"/>
      <c r="I149" s="179"/>
      <c r="J149" s="179"/>
      <c r="K149" s="179"/>
      <c r="L149" s="179"/>
      <c r="M149" s="179"/>
      <c r="N149" s="180"/>
      <c r="O149" s="134"/>
      <c r="P149" s="179"/>
      <c r="Q149" s="179"/>
      <c r="R149" s="179"/>
      <c r="S149" s="179"/>
      <c r="T149" s="179"/>
      <c r="U149" s="179"/>
      <c r="V149" s="179"/>
      <c r="W149" s="179"/>
      <c r="X149" s="179"/>
      <c r="Y149" s="179"/>
      <c r="Z149" s="179"/>
      <c r="AA149" s="179"/>
      <c r="AB149" s="110"/>
    </row>
    <row r="150" spans="1:28" ht="15.75" customHeight="1">
      <c r="B150" s="179"/>
      <c r="C150" s="179"/>
      <c r="D150" s="179"/>
      <c r="E150" s="179"/>
      <c r="F150" s="179"/>
      <c r="G150" s="179"/>
      <c r="H150" s="179"/>
      <c r="I150" s="179"/>
      <c r="J150" s="179"/>
      <c r="K150" s="179"/>
      <c r="L150" s="179"/>
      <c r="M150" s="179"/>
      <c r="N150" s="180"/>
      <c r="O150" s="134"/>
      <c r="P150" s="179"/>
      <c r="Q150" s="179"/>
      <c r="R150" s="179"/>
      <c r="S150" s="179"/>
      <c r="T150" s="179"/>
      <c r="U150" s="179"/>
      <c r="V150" s="179"/>
      <c r="W150" s="179"/>
      <c r="X150" s="179"/>
      <c r="Y150" s="179"/>
      <c r="Z150" s="179"/>
      <c r="AA150" s="179"/>
      <c r="AB150" s="110"/>
    </row>
    <row r="151" spans="1:28" ht="15.75" customHeight="1">
      <c r="B151" s="179"/>
      <c r="C151" s="179"/>
      <c r="D151" s="179"/>
      <c r="E151" s="179"/>
      <c r="F151" s="179"/>
      <c r="G151" s="179"/>
      <c r="H151" s="179"/>
      <c r="I151" s="179"/>
      <c r="J151" s="179"/>
      <c r="K151" s="179"/>
      <c r="L151" s="179"/>
      <c r="M151" s="179"/>
      <c r="N151" s="180"/>
      <c r="O151" s="134"/>
      <c r="P151" s="179"/>
      <c r="Q151" s="179"/>
      <c r="R151" s="179"/>
      <c r="S151" s="179"/>
      <c r="T151" s="179"/>
      <c r="U151" s="179"/>
      <c r="V151" s="179"/>
      <c r="W151" s="179"/>
      <c r="X151" s="179"/>
      <c r="Y151" s="179"/>
      <c r="Z151" s="179"/>
      <c r="AA151" s="179"/>
      <c r="AB151" s="110"/>
    </row>
    <row r="152" spans="1:28" ht="15.75" customHeight="1">
      <c r="B152" s="179"/>
      <c r="C152" s="179"/>
      <c r="D152" s="179"/>
      <c r="E152" s="179"/>
      <c r="F152" s="179"/>
      <c r="G152" s="179"/>
      <c r="H152" s="179"/>
      <c r="I152" s="179"/>
      <c r="J152" s="179"/>
      <c r="K152" s="179"/>
      <c r="L152" s="179"/>
      <c r="M152" s="179"/>
      <c r="N152" s="180"/>
      <c r="O152" s="134"/>
      <c r="P152" s="179"/>
      <c r="Q152" s="179"/>
      <c r="R152" s="179"/>
      <c r="S152" s="179"/>
      <c r="T152" s="179"/>
      <c r="U152" s="179"/>
      <c r="V152" s="179"/>
      <c r="W152" s="179"/>
      <c r="X152" s="179"/>
      <c r="Y152" s="179"/>
      <c r="Z152" s="179"/>
      <c r="AA152" s="179"/>
      <c r="AB152" s="110"/>
    </row>
    <row r="153" spans="1:28" ht="15.75" customHeight="1">
      <c r="B153" s="179"/>
      <c r="C153" s="179"/>
      <c r="D153" s="179"/>
      <c r="E153" s="179"/>
      <c r="F153" s="179"/>
      <c r="G153" s="179"/>
      <c r="H153" s="179"/>
      <c r="I153" s="179"/>
      <c r="J153" s="179"/>
      <c r="K153" s="179"/>
      <c r="L153" s="179"/>
      <c r="M153" s="179"/>
      <c r="N153" s="180"/>
      <c r="O153" s="134"/>
      <c r="P153" s="179"/>
      <c r="Q153" s="179"/>
      <c r="R153" s="179"/>
      <c r="S153" s="179"/>
      <c r="T153" s="179"/>
      <c r="U153" s="179"/>
      <c r="V153" s="179"/>
      <c r="W153" s="179"/>
      <c r="X153" s="179"/>
      <c r="Y153" s="179"/>
      <c r="Z153" s="179"/>
      <c r="AA153" s="179"/>
      <c r="AB153" s="110"/>
    </row>
    <row r="154" spans="1:28" ht="15.75" customHeight="1">
      <c r="B154" s="179"/>
      <c r="C154" s="179"/>
      <c r="D154" s="179"/>
      <c r="E154" s="179"/>
      <c r="F154" s="179"/>
      <c r="G154" s="179"/>
      <c r="H154" s="179"/>
      <c r="I154" s="179"/>
      <c r="J154" s="179"/>
      <c r="K154" s="179"/>
      <c r="L154" s="179"/>
      <c r="M154" s="179"/>
      <c r="N154" s="180"/>
      <c r="O154" s="134"/>
      <c r="P154" s="179"/>
      <c r="Q154" s="179"/>
      <c r="R154" s="179"/>
      <c r="S154" s="179"/>
      <c r="T154" s="179"/>
      <c r="U154" s="179"/>
      <c r="V154" s="179"/>
      <c r="W154" s="179"/>
      <c r="X154" s="179"/>
      <c r="Y154" s="179"/>
      <c r="Z154" s="179"/>
      <c r="AA154" s="179"/>
      <c r="AB154" s="110"/>
    </row>
    <row r="155" spans="1:28" ht="15.75" customHeight="1">
      <c r="B155" s="179"/>
      <c r="C155" s="179"/>
      <c r="D155" s="179"/>
      <c r="E155" s="179"/>
      <c r="F155" s="179"/>
      <c r="G155" s="179"/>
      <c r="H155" s="179"/>
      <c r="I155" s="179"/>
      <c r="J155" s="179"/>
      <c r="K155" s="179"/>
      <c r="L155" s="179"/>
      <c r="M155" s="179"/>
      <c r="N155" s="180"/>
      <c r="O155" s="134"/>
      <c r="P155" s="179"/>
      <c r="Q155" s="179"/>
      <c r="R155" s="179"/>
      <c r="S155" s="179"/>
      <c r="T155" s="179"/>
      <c r="U155" s="179"/>
      <c r="V155" s="179"/>
      <c r="W155" s="179"/>
      <c r="X155" s="179"/>
      <c r="Y155" s="179"/>
      <c r="Z155" s="179"/>
      <c r="AA155" s="179"/>
      <c r="AB155" s="110"/>
    </row>
    <row r="156" spans="1:28" ht="15.75" customHeight="1">
      <c r="B156" s="179"/>
      <c r="C156" s="179"/>
      <c r="D156" s="179"/>
      <c r="E156" s="179"/>
      <c r="F156" s="179"/>
      <c r="G156" s="179"/>
      <c r="H156" s="179"/>
      <c r="I156" s="179"/>
      <c r="J156" s="179"/>
      <c r="K156" s="179"/>
      <c r="L156" s="179"/>
      <c r="M156" s="179"/>
      <c r="N156" s="180"/>
      <c r="O156" s="134"/>
      <c r="P156" s="179"/>
      <c r="Q156" s="179"/>
      <c r="R156" s="179"/>
      <c r="S156" s="179"/>
      <c r="T156" s="179"/>
      <c r="U156" s="179"/>
      <c r="V156" s="179"/>
      <c r="W156" s="179"/>
      <c r="X156" s="179"/>
      <c r="Y156" s="179"/>
      <c r="Z156" s="179"/>
      <c r="AA156" s="179"/>
      <c r="AB156" s="110"/>
    </row>
    <row r="157" spans="1:28" ht="15.75" customHeight="1">
      <c r="B157" s="179"/>
      <c r="C157" s="179"/>
      <c r="D157" s="179"/>
      <c r="E157" s="179"/>
      <c r="F157" s="179"/>
      <c r="G157" s="179"/>
      <c r="H157" s="179"/>
      <c r="I157" s="179"/>
      <c r="J157" s="179"/>
      <c r="K157" s="179"/>
      <c r="L157" s="179"/>
      <c r="M157" s="179"/>
      <c r="N157" s="180"/>
      <c r="O157" s="134"/>
      <c r="P157" s="179"/>
      <c r="Q157" s="179"/>
      <c r="R157" s="179"/>
      <c r="S157" s="179"/>
      <c r="T157" s="179"/>
      <c r="U157" s="179"/>
      <c r="V157" s="179"/>
      <c r="W157" s="179"/>
      <c r="X157" s="179"/>
      <c r="Y157" s="179"/>
      <c r="Z157" s="179"/>
      <c r="AA157" s="179"/>
      <c r="AB157" s="110"/>
    </row>
    <row r="158" spans="1:28" ht="15.75" customHeight="1">
      <c r="B158" s="179"/>
      <c r="C158" s="179"/>
      <c r="D158" s="179"/>
      <c r="E158" s="179"/>
      <c r="F158" s="179"/>
      <c r="G158" s="179"/>
      <c r="H158" s="179"/>
      <c r="I158" s="179"/>
      <c r="J158" s="179"/>
      <c r="K158" s="179"/>
      <c r="L158" s="179"/>
      <c r="M158" s="179"/>
      <c r="N158" s="180"/>
      <c r="O158" s="134"/>
      <c r="P158" s="179"/>
      <c r="Q158" s="179"/>
      <c r="R158" s="179"/>
      <c r="S158" s="179"/>
      <c r="T158" s="179"/>
      <c r="U158" s="179"/>
      <c r="V158" s="179"/>
      <c r="W158" s="179"/>
      <c r="X158" s="179"/>
      <c r="Y158" s="179"/>
      <c r="Z158" s="179"/>
      <c r="AA158" s="179"/>
      <c r="AB158" s="110"/>
    </row>
    <row r="159" spans="1:28" ht="15.75" customHeight="1">
      <c r="B159" s="179"/>
      <c r="C159" s="179"/>
      <c r="D159" s="179"/>
      <c r="E159" s="179"/>
      <c r="F159" s="179"/>
      <c r="G159" s="179"/>
      <c r="H159" s="179"/>
      <c r="I159" s="179"/>
      <c r="J159" s="179"/>
      <c r="K159" s="179"/>
      <c r="L159" s="179"/>
      <c r="M159" s="179"/>
      <c r="N159" s="180"/>
      <c r="O159" s="134"/>
      <c r="P159" s="179"/>
      <c r="Q159" s="179"/>
      <c r="R159" s="179"/>
      <c r="S159" s="179"/>
      <c r="T159" s="179"/>
      <c r="U159" s="179"/>
      <c r="V159" s="179"/>
      <c r="W159" s="179"/>
      <c r="X159" s="179"/>
      <c r="Y159" s="179"/>
      <c r="Z159" s="179"/>
      <c r="AA159" s="179"/>
      <c r="AB159" s="110"/>
    </row>
    <row r="160" spans="1:28" ht="15.75" customHeight="1">
      <c r="B160" s="179"/>
      <c r="C160" s="179"/>
      <c r="D160" s="179"/>
      <c r="E160" s="179"/>
      <c r="F160" s="179"/>
      <c r="G160" s="179"/>
      <c r="H160" s="179"/>
      <c r="I160" s="179"/>
      <c r="J160" s="179"/>
      <c r="K160" s="179"/>
      <c r="L160" s="179"/>
      <c r="M160" s="179"/>
      <c r="N160" s="180"/>
      <c r="O160" s="134"/>
      <c r="P160" s="179"/>
      <c r="Q160" s="179"/>
      <c r="R160" s="179"/>
      <c r="S160" s="179"/>
      <c r="T160" s="179"/>
      <c r="U160" s="179"/>
      <c r="V160" s="179"/>
      <c r="W160" s="179"/>
      <c r="X160" s="179"/>
      <c r="Y160" s="179"/>
      <c r="Z160" s="179"/>
      <c r="AA160" s="179"/>
      <c r="AB160" s="110"/>
    </row>
    <row r="161" spans="2:28" ht="15.75" customHeight="1">
      <c r="B161" s="179"/>
      <c r="C161" s="179"/>
      <c r="D161" s="179"/>
      <c r="E161" s="179"/>
      <c r="F161" s="179"/>
      <c r="G161" s="179"/>
      <c r="H161" s="179"/>
      <c r="I161" s="179"/>
      <c r="J161" s="179"/>
      <c r="K161" s="179"/>
      <c r="L161" s="179"/>
      <c r="M161" s="179"/>
      <c r="N161" s="180"/>
      <c r="O161" s="134"/>
      <c r="P161" s="179"/>
      <c r="Q161" s="179"/>
      <c r="R161" s="179"/>
      <c r="S161" s="179"/>
      <c r="T161" s="179"/>
      <c r="U161" s="179"/>
      <c r="V161" s="179"/>
      <c r="W161" s="179"/>
      <c r="X161" s="179"/>
      <c r="Y161" s="179"/>
      <c r="Z161" s="179"/>
      <c r="AA161" s="179"/>
      <c r="AB161" s="110"/>
    </row>
    <row r="162" spans="2:28" ht="15.75" customHeight="1">
      <c r="B162" s="179"/>
      <c r="C162" s="179"/>
      <c r="D162" s="179"/>
      <c r="E162" s="179"/>
      <c r="F162" s="179"/>
      <c r="G162" s="179"/>
      <c r="H162" s="179"/>
      <c r="I162" s="179"/>
      <c r="J162" s="179"/>
      <c r="K162" s="179"/>
      <c r="L162" s="179"/>
      <c r="M162" s="179"/>
      <c r="N162" s="180"/>
      <c r="O162" s="134"/>
      <c r="P162" s="179"/>
      <c r="Q162" s="179"/>
      <c r="R162" s="179"/>
      <c r="S162" s="179"/>
      <c r="T162" s="179"/>
      <c r="U162" s="179"/>
      <c r="V162" s="179"/>
      <c r="W162" s="179"/>
      <c r="X162" s="179"/>
      <c r="Y162" s="179"/>
      <c r="Z162" s="179"/>
      <c r="AA162" s="179"/>
      <c r="AB162" s="110"/>
    </row>
    <row r="163" spans="2:28" ht="15.75" customHeight="1">
      <c r="B163" s="179"/>
      <c r="C163" s="179"/>
      <c r="D163" s="179"/>
      <c r="E163" s="179"/>
      <c r="F163" s="179"/>
      <c r="G163" s="179"/>
      <c r="H163" s="179"/>
      <c r="I163" s="179"/>
      <c r="J163" s="179"/>
      <c r="K163" s="179"/>
      <c r="L163" s="179"/>
      <c r="M163" s="179"/>
      <c r="N163" s="180"/>
      <c r="O163" s="134"/>
      <c r="P163" s="179"/>
      <c r="Q163" s="179"/>
      <c r="R163" s="179"/>
      <c r="S163" s="179"/>
      <c r="T163" s="179"/>
      <c r="U163" s="179"/>
      <c r="V163" s="179"/>
      <c r="W163" s="179"/>
      <c r="X163" s="179"/>
      <c r="Y163" s="179"/>
      <c r="Z163" s="179"/>
      <c r="AA163" s="179"/>
      <c r="AB163" s="110"/>
    </row>
    <row r="164" spans="2:28" ht="15.75" customHeight="1">
      <c r="B164" s="179"/>
      <c r="C164" s="179"/>
      <c r="D164" s="179"/>
      <c r="E164" s="179"/>
      <c r="F164" s="179"/>
      <c r="G164" s="179"/>
      <c r="H164" s="179"/>
      <c r="I164" s="179"/>
      <c r="J164" s="179"/>
      <c r="K164" s="179"/>
      <c r="L164" s="179"/>
      <c r="M164" s="179"/>
      <c r="N164" s="180"/>
      <c r="O164" s="134"/>
      <c r="P164" s="179"/>
      <c r="Q164" s="179"/>
      <c r="R164" s="179"/>
      <c r="S164" s="179"/>
      <c r="T164" s="179"/>
      <c r="U164" s="179"/>
      <c r="V164" s="179"/>
      <c r="W164" s="179"/>
      <c r="X164" s="179"/>
      <c r="Y164" s="179"/>
      <c r="Z164" s="179"/>
      <c r="AA164" s="179"/>
      <c r="AB164" s="110"/>
    </row>
    <row r="165" spans="2:28" ht="15.75" customHeight="1">
      <c r="B165" s="179"/>
      <c r="C165" s="179"/>
      <c r="D165" s="179"/>
      <c r="E165" s="179"/>
      <c r="F165" s="179"/>
      <c r="G165" s="179"/>
      <c r="H165" s="179"/>
      <c r="I165" s="179"/>
      <c r="J165" s="179"/>
      <c r="K165" s="179"/>
      <c r="L165" s="179"/>
      <c r="M165" s="179"/>
      <c r="N165" s="180"/>
      <c r="O165" s="134"/>
      <c r="P165" s="179"/>
      <c r="Q165" s="179"/>
      <c r="R165" s="179"/>
      <c r="S165" s="179"/>
      <c r="T165" s="179"/>
      <c r="U165" s="179"/>
      <c r="V165" s="179"/>
      <c r="W165" s="179"/>
      <c r="X165" s="179"/>
      <c r="Y165" s="179"/>
      <c r="Z165" s="179"/>
      <c r="AA165" s="179"/>
      <c r="AB165" s="110"/>
    </row>
    <row r="166" spans="2:28" ht="15.75" customHeight="1">
      <c r="B166" s="179"/>
      <c r="C166" s="179"/>
      <c r="D166" s="179"/>
      <c r="E166" s="179"/>
      <c r="F166" s="179"/>
      <c r="G166" s="179"/>
      <c r="H166" s="179"/>
      <c r="I166" s="179"/>
      <c r="J166" s="179"/>
      <c r="K166" s="179"/>
      <c r="L166" s="179"/>
      <c r="M166" s="179"/>
      <c r="N166" s="180"/>
      <c r="O166" s="134"/>
      <c r="P166" s="179"/>
      <c r="Q166" s="179"/>
      <c r="R166" s="179"/>
      <c r="S166" s="179"/>
      <c r="T166" s="179"/>
      <c r="U166" s="179"/>
      <c r="V166" s="179"/>
      <c r="W166" s="179"/>
      <c r="X166" s="179"/>
      <c r="Y166" s="179"/>
      <c r="Z166" s="179"/>
      <c r="AA166" s="179"/>
      <c r="AB166" s="110"/>
    </row>
    <row r="167" spans="2:28" ht="15.75" customHeight="1">
      <c r="B167" s="179"/>
      <c r="C167" s="179"/>
      <c r="D167" s="179"/>
      <c r="E167" s="179"/>
      <c r="F167" s="179"/>
      <c r="G167" s="179"/>
      <c r="H167" s="179"/>
      <c r="I167" s="179"/>
      <c r="J167" s="179"/>
      <c r="K167" s="179"/>
      <c r="L167" s="179"/>
      <c r="M167" s="179"/>
      <c r="N167" s="180"/>
      <c r="O167" s="134"/>
      <c r="P167" s="179"/>
      <c r="Q167" s="179"/>
      <c r="R167" s="179"/>
      <c r="S167" s="179"/>
      <c r="T167" s="179"/>
      <c r="U167" s="179"/>
      <c r="V167" s="179"/>
      <c r="W167" s="179"/>
      <c r="X167" s="179"/>
      <c r="Y167" s="179"/>
      <c r="Z167" s="179"/>
      <c r="AA167" s="179"/>
      <c r="AB167" s="110"/>
    </row>
    <row r="168" spans="2:28" ht="15.75" customHeight="1">
      <c r="B168" s="179"/>
      <c r="C168" s="179"/>
      <c r="D168" s="179"/>
      <c r="E168" s="179"/>
      <c r="F168" s="179"/>
      <c r="G168" s="179"/>
      <c r="H168" s="179"/>
      <c r="I168" s="179"/>
      <c r="J168" s="179"/>
      <c r="K168" s="179"/>
      <c r="L168" s="179"/>
      <c r="M168" s="179"/>
      <c r="N168" s="180"/>
      <c r="O168" s="134"/>
      <c r="P168" s="179"/>
      <c r="Q168" s="179"/>
      <c r="R168" s="179"/>
      <c r="S168" s="179"/>
      <c r="T168" s="179"/>
      <c r="U168" s="179"/>
      <c r="V168" s="179"/>
      <c r="W168" s="179"/>
      <c r="X168" s="179"/>
      <c r="Y168" s="179"/>
      <c r="Z168" s="179"/>
      <c r="AA168" s="179"/>
      <c r="AB168" s="110"/>
    </row>
    <row r="169" spans="2:28" ht="15.75" customHeight="1">
      <c r="B169" s="179"/>
      <c r="C169" s="179"/>
      <c r="D169" s="179"/>
      <c r="E169" s="179"/>
      <c r="F169" s="179"/>
      <c r="G169" s="179"/>
      <c r="H169" s="179"/>
      <c r="I169" s="179"/>
      <c r="J169" s="179"/>
      <c r="K169" s="179"/>
      <c r="L169" s="179"/>
      <c r="M169" s="179"/>
      <c r="N169" s="180"/>
      <c r="O169" s="134"/>
      <c r="P169" s="179"/>
      <c r="Q169" s="179"/>
      <c r="R169" s="179"/>
      <c r="S169" s="179"/>
      <c r="T169" s="179"/>
      <c r="U169" s="179"/>
      <c r="V169" s="179"/>
      <c r="W169" s="179"/>
      <c r="X169" s="179"/>
      <c r="Y169" s="179"/>
      <c r="Z169" s="179"/>
      <c r="AA169" s="179"/>
      <c r="AB169" s="110"/>
    </row>
    <row r="170" spans="2:28" ht="15.75" customHeight="1">
      <c r="B170" s="179"/>
      <c r="C170" s="179"/>
      <c r="D170" s="179"/>
      <c r="E170" s="179"/>
      <c r="F170" s="179"/>
      <c r="G170" s="179"/>
      <c r="H170" s="179"/>
      <c r="I170" s="179"/>
      <c r="J170" s="179"/>
      <c r="K170" s="179"/>
      <c r="L170" s="179"/>
      <c r="M170" s="179"/>
      <c r="N170" s="180"/>
      <c r="O170" s="134"/>
      <c r="P170" s="179"/>
      <c r="Q170" s="179"/>
      <c r="R170" s="179"/>
      <c r="S170" s="179"/>
      <c r="T170" s="179"/>
      <c r="U170" s="179"/>
      <c r="V170" s="179"/>
      <c r="W170" s="179"/>
      <c r="X170" s="179"/>
      <c r="Y170" s="179"/>
      <c r="Z170" s="179"/>
      <c r="AA170" s="179"/>
      <c r="AB170" s="110"/>
    </row>
    <row r="171" spans="2:28" ht="15.75" customHeight="1">
      <c r="B171" s="179"/>
      <c r="C171" s="179"/>
      <c r="D171" s="179"/>
      <c r="E171" s="179"/>
      <c r="F171" s="179"/>
      <c r="G171" s="179"/>
      <c r="H171" s="179"/>
      <c r="I171" s="179"/>
      <c r="J171" s="179"/>
      <c r="K171" s="179"/>
      <c r="L171" s="179"/>
      <c r="M171" s="179"/>
      <c r="N171" s="180"/>
      <c r="O171" s="134"/>
      <c r="P171" s="179"/>
      <c r="Q171" s="179"/>
      <c r="R171" s="179"/>
      <c r="S171" s="179"/>
      <c r="T171" s="179"/>
      <c r="U171" s="179"/>
      <c r="V171" s="179"/>
      <c r="W171" s="179"/>
      <c r="X171" s="179"/>
      <c r="Y171" s="179"/>
      <c r="Z171" s="179"/>
      <c r="AA171" s="179"/>
      <c r="AB171" s="110"/>
    </row>
    <row r="172" spans="2:28" ht="15.75" customHeight="1">
      <c r="B172" s="179"/>
      <c r="C172" s="179"/>
      <c r="D172" s="179"/>
      <c r="E172" s="179"/>
      <c r="F172" s="179"/>
      <c r="G172" s="179"/>
      <c r="H172" s="179"/>
      <c r="I172" s="179"/>
      <c r="J172" s="179"/>
      <c r="K172" s="179"/>
      <c r="L172" s="179"/>
      <c r="M172" s="179"/>
      <c r="N172" s="180"/>
      <c r="O172" s="134"/>
      <c r="P172" s="179"/>
      <c r="Q172" s="179"/>
      <c r="R172" s="179"/>
      <c r="S172" s="179"/>
      <c r="T172" s="179"/>
      <c r="U172" s="179"/>
      <c r="V172" s="179"/>
      <c r="W172" s="179"/>
      <c r="X172" s="179"/>
      <c r="Y172" s="179"/>
      <c r="Z172" s="179"/>
      <c r="AA172" s="179"/>
      <c r="AB172" s="110"/>
    </row>
    <row r="173" spans="2:28" ht="15.75" customHeight="1">
      <c r="B173" s="179"/>
      <c r="C173" s="179"/>
      <c r="D173" s="179"/>
      <c r="E173" s="179"/>
      <c r="F173" s="179"/>
      <c r="G173" s="179"/>
      <c r="H173" s="179"/>
      <c r="I173" s="179"/>
      <c r="J173" s="179"/>
      <c r="K173" s="179"/>
      <c r="L173" s="179"/>
      <c r="M173" s="179"/>
      <c r="N173" s="180"/>
      <c r="O173" s="134"/>
      <c r="P173" s="179"/>
      <c r="Q173" s="179"/>
      <c r="R173" s="179"/>
      <c r="S173" s="179"/>
      <c r="T173" s="179"/>
      <c r="U173" s="179"/>
      <c r="V173" s="179"/>
      <c r="W173" s="179"/>
      <c r="X173" s="179"/>
      <c r="Y173" s="179"/>
      <c r="Z173" s="179"/>
      <c r="AA173" s="179"/>
      <c r="AB173" s="110"/>
    </row>
    <row r="174" spans="2:28" ht="15.75" customHeight="1">
      <c r="B174" s="179"/>
      <c r="C174" s="179"/>
      <c r="D174" s="179"/>
      <c r="E174" s="179"/>
      <c r="F174" s="179"/>
      <c r="G174" s="179"/>
      <c r="H174" s="179"/>
      <c r="I174" s="179"/>
      <c r="J174" s="179"/>
      <c r="K174" s="179"/>
      <c r="L174" s="179"/>
      <c r="M174" s="179"/>
      <c r="N174" s="180"/>
      <c r="O174" s="134"/>
      <c r="P174" s="179"/>
      <c r="Q174" s="179"/>
      <c r="R174" s="179"/>
      <c r="S174" s="179"/>
      <c r="T174" s="179"/>
      <c r="U174" s="179"/>
      <c r="V174" s="179"/>
      <c r="W174" s="179"/>
      <c r="X174" s="179"/>
      <c r="Y174" s="179"/>
      <c r="Z174" s="179"/>
      <c r="AA174" s="179"/>
      <c r="AB174" s="110"/>
    </row>
    <row r="175" spans="2:28" ht="15.75" customHeight="1">
      <c r="B175" s="179"/>
      <c r="C175" s="179"/>
      <c r="D175" s="179"/>
      <c r="E175" s="179"/>
      <c r="F175" s="179"/>
      <c r="G175" s="179"/>
      <c r="H175" s="179"/>
      <c r="I175" s="179"/>
      <c r="J175" s="179"/>
      <c r="K175" s="179"/>
      <c r="L175" s="179"/>
      <c r="M175" s="179"/>
      <c r="N175" s="180"/>
      <c r="O175" s="134"/>
      <c r="P175" s="179"/>
      <c r="Q175" s="179"/>
      <c r="R175" s="179"/>
      <c r="S175" s="179"/>
      <c r="T175" s="179"/>
      <c r="U175" s="179"/>
      <c r="V175" s="179"/>
      <c r="W175" s="179"/>
      <c r="X175" s="179"/>
      <c r="Y175" s="179"/>
      <c r="Z175" s="179"/>
      <c r="AA175" s="179"/>
      <c r="AB175" s="110"/>
    </row>
    <row r="176" spans="2:28" ht="15.75" customHeight="1">
      <c r="B176" s="179"/>
      <c r="C176" s="179"/>
      <c r="D176" s="179"/>
      <c r="E176" s="179"/>
      <c r="F176" s="179"/>
      <c r="G176" s="179"/>
      <c r="H176" s="179"/>
      <c r="I176" s="179"/>
      <c r="J176" s="179"/>
      <c r="K176" s="179"/>
      <c r="L176" s="179"/>
      <c r="M176" s="179"/>
      <c r="N176" s="180"/>
      <c r="O176" s="134"/>
      <c r="P176" s="179"/>
      <c r="Q176" s="179"/>
      <c r="R176" s="179"/>
      <c r="S176" s="179"/>
      <c r="T176" s="179"/>
      <c r="U176" s="179"/>
      <c r="V176" s="179"/>
      <c r="W176" s="179"/>
      <c r="X176" s="179"/>
      <c r="Y176" s="179"/>
      <c r="Z176" s="179"/>
      <c r="AA176" s="179"/>
      <c r="AB176" s="110"/>
    </row>
    <row r="177" spans="2:28" ht="15.75" customHeight="1">
      <c r="B177" s="179"/>
      <c r="C177" s="179"/>
      <c r="D177" s="179"/>
      <c r="E177" s="179"/>
      <c r="F177" s="179"/>
      <c r="G177" s="179"/>
      <c r="H177" s="179"/>
      <c r="I177" s="179"/>
      <c r="J177" s="179"/>
      <c r="K177" s="179"/>
      <c r="L177" s="179"/>
      <c r="M177" s="179"/>
      <c r="N177" s="180"/>
      <c r="O177" s="134"/>
      <c r="P177" s="179"/>
      <c r="Q177" s="179"/>
      <c r="R177" s="179"/>
      <c r="S177" s="179"/>
      <c r="T177" s="179"/>
      <c r="U177" s="179"/>
      <c r="V177" s="179"/>
      <c r="W177" s="179"/>
      <c r="X177" s="179"/>
      <c r="Y177" s="179"/>
      <c r="Z177" s="179"/>
      <c r="AA177" s="179"/>
      <c r="AB177" s="110"/>
    </row>
    <row r="178" spans="2:28" ht="15.75" customHeight="1">
      <c r="B178" s="179"/>
      <c r="C178" s="179"/>
      <c r="D178" s="179"/>
      <c r="E178" s="179"/>
      <c r="F178" s="179"/>
      <c r="G178" s="179"/>
      <c r="H178" s="179"/>
      <c r="I178" s="179"/>
      <c r="J178" s="179"/>
      <c r="K178" s="179"/>
      <c r="L178" s="179"/>
      <c r="M178" s="179"/>
      <c r="N178" s="180"/>
      <c r="O178" s="134"/>
      <c r="P178" s="179"/>
      <c r="Q178" s="179"/>
      <c r="R178" s="179"/>
      <c r="S178" s="179"/>
      <c r="T178" s="179"/>
      <c r="U178" s="179"/>
      <c r="V178" s="179"/>
      <c r="W178" s="179"/>
      <c r="X178" s="179"/>
      <c r="Y178" s="179"/>
      <c r="Z178" s="179"/>
      <c r="AA178" s="179"/>
      <c r="AB178" s="110"/>
    </row>
    <row r="179" spans="2:28" ht="15.75" customHeight="1">
      <c r="B179" s="179"/>
      <c r="C179" s="179"/>
      <c r="D179" s="179"/>
      <c r="E179" s="179"/>
      <c r="F179" s="179"/>
      <c r="G179" s="179"/>
      <c r="H179" s="179"/>
      <c r="I179" s="179"/>
      <c r="J179" s="179"/>
      <c r="K179" s="179"/>
      <c r="L179" s="179"/>
      <c r="M179" s="179"/>
      <c r="N179" s="180"/>
      <c r="O179" s="134"/>
      <c r="P179" s="179"/>
      <c r="Q179" s="179"/>
      <c r="R179" s="179"/>
      <c r="S179" s="179"/>
      <c r="T179" s="179"/>
      <c r="U179" s="179"/>
      <c r="V179" s="179"/>
      <c r="W179" s="179"/>
      <c r="X179" s="179"/>
      <c r="Y179" s="179"/>
      <c r="Z179" s="179"/>
      <c r="AA179" s="179"/>
      <c r="AB179" s="110"/>
    </row>
    <row r="180" spans="2:28" ht="15.75" customHeight="1">
      <c r="B180" s="179"/>
      <c r="C180" s="179"/>
      <c r="D180" s="179"/>
      <c r="E180" s="179"/>
      <c r="F180" s="179"/>
      <c r="G180" s="179"/>
      <c r="H180" s="179"/>
      <c r="I180" s="179"/>
      <c r="J180" s="179"/>
      <c r="K180" s="179"/>
      <c r="L180" s="179"/>
      <c r="M180" s="179"/>
      <c r="N180" s="180"/>
      <c r="O180" s="134"/>
      <c r="P180" s="179"/>
      <c r="Q180" s="179"/>
      <c r="R180" s="179"/>
      <c r="S180" s="179"/>
      <c r="T180" s="179"/>
      <c r="U180" s="179"/>
      <c r="V180" s="179"/>
      <c r="W180" s="179"/>
      <c r="X180" s="179"/>
      <c r="Y180" s="179"/>
      <c r="Z180" s="179"/>
      <c r="AA180" s="179"/>
      <c r="AB180" s="110"/>
    </row>
    <row r="181" spans="2:28" ht="15.75" customHeight="1">
      <c r="B181" s="179"/>
      <c r="C181" s="179"/>
      <c r="D181" s="179"/>
      <c r="E181" s="179"/>
      <c r="F181" s="179"/>
      <c r="G181" s="179"/>
      <c r="H181" s="179"/>
      <c r="I181" s="179"/>
      <c r="J181" s="179"/>
      <c r="K181" s="179"/>
      <c r="L181" s="179"/>
      <c r="M181" s="179"/>
      <c r="N181" s="180"/>
      <c r="O181" s="134"/>
      <c r="P181" s="179"/>
      <c r="Q181" s="179"/>
      <c r="R181" s="179"/>
      <c r="S181" s="179"/>
      <c r="T181" s="179"/>
      <c r="U181" s="179"/>
      <c r="V181" s="179"/>
      <c r="W181" s="179"/>
      <c r="X181" s="179"/>
      <c r="Y181" s="179"/>
      <c r="Z181" s="179"/>
      <c r="AA181" s="179"/>
      <c r="AB181" s="110"/>
    </row>
    <row r="182" spans="2:28" ht="15.75" customHeight="1">
      <c r="B182" s="179"/>
      <c r="C182" s="179"/>
      <c r="D182" s="179"/>
      <c r="E182" s="179"/>
      <c r="F182" s="179"/>
      <c r="G182" s="179"/>
      <c r="H182" s="179"/>
      <c r="I182" s="179"/>
      <c r="J182" s="179"/>
      <c r="K182" s="179"/>
      <c r="L182" s="179"/>
      <c r="M182" s="179"/>
      <c r="N182" s="180"/>
      <c r="O182" s="134"/>
      <c r="P182" s="179"/>
      <c r="Q182" s="179"/>
      <c r="R182" s="179"/>
      <c r="S182" s="179"/>
      <c r="T182" s="179"/>
      <c r="U182" s="179"/>
      <c r="V182" s="179"/>
      <c r="W182" s="179"/>
      <c r="X182" s="179"/>
      <c r="Y182" s="179"/>
      <c r="Z182" s="179"/>
      <c r="AA182" s="179"/>
      <c r="AB182" s="110"/>
    </row>
    <row r="183" spans="2:28" ht="15.75" customHeight="1">
      <c r="B183" s="179"/>
      <c r="C183" s="179"/>
      <c r="D183" s="179"/>
      <c r="E183" s="179"/>
      <c r="F183" s="179"/>
      <c r="G183" s="179"/>
      <c r="H183" s="179"/>
      <c r="I183" s="179"/>
      <c r="J183" s="179"/>
      <c r="K183" s="179"/>
      <c r="L183" s="179"/>
      <c r="M183" s="179"/>
      <c r="N183" s="180"/>
      <c r="O183" s="134"/>
      <c r="P183" s="179"/>
      <c r="Q183" s="179"/>
      <c r="R183" s="179"/>
      <c r="S183" s="179"/>
      <c r="T183" s="179"/>
      <c r="U183" s="179"/>
      <c r="V183" s="179"/>
      <c r="W183" s="179"/>
      <c r="X183" s="179"/>
      <c r="Y183" s="179"/>
      <c r="Z183" s="179"/>
      <c r="AA183" s="179"/>
      <c r="AB183" s="110"/>
    </row>
    <row r="184" spans="2:28" ht="15.75" customHeight="1">
      <c r="B184" s="179"/>
      <c r="C184" s="179"/>
      <c r="D184" s="179"/>
      <c r="E184" s="179"/>
      <c r="F184" s="179"/>
      <c r="G184" s="179"/>
      <c r="H184" s="179"/>
      <c r="I184" s="179"/>
      <c r="J184" s="179"/>
      <c r="K184" s="179"/>
      <c r="L184" s="179"/>
      <c r="M184" s="179"/>
      <c r="N184" s="180"/>
      <c r="O184" s="134"/>
      <c r="P184" s="179"/>
      <c r="Q184" s="179"/>
      <c r="R184" s="179"/>
      <c r="S184" s="179"/>
      <c r="T184" s="179"/>
      <c r="U184" s="179"/>
      <c r="V184" s="179"/>
      <c r="W184" s="179"/>
      <c r="X184" s="179"/>
      <c r="Y184" s="179"/>
      <c r="Z184" s="179"/>
      <c r="AA184" s="179"/>
      <c r="AB184" s="110"/>
    </row>
    <row r="185" spans="2:28" ht="15.75" customHeight="1">
      <c r="B185" s="179"/>
      <c r="C185" s="179"/>
      <c r="D185" s="179"/>
      <c r="E185" s="179"/>
      <c r="F185" s="179"/>
      <c r="G185" s="179"/>
      <c r="H185" s="179"/>
      <c r="I185" s="179"/>
      <c r="J185" s="179"/>
      <c r="K185" s="179"/>
      <c r="L185" s="179"/>
      <c r="M185" s="179"/>
      <c r="N185" s="180"/>
      <c r="O185" s="134"/>
      <c r="P185" s="179"/>
      <c r="Q185" s="179"/>
      <c r="R185" s="179"/>
      <c r="S185" s="179"/>
      <c r="T185" s="179"/>
      <c r="U185" s="179"/>
      <c r="V185" s="179"/>
      <c r="W185" s="179"/>
      <c r="X185" s="179"/>
      <c r="Y185" s="179"/>
      <c r="Z185" s="179"/>
      <c r="AA185" s="179"/>
      <c r="AB185" s="110"/>
    </row>
    <row r="186" spans="2:28" ht="15.75" customHeight="1">
      <c r="B186" s="179"/>
      <c r="C186" s="179"/>
      <c r="D186" s="179"/>
      <c r="E186" s="179"/>
      <c r="F186" s="179"/>
      <c r="G186" s="179"/>
      <c r="H186" s="179"/>
      <c r="I186" s="179"/>
      <c r="J186" s="179"/>
      <c r="K186" s="179"/>
      <c r="L186" s="179"/>
      <c r="M186" s="179"/>
      <c r="N186" s="180"/>
      <c r="O186" s="134"/>
      <c r="P186" s="179"/>
      <c r="Q186" s="179"/>
      <c r="R186" s="179"/>
      <c r="S186" s="179"/>
      <c r="T186" s="179"/>
      <c r="U186" s="179"/>
      <c r="V186" s="179"/>
      <c r="W186" s="179"/>
      <c r="X186" s="179"/>
      <c r="Y186" s="179"/>
      <c r="Z186" s="179"/>
      <c r="AA186" s="179"/>
      <c r="AB186" s="110"/>
    </row>
    <row r="187" spans="2:28" ht="15.75" customHeight="1">
      <c r="B187" s="179"/>
      <c r="C187" s="179"/>
      <c r="D187" s="179"/>
      <c r="E187" s="179"/>
      <c r="F187" s="179"/>
      <c r="G187" s="179"/>
      <c r="H187" s="179"/>
      <c r="I187" s="179"/>
      <c r="J187" s="179"/>
      <c r="K187" s="179"/>
      <c r="L187" s="179"/>
      <c r="M187" s="179"/>
      <c r="N187" s="180"/>
      <c r="O187" s="134"/>
      <c r="P187" s="179"/>
      <c r="Q187" s="179"/>
      <c r="R187" s="179"/>
      <c r="S187" s="179"/>
      <c r="T187" s="179"/>
      <c r="U187" s="179"/>
      <c r="V187" s="179"/>
      <c r="W187" s="179"/>
      <c r="X187" s="179"/>
      <c r="Y187" s="179"/>
      <c r="Z187" s="179"/>
      <c r="AA187" s="179"/>
      <c r="AB187" s="110"/>
    </row>
    <row r="188" spans="2:28" ht="15.75" customHeight="1">
      <c r="B188" s="179"/>
      <c r="C188" s="179"/>
      <c r="D188" s="179"/>
      <c r="E188" s="179"/>
      <c r="F188" s="179"/>
      <c r="G188" s="179"/>
      <c r="H188" s="179"/>
      <c r="I188" s="179"/>
      <c r="J188" s="179"/>
      <c r="K188" s="179"/>
      <c r="L188" s="179"/>
      <c r="M188" s="179"/>
      <c r="N188" s="180"/>
      <c r="O188" s="134"/>
      <c r="P188" s="179"/>
      <c r="Q188" s="179"/>
      <c r="R188" s="179"/>
      <c r="S188" s="179"/>
      <c r="T188" s="179"/>
      <c r="U188" s="179"/>
      <c r="V188" s="179"/>
      <c r="W188" s="179"/>
      <c r="X188" s="179"/>
      <c r="Y188" s="179"/>
      <c r="Z188" s="179"/>
      <c r="AA188" s="179"/>
      <c r="AB188" s="110"/>
    </row>
    <row r="189" spans="2:28" ht="15.75" customHeight="1">
      <c r="B189" s="179"/>
      <c r="C189" s="179"/>
      <c r="D189" s="179"/>
      <c r="E189" s="179"/>
      <c r="F189" s="179"/>
      <c r="G189" s="179"/>
      <c r="H189" s="179"/>
      <c r="I189" s="179"/>
      <c r="J189" s="179"/>
      <c r="K189" s="179"/>
      <c r="L189" s="179"/>
      <c r="M189" s="179"/>
      <c r="N189" s="180"/>
      <c r="O189" s="134"/>
      <c r="P189" s="179"/>
      <c r="Q189" s="179"/>
      <c r="R189" s="179"/>
      <c r="S189" s="179"/>
      <c r="T189" s="179"/>
      <c r="U189" s="179"/>
      <c r="V189" s="179"/>
      <c r="W189" s="179"/>
      <c r="X189" s="179"/>
      <c r="Y189" s="179"/>
      <c r="Z189" s="179"/>
      <c r="AA189" s="179"/>
      <c r="AB189" s="110"/>
    </row>
    <row r="190" spans="2:28" ht="15.75" customHeight="1">
      <c r="B190" s="179"/>
      <c r="C190" s="179"/>
      <c r="D190" s="179"/>
      <c r="E190" s="179"/>
      <c r="F190" s="179"/>
      <c r="G190" s="179"/>
      <c r="H190" s="179"/>
      <c r="I190" s="179"/>
      <c r="J190" s="179"/>
      <c r="K190" s="179"/>
      <c r="L190" s="179"/>
      <c r="M190" s="179"/>
      <c r="N190" s="180"/>
      <c r="O190" s="134"/>
      <c r="P190" s="179"/>
      <c r="Q190" s="179"/>
      <c r="R190" s="179"/>
      <c r="S190" s="179"/>
      <c r="T190" s="179"/>
      <c r="U190" s="179"/>
      <c r="V190" s="179"/>
      <c r="W190" s="179"/>
      <c r="X190" s="179"/>
      <c r="Y190" s="179"/>
      <c r="Z190" s="179"/>
      <c r="AA190" s="179"/>
      <c r="AB190" s="110"/>
    </row>
    <row r="191" spans="2:28" ht="15.75" customHeight="1">
      <c r="B191" s="179"/>
      <c r="C191" s="179"/>
      <c r="D191" s="179"/>
      <c r="E191" s="179"/>
      <c r="F191" s="179"/>
      <c r="G191" s="179"/>
      <c r="H191" s="179"/>
      <c r="I191" s="179"/>
      <c r="J191" s="179"/>
      <c r="K191" s="179"/>
      <c r="L191" s="179"/>
      <c r="M191" s="179"/>
      <c r="N191" s="180"/>
      <c r="O191" s="134"/>
      <c r="P191" s="179"/>
      <c r="Q191" s="179"/>
      <c r="R191" s="179"/>
      <c r="S191" s="179"/>
      <c r="T191" s="179"/>
      <c r="U191" s="179"/>
      <c r="V191" s="179"/>
      <c r="W191" s="179"/>
      <c r="X191" s="179"/>
      <c r="Y191" s="179"/>
      <c r="Z191" s="179"/>
      <c r="AA191" s="179"/>
      <c r="AB191" s="110"/>
    </row>
    <row r="192" spans="2:28" ht="15.75" customHeight="1">
      <c r="B192" s="179"/>
      <c r="C192" s="179"/>
      <c r="D192" s="179"/>
      <c r="E192" s="179"/>
      <c r="F192" s="179"/>
      <c r="G192" s="179"/>
      <c r="H192" s="179"/>
      <c r="I192" s="179"/>
      <c r="J192" s="179"/>
      <c r="K192" s="179"/>
      <c r="L192" s="179"/>
      <c r="M192" s="179"/>
      <c r="N192" s="180"/>
      <c r="O192" s="134"/>
      <c r="P192" s="179"/>
      <c r="Q192" s="179"/>
      <c r="R192" s="179"/>
      <c r="S192" s="179"/>
      <c r="T192" s="179"/>
      <c r="U192" s="179"/>
      <c r="V192" s="179"/>
      <c r="W192" s="179"/>
      <c r="X192" s="179"/>
      <c r="Y192" s="179"/>
      <c r="Z192" s="179"/>
      <c r="AA192" s="179"/>
      <c r="AB192" s="110"/>
    </row>
    <row r="193" spans="2:28" ht="15.75" customHeight="1">
      <c r="B193" s="179"/>
      <c r="C193" s="179"/>
      <c r="D193" s="179"/>
      <c r="E193" s="179"/>
      <c r="F193" s="179"/>
      <c r="G193" s="179"/>
      <c r="H193" s="179"/>
      <c r="I193" s="179"/>
      <c r="J193" s="179"/>
      <c r="K193" s="179"/>
      <c r="L193" s="179"/>
      <c r="M193" s="179"/>
      <c r="N193" s="180"/>
      <c r="O193" s="134"/>
      <c r="P193" s="179"/>
      <c r="Q193" s="179"/>
      <c r="R193" s="179"/>
      <c r="S193" s="179"/>
      <c r="T193" s="179"/>
      <c r="U193" s="179"/>
      <c r="V193" s="179"/>
      <c r="W193" s="179"/>
      <c r="X193" s="179"/>
      <c r="Y193" s="179"/>
      <c r="Z193" s="179"/>
      <c r="AA193" s="179"/>
      <c r="AB193" s="110"/>
    </row>
    <row r="194" spans="2:28" ht="15.75" customHeight="1">
      <c r="B194" s="179"/>
      <c r="C194" s="179"/>
      <c r="D194" s="179"/>
      <c r="E194" s="179"/>
      <c r="F194" s="179"/>
      <c r="G194" s="179"/>
      <c r="H194" s="179"/>
      <c r="I194" s="179"/>
      <c r="J194" s="179"/>
      <c r="K194" s="179"/>
      <c r="L194" s="179"/>
      <c r="M194" s="179"/>
      <c r="N194" s="180"/>
      <c r="O194" s="134"/>
      <c r="P194" s="179"/>
      <c r="Q194" s="179"/>
      <c r="R194" s="179"/>
      <c r="S194" s="179"/>
      <c r="T194" s="179"/>
      <c r="U194" s="179"/>
      <c r="V194" s="179"/>
      <c r="W194" s="179"/>
      <c r="X194" s="179"/>
      <c r="Y194" s="179"/>
      <c r="Z194" s="179"/>
      <c r="AA194" s="179"/>
      <c r="AB194" s="110"/>
    </row>
    <row r="195" spans="2:28" ht="15.75" customHeight="1">
      <c r="B195" s="179"/>
      <c r="C195" s="179"/>
      <c r="D195" s="179"/>
      <c r="E195" s="179"/>
      <c r="F195" s="179"/>
      <c r="G195" s="179"/>
      <c r="H195" s="179"/>
      <c r="I195" s="179"/>
      <c r="J195" s="179"/>
      <c r="K195" s="179"/>
      <c r="L195" s="179"/>
      <c r="M195" s="179"/>
      <c r="N195" s="180"/>
      <c r="O195" s="134"/>
      <c r="P195" s="179"/>
      <c r="Q195" s="179"/>
      <c r="R195" s="179"/>
      <c r="S195" s="179"/>
      <c r="T195" s="179"/>
      <c r="U195" s="179"/>
      <c r="V195" s="179"/>
      <c r="W195" s="179"/>
      <c r="X195" s="179"/>
      <c r="Y195" s="179"/>
      <c r="Z195" s="179"/>
      <c r="AA195" s="179"/>
      <c r="AB195" s="110"/>
    </row>
    <row r="196" spans="2:28" ht="15.75" customHeight="1">
      <c r="B196" s="179"/>
      <c r="C196" s="179"/>
      <c r="D196" s="179"/>
      <c r="E196" s="179"/>
      <c r="F196" s="179"/>
      <c r="G196" s="179"/>
      <c r="H196" s="179"/>
      <c r="I196" s="179"/>
      <c r="J196" s="179"/>
      <c r="K196" s="179"/>
      <c r="L196" s="179"/>
      <c r="M196" s="179"/>
      <c r="N196" s="180"/>
      <c r="O196" s="134"/>
      <c r="P196" s="179"/>
      <c r="Q196" s="179"/>
      <c r="R196" s="179"/>
      <c r="S196" s="179"/>
      <c r="T196" s="179"/>
      <c r="U196" s="179"/>
      <c r="V196" s="179"/>
      <c r="W196" s="179"/>
      <c r="X196" s="179"/>
      <c r="Y196" s="179"/>
      <c r="Z196" s="179"/>
      <c r="AA196" s="179"/>
      <c r="AB196" s="110"/>
    </row>
    <row r="197" spans="2:28" ht="15.75" customHeight="1">
      <c r="B197" s="179"/>
      <c r="C197" s="179"/>
      <c r="D197" s="179"/>
      <c r="E197" s="179"/>
      <c r="F197" s="179"/>
      <c r="G197" s="179"/>
      <c r="H197" s="179"/>
      <c r="I197" s="179"/>
      <c r="J197" s="179"/>
      <c r="K197" s="179"/>
      <c r="L197" s="179"/>
      <c r="M197" s="179"/>
      <c r="N197" s="180"/>
      <c r="O197" s="134"/>
      <c r="P197" s="179"/>
      <c r="Q197" s="179"/>
      <c r="R197" s="179"/>
      <c r="S197" s="179"/>
      <c r="T197" s="179"/>
      <c r="U197" s="179"/>
      <c r="V197" s="179"/>
      <c r="W197" s="179"/>
      <c r="X197" s="179"/>
      <c r="Y197" s="179"/>
      <c r="Z197" s="179"/>
      <c r="AA197" s="179"/>
      <c r="AB197" s="110"/>
    </row>
    <row r="198" spans="2:28" ht="15.75" customHeight="1">
      <c r="B198" s="179"/>
      <c r="C198" s="179"/>
      <c r="D198" s="179"/>
      <c r="E198" s="179"/>
      <c r="F198" s="179"/>
      <c r="G198" s="179"/>
      <c r="H198" s="179"/>
      <c r="I198" s="179"/>
      <c r="J198" s="179"/>
      <c r="K198" s="179"/>
      <c r="L198" s="179"/>
      <c r="M198" s="179"/>
      <c r="N198" s="180"/>
      <c r="O198" s="134"/>
      <c r="P198" s="179"/>
      <c r="Q198" s="179"/>
      <c r="R198" s="179"/>
      <c r="S198" s="179"/>
      <c r="T198" s="179"/>
      <c r="U198" s="179"/>
      <c r="V198" s="179"/>
      <c r="W198" s="179"/>
      <c r="X198" s="179"/>
      <c r="Y198" s="179"/>
      <c r="Z198" s="179"/>
      <c r="AA198" s="179"/>
      <c r="AB198" s="110"/>
    </row>
    <row r="199" spans="2:28" ht="15.75" customHeight="1">
      <c r="B199" s="179"/>
      <c r="C199" s="179"/>
      <c r="D199" s="179"/>
      <c r="E199" s="179"/>
      <c r="F199" s="179"/>
      <c r="G199" s="179"/>
      <c r="H199" s="179"/>
      <c r="I199" s="179"/>
      <c r="J199" s="179"/>
      <c r="K199" s="179"/>
      <c r="L199" s="179"/>
      <c r="M199" s="179"/>
      <c r="N199" s="180"/>
      <c r="O199" s="134"/>
      <c r="P199" s="179"/>
      <c r="Q199" s="179"/>
      <c r="R199" s="179"/>
      <c r="S199" s="179"/>
      <c r="T199" s="179"/>
      <c r="U199" s="179"/>
      <c r="V199" s="179"/>
      <c r="W199" s="179"/>
      <c r="X199" s="179"/>
      <c r="Y199" s="179"/>
      <c r="Z199" s="179"/>
      <c r="AA199" s="179"/>
      <c r="AB199" s="110"/>
    </row>
    <row r="200" spans="2:28" ht="15.75" customHeight="1">
      <c r="B200" s="179"/>
      <c r="C200" s="179"/>
      <c r="D200" s="179"/>
      <c r="E200" s="179"/>
      <c r="F200" s="179"/>
      <c r="G200" s="179"/>
      <c r="H200" s="179"/>
      <c r="I200" s="179"/>
      <c r="J200" s="179"/>
      <c r="K200" s="179"/>
      <c r="L200" s="179"/>
      <c r="M200" s="179"/>
      <c r="N200" s="180"/>
      <c r="O200" s="134"/>
      <c r="P200" s="179"/>
      <c r="Q200" s="179"/>
      <c r="R200" s="179"/>
      <c r="S200" s="179"/>
      <c r="T200" s="179"/>
      <c r="U200" s="179"/>
      <c r="V200" s="179"/>
      <c r="W200" s="179"/>
      <c r="X200" s="179"/>
      <c r="Y200" s="179"/>
      <c r="Z200" s="179"/>
      <c r="AA200" s="179"/>
      <c r="AB200" s="110"/>
    </row>
    <row r="201" spans="2:28" ht="15.75" customHeight="1">
      <c r="B201" s="179"/>
      <c r="C201" s="179"/>
      <c r="D201" s="179"/>
      <c r="E201" s="179"/>
      <c r="F201" s="179"/>
      <c r="G201" s="179"/>
      <c r="H201" s="179"/>
      <c r="I201" s="179"/>
      <c r="J201" s="179"/>
      <c r="K201" s="179"/>
      <c r="L201" s="179"/>
      <c r="M201" s="179"/>
      <c r="N201" s="180"/>
      <c r="O201" s="134"/>
      <c r="P201" s="179"/>
      <c r="Q201" s="179"/>
      <c r="R201" s="179"/>
      <c r="S201" s="179"/>
      <c r="T201" s="179"/>
      <c r="U201" s="179"/>
      <c r="V201" s="179"/>
      <c r="W201" s="179"/>
      <c r="X201" s="179"/>
      <c r="Y201" s="179"/>
      <c r="Z201" s="179"/>
      <c r="AA201" s="179"/>
      <c r="AB201" s="110"/>
    </row>
    <row r="202" spans="2:28" ht="15.75" customHeight="1">
      <c r="B202" s="179"/>
      <c r="C202" s="179"/>
      <c r="D202" s="179"/>
      <c r="E202" s="179"/>
      <c r="F202" s="179"/>
      <c r="G202" s="179"/>
      <c r="H202" s="179"/>
      <c r="I202" s="179"/>
      <c r="J202" s="179"/>
      <c r="K202" s="179"/>
      <c r="L202" s="179"/>
      <c r="M202" s="179"/>
      <c r="N202" s="180"/>
      <c r="O202" s="134"/>
      <c r="P202" s="179"/>
      <c r="Q202" s="179"/>
      <c r="R202" s="179"/>
      <c r="S202" s="179"/>
      <c r="T202" s="179"/>
      <c r="U202" s="179"/>
      <c r="V202" s="179"/>
      <c r="W202" s="179"/>
      <c r="X202" s="179"/>
      <c r="Y202" s="179"/>
      <c r="Z202" s="179"/>
      <c r="AA202" s="179"/>
      <c r="AB202" s="110"/>
    </row>
    <row r="203" spans="2:28" ht="15.75" customHeight="1">
      <c r="B203" s="179"/>
      <c r="C203" s="179"/>
      <c r="D203" s="179"/>
      <c r="E203" s="179"/>
      <c r="F203" s="179"/>
      <c r="G203" s="179"/>
      <c r="H203" s="179"/>
      <c r="I203" s="179"/>
      <c r="J203" s="179"/>
      <c r="K203" s="179"/>
      <c r="L203" s="179"/>
      <c r="M203" s="179"/>
      <c r="N203" s="180"/>
      <c r="O203" s="134"/>
      <c r="P203" s="179"/>
      <c r="Q203" s="179"/>
      <c r="R203" s="179"/>
      <c r="S203" s="179"/>
      <c r="T203" s="179"/>
      <c r="U203" s="179"/>
      <c r="V203" s="179"/>
      <c r="W203" s="179"/>
      <c r="X203" s="179"/>
      <c r="Y203" s="179"/>
      <c r="Z203" s="179"/>
      <c r="AA203" s="179"/>
      <c r="AB203" s="110"/>
    </row>
    <row r="204" spans="2:28" ht="15.75" customHeight="1">
      <c r="B204" s="179"/>
      <c r="C204" s="179"/>
      <c r="D204" s="179"/>
      <c r="E204" s="179"/>
      <c r="F204" s="179"/>
      <c r="G204" s="179"/>
      <c r="H204" s="179"/>
      <c r="I204" s="179"/>
      <c r="J204" s="179"/>
      <c r="K204" s="179"/>
      <c r="L204" s="179"/>
      <c r="M204" s="179"/>
      <c r="N204" s="180"/>
      <c r="O204" s="134"/>
      <c r="P204" s="179"/>
      <c r="Q204" s="179"/>
      <c r="R204" s="179"/>
      <c r="S204" s="179"/>
      <c r="T204" s="179"/>
      <c r="U204" s="179"/>
      <c r="V204" s="179"/>
      <c r="W204" s="179"/>
      <c r="X204" s="179"/>
      <c r="Y204" s="179"/>
      <c r="Z204" s="179"/>
      <c r="AA204" s="179"/>
      <c r="AB204" s="110"/>
    </row>
    <row r="205" spans="2:28" ht="15.75" customHeight="1">
      <c r="B205" s="179"/>
      <c r="C205" s="179"/>
      <c r="D205" s="179"/>
      <c r="E205" s="179"/>
      <c r="F205" s="179"/>
      <c r="G205" s="179"/>
      <c r="H205" s="179"/>
      <c r="I205" s="179"/>
      <c r="J205" s="179"/>
      <c r="K205" s="179"/>
      <c r="L205" s="179"/>
      <c r="M205" s="179"/>
      <c r="N205" s="180"/>
      <c r="O205" s="134"/>
      <c r="P205" s="179"/>
      <c r="Q205" s="179"/>
      <c r="R205" s="179"/>
      <c r="S205" s="179"/>
      <c r="T205" s="179"/>
      <c r="U205" s="179"/>
      <c r="V205" s="179"/>
      <c r="W205" s="179"/>
      <c r="X205" s="179"/>
      <c r="Y205" s="179"/>
      <c r="Z205" s="179"/>
      <c r="AA205" s="179"/>
      <c r="AB205" s="110"/>
    </row>
    <row r="206" spans="2:28" ht="15.75" customHeight="1">
      <c r="B206" s="179"/>
      <c r="C206" s="179"/>
      <c r="D206" s="179"/>
      <c r="E206" s="179"/>
      <c r="F206" s="179"/>
      <c r="G206" s="179"/>
      <c r="H206" s="179"/>
      <c r="I206" s="179"/>
      <c r="J206" s="179"/>
      <c r="K206" s="179"/>
      <c r="L206" s="179"/>
      <c r="M206" s="179"/>
      <c r="N206" s="180"/>
      <c r="O206" s="134"/>
      <c r="P206" s="179"/>
      <c r="Q206" s="179"/>
      <c r="R206" s="179"/>
      <c r="S206" s="179"/>
      <c r="T206" s="179"/>
      <c r="U206" s="179"/>
      <c r="V206" s="179"/>
      <c r="W206" s="179"/>
      <c r="X206" s="179"/>
      <c r="Y206" s="179"/>
      <c r="Z206" s="179"/>
      <c r="AA206" s="179"/>
      <c r="AB206" s="110"/>
    </row>
    <row r="207" spans="2:28" ht="15.75" customHeight="1">
      <c r="B207" s="179"/>
      <c r="C207" s="179"/>
      <c r="D207" s="179"/>
      <c r="E207" s="179"/>
      <c r="F207" s="179"/>
      <c r="G207" s="179"/>
      <c r="H207" s="179"/>
      <c r="I207" s="179"/>
      <c r="J207" s="179"/>
      <c r="K207" s="179"/>
      <c r="L207" s="179"/>
      <c r="M207" s="179"/>
      <c r="N207" s="180"/>
      <c r="O207" s="134"/>
      <c r="P207" s="179"/>
      <c r="Q207" s="179"/>
      <c r="R207" s="179"/>
      <c r="S207" s="179"/>
      <c r="T207" s="179"/>
      <c r="U207" s="179"/>
      <c r="V207" s="179"/>
      <c r="W207" s="179"/>
      <c r="X207" s="179"/>
      <c r="Y207" s="179"/>
      <c r="Z207" s="179"/>
      <c r="AA207" s="179"/>
      <c r="AB207" s="110"/>
    </row>
    <row r="208" spans="2:28" ht="15.75" customHeight="1">
      <c r="B208" s="179"/>
      <c r="C208" s="179"/>
      <c r="D208" s="179"/>
      <c r="E208" s="179"/>
      <c r="F208" s="179"/>
      <c r="G208" s="179"/>
      <c r="H208" s="179"/>
      <c r="I208" s="179"/>
      <c r="J208" s="179"/>
      <c r="K208" s="179"/>
      <c r="L208" s="179"/>
      <c r="M208" s="179"/>
      <c r="N208" s="180"/>
      <c r="O208" s="134"/>
      <c r="P208" s="179"/>
      <c r="Q208" s="179"/>
      <c r="R208" s="179"/>
      <c r="S208" s="179"/>
      <c r="T208" s="179"/>
      <c r="U208" s="179"/>
      <c r="V208" s="179"/>
      <c r="W208" s="179"/>
      <c r="X208" s="179"/>
      <c r="Y208" s="179"/>
      <c r="Z208" s="179"/>
      <c r="AA208" s="179"/>
      <c r="AB208" s="110"/>
    </row>
    <row r="209" spans="2:28" ht="15.75" customHeight="1">
      <c r="B209" s="179"/>
      <c r="C209" s="179"/>
      <c r="D209" s="179"/>
      <c r="E209" s="179"/>
      <c r="F209" s="179"/>
      <c r="G209" s="179"/>
      <c r="H209" s="179"/>
      <c r="I209" s="179"/>
      <c r="J209" s="179"/>
      <c r="K209" s="179"/>
      <c r="L209" s="179"/>
      <c r="M209" s="179"/>
      <c r="N209" s="180"/>
      <c r="O209" s="134"/>
      <c r="P209" s="179"/>
      <c r="Q209" s="179"/>
      <c r="R209" s="179"/>
      <c r="S209" s="179"/>
      <c r="T209" s="179"/>
      <c r="U209" s="179"/>
      <c r="V209" s="179"/>
      <c r="W209" s="179"/>
      <c r="X209" s="179"/>
      <c r="Y209" s="179"/>
      <c r="Z209" s="179"/>
      <c r="AA209" s="179"/>
      <c r="AB209" s="110"/>
    </row>
    <row r="210" spans="2:28" ht="15.75" customHeight="1">
      <c r="B210" s="179"/>
      <c r="C210" s="179"/>
      <c r="D210" s="179"/>
      <c r="E210" s="179"/>
      <c r="F210" s="179"/>
      <c r="G210" s="179"/>
      <c r="H210" s="179"/>
      <c r="I210" s="179"/>
      <c r="J210" s="179"/>
      <c r="K210" s="179"/>
      <c r="L210" s="179"/>
      <c r="M210" s="179"/>
      <c r="N210" s="180"/>
      <c r="O210" s="134"/>
      <c r="P210" s="179"/>
      <c r="Q210" s="179"/>
      <c r="R210" s="179"/>
      <c r="S210" s="179"/>
      <c r="T210" s="179"/>
      <c r="U210" s="179"/>
      <c r="V210" s="179"/>
      <c r="W210" s="179"/>
      <c r="X210" s="179"/>
      <c r="Y210" s="179"/>
      <c r="Z210" s="179"/>
      <c r="AA210" s="179"/>
      <c r="AB210" s="110"/>
    </row>
    <row r="211" spans="2:28" ht="15.75" customHeight="1">
      <c r="B211" s="179"/>
      <c r="C211" s="179"/>
      <c r="D211" s="179"/>
      <c r="E211" s="179"/>
      <c r="F211" s="179"/>
      <c r="G211" s="179"/>
      <c r="H211" s="179"/>
      <c r="I211" s="179"/>
      <c r="J211" s="179"/>
      <c r="K211" s="179"/>
      <c r="L211" s="179"/>
      <c r="M211" s="179"/>
      <c r="N211" s="180"/>
      <c r="O211" s="134"/>
      <c r="P211" s="179"/>
      <c r="Q211" s="179"/>
      <c r="R211" s="179"/>
      <c r="S211" s="179"/>
      <c r="T211" s="179"/>
      <c r="U211" s="179"/>
      <c r="V211" s="179"/>
      <c r="W211" s="179"/>
      <c r="X211" s="179"/>
      <c r="Y211" s="179"/>
      <c r="Z211" s="179"/>
      <c r="AA211" s="179"/>
      <c r="AB211" s="110"/>
    </row>
    <row r="212" spans="2:28" ht="15.75" customHeight="1">
      <c r="B212" s="179"/>
      <c r="C212" s="179"/>
      <c r="D212" s="179"/>
      <c r="E212" s="179"/>
      <c r="F212" s="179"/>
      <c r="G212" s="179"/>
      <c r="H212" s="179"/>
      <c r="I212" s="179"/>
      <c r="J212" s="179"/>
      <c r="K212" s="179"/>
      <c r="L212" s="179"/>
      <c r="M212" s="179"/>
      <c r="N212" s="180"/>
      <c r="O212" s="134"/>
      <c r="P212" s="179"/>
      <c r="Q212" s="179"/>
      <c r="R212" s="179"/>
      <c r="S212" s="179"/>
      <c r="T212" s="179"/>
      <c r="U212" s="179"/>
      <c r="V212" s="179"/>
      <c r="W212" s="179"/>
      <c r="X212" s="179"/>
      <c r="Y212" s="179"/>
      <c r="Z212" s="179"/>
      <c r="AA212" s="179"/>
      <c r="AB212" s="110"/>
    </row>
    <row r="213" spans="2:28" ht="15.75" customHeight="1">
      <c r="B213" s="179"/>
      <c r="C213" s="179"/>
      <c r="D213" s="179"/>
      <c r="E213" s="179"/>
      <c r="F213" s="179"/>
      <c r="G213" s="179"/>
      <c r="H213" s="179"/>
      <c r="I213" s="179"/>
      <c r="J213" s="179"/>
      <c r="K213" s="179"/>
      <c r="L213" s="179"/>
      <c r="M213" s="179"/>
      <c r="N213" s="180"/>
      <c r="O213" s="134"/>
      <c r="P213" s="179"/>
      <c r="Q213" s="179"/>
      <c r="R213" s="179"/>
      <c r="S213" s="179"/>
      <c r="T213" s="179"/>
      <c r="U213" s="179"/>
      <c r="V213" s="179"/>
      <c r="W213" s="179"/>
      <c r="X213" s="179"/>
      <c r="Y213" s="179"/>
      <c r="Z213" s="179"/>
      <c r="AA213" s="179"/>
      <c r="AB213" s="110"/>
    </row>
    <row r="214" spans="2:28" ht="15.75" customHeight="1">
      <c r="B214" s="179"/>
      <c r="C214" s="179"/>
      <c r="D214" s="179"/>
      <c r="E214" s="179"/>
      <c r="F214" s="179"/>
      <c r="G214" s="179"/>
      <c r="H214" s="179"/>
      <c r="I214" s="179"/>
      <c r="J214" s="179"/>
      <c r="K214" s="179"/>
      <c r="L214" s="179"/>
      <c r="M214" s="179"/>
      <c r="N214" s="180"/>
      <c r="O214" s="134"/>
      <c r="P214" s="179"/>
      <c r="Q214" s="179"/>
      <c r="R214" s="179"/>
      <c r="S214" s="179"/>
      <c r="T214" s="179"/>
      <c r="U214" s="179"/>
      <c r="V214" s="179"/>
      <c r="W214" s="179"/>
      <c r="X214" s="179"/>
      <c r="Y214" s="179"/>
      <c r="Z214" s="179"/>
      <c r="AA214" s="179"/>
      <c r="AB214" s="110"/>
    </row>
    <row r="215" spans="2:28" ht="15.75" customHeight="1">
      <c r="B215" s="179"/>
      <c r="C215" s="179"/>
      <c r="D215" s="179"/>
      <c r="E215" s="179"/>
      <c r="F215" s="179"/>
      <c r="G215" s="179"/>
      <c r="H215" s="179"/>
      <c r="I215" s="179"/>
      <c r="J215" s="179"/>
      <c r="K215" s="179"/>
      <c r="L215" s="179"/>
      <c r="M215" s="179"/>
      <c r="N215" s="180"/>
      <c r="O215" s="134"/>
      <c r="P215" s="179"/>
      <c r="Q215" s="179"/>
      <c r="R215" s="179"/>
      <c r="S215" s="179"/>
      <c r="T215" s="179"/>
      <c r="U215" s="179"/>
      <c r="V215" s="179"/>
      <c r="W215" s="179"/>
      <c r="X215" s="179"/>
      <c r="Y215" s="179"/>
      <c r="Z215" s="179"/>
      <c r="AA215" s="179"/>
      <c r="AB215" s="110"/>
    </row>
    <row r="216" spans="2:28" ht="15.75" customHeight="1">
      <c r="B216" s="179"/>
      <c r="C216" s="179"/>
      <c r="D216" s="179"/>
      <c r="E216" s="179"/>
      <c r="F216" s="179"/>
      <c r="G216" s="179"/>
      <c r="H216" s="179"/>
      <c r="I216" s="179"/>
      <c r="J216" s="179"/>
      <c r="K216" s="179"/>
      <c r="L216" s="179"/>
      <c r="M216" s="179"/>
      <c r="N216" s="180"/>
      <c r="O216" s="134"/>
      <c r="P216" s="179"/>
      <c r="Q216" s="179"/>
      <c r="R216" s="179"/>
      <c r="S216" s="179"/>
      <c r="T216" s="179"/>
      <c r="U216" s="179"/>
      <c r="V216" s="179"/>
      <c r="W216" s="179"/>
      <c r="X216" s="179"/>
      <c r="Y216" s="179"/>
      <c r="Z216" s="179"/>
      <c r="AA216" s="179"/>
      <c r="AB216" s="110"/>
    </row>
    <row r="217" spans="2:28" ht="15.75" customHeight="1">
      <c r="B217" s="179"/>
      <c r="C217" s="179"/>
      <c r="D217" s="179"/>
      <c r="E217" s="179"/>
      <c r="F217" s="179"/>
      <c r="G217" s="179"/>
      <c r="H217" s="179"/>
      <c r="I217" s="179"/>
      <c r="J217" s="179"/>
      <c r="K217" s="179"/>
      <c r="L217" s="179"/>
      <c r="M217" s="179"/>
      <c r="N217" s="180"/>
      <c r="O217" s="134"/>
      <c r="P217" s="179"/>
      <c r="Q217" s="179"/>
      <c r="R217" s="179"/>
      <c r="S217" s="179"/>
      <c r="T217" s="179"/>
      <c r="U217" s="179"/>
      <c r="V217" s="179"/>
      <c r="W217" s="179"/>
      <c r="X217" s="179"/>
      <c r="Y217" s="179"/>
      <c r="Z217" s="179"/>
      <c r="AA217" s="179"/>
      <c r="AB217" s="110"/>
    </row>
    <row r="218" spans="2:28" ht="15.75" customHeight="1">
      <c r="B218" s="179"/>
      <c r="C218" s="179"/>
      <c r="D218" s="179"/>
      <c r="E218" s="179"/>
      <c r="F218" s="179"/>
      <c r="G218" s="179"/>
      <c r="H218" s="179"/>
      <c r="I218" s="179"/>
      <c r="J218" s="179"/>
      <c r="K218" s="179"/>
      <c r="L218" s="179"/>
      <c r="M218" s="179"/>
      <c r="N218" s="180"/>
      <c r="O218" s="134"/>
      <c r="P218" s="179"/>
      <c r="Q218" s="179"/>
      <c r="R218" s="179"/>
      <c r="S218" s="179"/>
      <c r="T218" s="179"/>
      <c r="U218" s="179"/>
      <c r="V218" s="179"/>
      <c r="W218" s="179"/>
      <c r="X218" s="179"/>
      <c r="Y218" s="179"/>
      <c r="Z218" s="179"/>
      <c r="AA218" s="179"/>
      <c r="AB218" s="110"/>
    </row>
    <row r="219" spans="2:28" ht="15.75" customHeight="1">
      <c r="B219" s="179"/>
      <c r="C219" s="179"/>
      <c r="D219" s="179"/>
      <c r="E219" s="179"/>
      <c r="F219" s="179"/>
      <c r="G219" s="179"/>
      <c r="H219" s="179"/>
      <c r="I219" s="179"/>
      <c r="J219" s="179"/>
      <c r="K219" s="179"/>
      <c r="L219" s="179"/>
      <c r="M219" s="179"/>
      <c r="N219" s="180"/>
      <c r="O219" s="134"/>
      <c r="P219" s="179"/>
      <c r="Q219" s="179"/>
      <c r="R219" s="179"/>
      <c r="S219" s="179"/>
      <c r="T219" s="179"/>
      <c r="U219" s="179"/>
      <c r="V219" s="179"/>
      <c r="W219" s="179"/>
      <c r="X219" s="179"/>
      <c r="Y219" s="179"/>
      <c r="Z219" s="179"/>
      <c r="AA219" s="179"/>
      <c r="AB219" s="110"/>
    </row>
    <row r="220" spans="2:28" ht="15.75" customHeight="1">
      <c r="B220" s="179"/>
      <c r="C220" s="179"/>
      <c r="D220" s="179"/>
      <c r="E220" s="179"/>
      <c r="F220" s="179"/>
      <c r="G220" s="179"/>
      <c r="H220" s="179"/>
      <c r="I220" s="179"/>
      <c r="J220" s="179"/>
      <c r="K220" s="179"/>
      <c r="L220" s="179"/>
      <c r="M220" s="179"/>
      <c r="N220" s="180"/>
      <c r="O220" s="134"/>
      <c r="P220" s="179"/>
      <c r="Q220" s="179"/>
      <c r="R220" s="179"/>
      <c r="S220" s="179"/>
      <c r="T220" s="179"/>
      <c r="U220" s="179"/>
      <c r="V220" s="179"/>
      <c r="W220" s="179"/>
      <c r="X220" s="179"/>
      <c r="Y220" s="179"/>
      <c r="Z220" s="179"/>
      <c r="AA220" s="179"/>
      <c r="AB220" s="110"/>
    </row>
    <row r="221" spans="2:28" ht="15.75" customHeight="1">
      <c r="B221" s="179"/>
      <c r="C221" s="179"/>
      <c r="D221" s="179"/>
      <c r="E221" s="179"/>
      <c r="F221" s="179"/>
      <c r="G221" s="179"/>
      <c r="H221" s="179"/>
      <c r="I221" s="179"/>
      <c r="J221" s="179"/>
      <c r="K221" s="179"/>
      <c r="L221" s="179"/>
      <c r="M221" s="179"/>
      <c r="N221" s="180"/>
      <c r="O221" s="134"/>
      <c r="P221" s="179"/>
      <c r="Q221" s="179"/>
      <c r="R221" s="179"/>
      <c r="S221" s="179"/>
      <c r="T221" s="179"/>
      <c r="U221" s="179"/>
      <c r="V221" s="179"/>
      <c r="W221" s="179"/>
      <c r="X221" s="179"/>
      <c r="Y221" s="179"/>
      <c r="Z221" s="179"/>
      <c r="AA221" s="179"/>
      <c r="AB221" s="110"/>
    </row>
    <row r="222" spans="2:28" ht="15.75" customHeight="1">
      <c r="B222" s="179"/>
      <c r="C222" s="179"/>
      <c r="D222" s="179"/>
      <c r="E222" s="179"/>
      <c r="F222" s="179"/>
      <c r="G222" s="179"/>
      <c r="H222" s="179"/>
      <c r="I222" s="179"/>
      <c r="J222" s="179"/>
      <c r="K222" s="179"/>
      <c r="L222" s="179"/>
      <c r="M222" s="179"/>
      <c r="N222" s="180"/>
      <c r="O222" s="134"/>
      <c r="P222" s="179"/>
      <c r="Q222" s="179"/>
      <c r="R222" s="179"/>
      <c r="S222" s="179"/>
      <c r="T222" s="179"/>
      <c r="U222" s="179"/>
      <c r="V222" s="179"/>
      <c r="W222" s="179"/>
      <c r="X222" s="179"/>
      <c r="Y222" s="179"/>
      <c r="Z222" s="179"/>
      <c r="AA222" s="179"/>
      <c r="AB222" s="110"/>
    </row>
    <row r="223" spans="2:28" ht="15.75" customHeight="1">
      <c r="B223" s="179"/>
      <c r="C223" s="179"/>
      <c r="D223" s="179"/>
      <c r="E223" s="179"/>
      <c r="F223" s="179"/>
      <c r="G223" s="179"/>
      <c r="H223" s="179"/>
      <c r="I223" s="179"/>
      <c r="J223" s="179"/>
      <c r="K223" s="179"/>
      <c r="L223" s="179"/>
      <c r="M223" s="179"/>
      <c r="N223" s="180"/>
      <c r="O223" s="134"/>
      <c r="P223" s="179"/>
      <c r="Q223" s="179"/>
      <c r="R223" s="179"/>
      <c r="S223" s="179"/>
      <c r="T223" s="179"/>
      <c r="U223" s="179"/>
      <c r="V223" s="179"/>
      <c r="W223" s="179"/>
      <c r="X223" s="179"/>
      <c r="Y223" s="179"/>
      <c r="Z223" s="179"/>
      <c r="AA223" s="179"/>
      <c r="AB223" s="110"/>
    </row>
    <row r="224" spans="2:28" ht="15.75" customHeight="1">
      <c r="B224" s="179"/>
      <c r="C224" s="179"/>
      <c r="D224" s="179"/>
      <c r="E224" s="179"/>
      <c r="F224" s="179"/>
      <c r="G224" s="179"/>
      <c r="H224" s="179"/>
      <c r="I224" s="179"/>
      <c r="J224" s="179"/>
      <c r="K224" s="179"/>
      <c r="L224" s="179"/>
      <c r="M224" s="179"/>
      <c r="N224" s="180"/>
      <c r="O224" s="134"/>
      <c r="P224" s="179"/>
      <c r="Q224" s="179"/>
      <c r="R224" s="179"/>
      <c r="S224" s="179"/>
      <c r="T224" s="179"/>
      <c r="U224" s="179"/>
      <c r="V224" s="179"/>
      <c r="W224" s="179"/>
      <c r="X224" s="179"/>
      <c r="Y224" s="179"/>
      <c r="Z224" s="179"/>
      <c r="AA224" s="179"/>
      <c r="AB224" s="110"/>
    </row>
    <row r="225" spans="2:28" ht="15.75" customHeight="1">
      <c r="B225" s="179"/>
      <c r="C225" s="179"/>
      <c r="D225" s="179"/>
      <c r="E225" s="179"/>
      <c r="F225" s="179"/>
      <c r="G225" s="179"/>
      <c r="H225" s="179"/>
      <c r="I225" s="179"/>
      <c r="J225" s="179"/>
      <c r="K225" s="179"/>
      <c r="L225" s="179"/>
      <c r="M225" s="179"/>
      <c r="N225" s="180"/>
      <c r="O225" s="134"/>
      <c r="P225" s="179"/>
      <c r="Q225" s="179"/>
      <c r="R225" s="179"/>
      <c r="S225" s="179"/>
      <c r="T225" s="179"/>
      <c r="U225" s="179"/>
      <c r="V225" s="179"/>
      <c r="W225" s="179"/>
      <c r="X225" s="179"/>
      <c r="Y225" s="179"/>
      <c r="Z225" s="179"/>
      <c r="AA225" s="179"/>
      <c r="AB225" s="110"/>
    </row>
    <row r="226" spans="2:28" ht="15.75" customHeight="1">
      <c r="B226" s="179"/>
      <c r="C226" s="179"/>
      <c r="D226" s="179"/>
      <c r="E226" s="179"/>
      <c r="F226" s="179"/>
      <c r="G226" s="179"/>
      <c r="H226" s="179"/>
      <c r="I226" s="179"/>
      <c r="J226" s="179"/>
      <c r="K226" s="179"/>
      <c r="L226" s="179"/>
      <c r="M226" s="179"/>
      <c r="N226" s="180"/>
      <c r="O226" s="134"/>
      <c r="P226" s="179"/>
      <c r="Q226" s="179"/>
      <c r="R226" s="179"/>
      <c r="S226" s="179"/>
      <c r="T226" s="179"/>
      <c r="U226" s="179"/>
      <c r="V226" s="179"/>
      <c r="W226" s="179"/>
      <c r="X226" s="179"/>
      <c r="Y226" s="179"/>
      <c r="Z226" s="179"/>
      <c r="AA226" s="179"/>
      <c r="AB226" s="110"/>
    </row>
    <row r="227" spans="2:28" ht="15.75" customHeight="1">
      <c r="B227" s="179"/>
      <c r="C227" s="179"/>
      <c r="D227" s="179"/>
      <c r="E227" s="179"/>
      <c r="F227" s="179"/>
      <c r="G227" s="179"/>
      <c r="H227" s="179"/>
      <c r="I227" s="179"/>
      <c r="J227" s="179"/>
      <c r="K227" s="179"/>
      <c r="L227" s="179"/>
      <c r="M227" s="179"/>
      <c r="N227" s="180"/>
      <c r="O227" s="134"/>
      <c r="P227" s="179"/>
      <c r="Q227" s="179"/>
      <c r="R227" s="179"/>
      <c r="S227" s="179"/>
      <c r="T227" s="179"/>
      <c r="U227" s="179"/>
      <c r="V227" s="179"/>
      <c r="W227" s="179"/>
      <c r="X227" s="179"/>
      <c r="Y227" s="179"/>
      <c r="Z227" s="179"/>
      <c r="AA227" s="179"/>
      <c r="AB227" s="110"/>
    </row>
    <row r="228" spans="2:28" ht="15.75" customHeight="1">
      <c r="B228" s="179"/>
      <c r="C228" s="179"/>
      <c r="D228" s="179"/>
      <c r="E228" s="179"/>
      <c r="F228" s="179"/>
      <c r="G228" s="179"/>
      <c r="H228" s="179"/>
      <c r="I228" s="179"/>
      <c r="J228" s="179"/>
      <c r="K228" s="179"/>
      <c r="L228" s="179"/>
      <c r="M228" s="179"/>
      <c r="N228" s="180"/>
      <c r="O228" s="134"/>
      <c r="P228" s="179"/>
      <c r="Q228" s="179"/>
      <c r="R228" s="179"/>
      <c r="S228" s="179"/>
      <c r="T228" s="179"/>
      <c r="U228" s="179"/>
      <c r="V228" s="179"/>
      <c r="W228" s="179"/>
      <c r="X228" s="179"/>
      <c r="Y228" s="179"/>
      <c r="Z228" s="179"/>
      <c r="AA228" s="179"/>
      <c r="AB228" s="110"/>
    </row>
    <row r="229" spans="2:28" ht="15.75" customHeight="1">
      <c r="B229" s="179"/>
      <c r="C229" s="179"/>
      <c r="D229" s="179"/>
      <c r="E229" s="179"/>
      <c r="F229" s="179"/>
      <c r="G229" s="179"/>
      <c r="H229" s="179"/>
      <c r="I229" s="179"/>
      <c r="J229" s="179"/>
      <c r="K229" s="179"/>
      <c r="L229" s="179"/>
      <c r="M229" s="179"/>
      <c r="N229" s="180"/>
      <c r="O229" s="134"/>
      <c r="P229" s="179"/>
      <c r="Q229" s="179"/>
      <c r="R229" s="179"/>
      <c r="S229" s="179"/>
      <c r="T229" s="179"/>
      <c r="U229" s="179"/>
      <c r="V229" s="179"/>
      <c r="W229" s="179"/>
      <c r="X229" s="179"/>
      <c r="Y229" s="179"/>
      <c r="Z229" s="179"/>
      <c r="AA229" s="179"/>
      <c r="AB229" s="110"/>
    </row>
    <row r="230" spans="2:28" ht="15.75" customHeight="1">
      <c r="B230" s="179"/>
      <c r="C230" s="179"/>
      <c r="D230" s="179"/>
      <c r="E230" s="179"/>
      <c r="F230" s="179"/>
      <c r="G230" s="179"/>
      <c r="H230" s="179"/>
      <c r="I230" s="179"/>
      <c r="J230" s="179"/>
      <c r="K230" s="179"/>
      <c r="L230" s="179"/>
      <c r="M230" s="179"/>
      <c r="N230" s="180"/>
      <c r="O230" s="134"/>
      <c r="P230" s="179"/>
      <c r="Q230" s="179"/>
      <c r="R230" s="179"/>
      <c r="S230" s="179"/>
      <c r="T230" s="179"/>
      <c r="U230" s="179"/>
      <c r="V230" s="179"/>
      <c r="W230" s="179"/>
      <c r="X230" s="179"/>
      <c r="Y230" s="179"/>
      <c r="Z230" s="179"/>
      <c r="AA230" s="179"/>
      <c r="AB230" s="110"/>
    </row>
    <row r="231" spans="2:28" ht="15.75" customHeight="1">
      <c r="B231" s="179"/>
      <c r="C231" s="179"/>
      <c r="D231" s="179"/>
      <c r="E231" s="179"/>
      <c r="F231" s="179"/>
      <c r="G231" s="179"/>
      <c r="H231" s="179"/>
      <c r="I231" s="179"/>
      <c r="J231" s="179"/>
      <c r="K231" s="179"/>
      <c r="L231" s="179"/>
      <c r="M231" s="179"/>
      <c r="N231" s="180"/>
      <c r="O231" s="134"/>
      <c r="P231" s="179"/>
      <c r="Q231" s="179"/>
      <c r="R231" s="179"/>
      <c r="S231" s="179"/>
      <c r="T231" s="179"/>
      <c r="U231" s="179"/>
      <c r="V231" s="179"/>
      <c r="W231" s="179"/>
      <c r="X231" s="179"/>
      <c r="Y231" s="179"/>
      <c r="Z231" s="179"/>
      <c r="AA231" s="179"/>
      <c r="AB231" s="110"/>
    </row>
    <row r="232" spans="2:28" ht="15.75" customHeight="1">
      <c r="B232" s="179"/>
      <c r="C232" s="179"/>
      <c r="D232" s="179"/>
      <c r="E232" s="179"/>
      <c r="F232" s="179"/>
      <c r="G232" s="179"/>
      <c r="H232" s="179"/>
      <c r="I232" s="179"/>
      <c r="J232" s="179"/>
      <c r="K232" s="179"/>
      <c r="L232" s="179"/>
      <c r="M232" s="179"/>
      <c r="N232" s="180"/>
      <c r="O232" s="134"/>
      <c r="P232" s="179"/>
      <c r="Q232" s="179"/>
      <c r="R232" s="179"/>
      <c r="S232" s="179"/>
      <c r="T232" s="179"/>
      <c r="U232" s="179"/>
      <c r="V232" s="179"/>
      <c r="W232" s="179"/>
      <c r="X232" s="179"/>
      <c r="Y232" s="179"/>
      <c r="Z232" s="179"/>
      <c r="AA232" s="179"/>
      <c r="AB232" s="110"/>
    </row>
    <row r="233" spans="2:28" ht="15.75" customHeight="1">
      <c r="B233" s="179"/>
      <c r="C233" s="179"/>
      <c r="D233" s="179"/>
      <c r="E233" s="179"/>
      <c r="F233" s="179"/>
      <c r="G233" s="179"/>
      <c r="H233" s="179"/>
      <c r="I233" s="179"/>
      <c r="J233" s="179"/>
      <c r="K233" s="179"/>
      <c r="L233" s="179"/>
      <c r="M233" s="179"/>
      <c r="N233" s="180"/>
      <c r="O233" s="134"/>
      <c r="P233" s="179"/>
      <c r="Q233" s="179"/>
      <c r="R233" s="179"/>
      <c r="S233" s="179"/>
      <c r="T233" s="179"/>
      <c r="U233" s="179"/>
      <c r="V233" s="179"/>
      <c r="W233" s="179"/>
      <c r="X233" s="179"/>
      <c r="Y233" s="179"/>
      <c r="Z233" s="179"/>
      <c r="AA233" s="179"/>
      <c r="AB233" s="110"/>
    </row>
    <row r="234" spans="2:28" ht="15.75" customHeight="1">
      <c r="B234" s="179"/>
      <c r="C234" s="179"/>
      <c r="D234" s="179"/>
      <c r="E234" s="179"/>
      <c r="F234" s="179"/>
      <c r="G234" s="179"/>
      <c r="H234" s="179"/>
      <c r="I234" s="179"/>
      <c r="J234" s="179"/>
      <c r="K234" s="179"/>
      <c r="L234" s="179"/>
      <c r="M234" s="179"/>
      <c r="N234" s="180"/>
      <c r="O234" s="134"/>
      <c r="P234" s="179"/>
      <c r="Q234" s="179"/>
      <c r="R234" s="179"/>
      <c r="S234" s="179"/>
      <c r="T234" s="179"/>
      <c r="U234" s="179"/>
      <c r="V234" s="179"/>
      <c r="W234" s="179"/>
      <c r="X234" s="179"/>
      <c r="Y234" s="179"/>
      <c r="Z234" s="179"/>
      <c r="AA234" s="179"/>
      <c r="AB234" s="110"/>
    </row>
    <row r="235" spans="2:28" ht="15.75" customHeight="1">
      <c r="B235" s="179"/>
      <c r="C235" s="179"/>
      <c r="D235" s="179"/>
      <c r="E235" s="179"/>
      <c r="F235" s="179"/>
      <c r="G235" s="179"/>
      <c r="H235" s="179"/>
      <c r="I235" s="179"/>
      <c r="J235" s="179"/>
      <c r="K235" s="179"/>
      <c r="L235" s="179"/>
      <c r="M235" s="179"/>
      <c r="N235" s="180"/>
      <c r="O235" s="134"/>
      <c r="P235" s="179"/>
      <c r="Q235" s="179"/>
      <c r="R235" s="179"/>
      <c r="S235" s="179"/>
      <c r="T235" s="179"/>
      <c r="U235" s="179"/>
      <c r="V235" s="179"/>
      <c r="W235" s="179"/>
      <c r="X235" s="179"/>
      <c r="Y235" s="179"/>
      <c r="Z235" s="179"/>
      <c r="AA235" s="179"/>
      <c r="AB235" s="110"/>
    </row>
    <row r="236" spans="2:28" ht="15.75" customHeight="1">
      <c r="B236" s="179"/>
      <c r="C236" s="179"/>
      <c r="D236" s="179"/>
      <c r="E236" s="179"/>
      <c r="F236" s="179"/>
      <c r="G236" s="179"/>
      <c r="H236" s="179"/>
      <c r="I236" s="179"/>
      <c r="J236" s="179"/>
      <c r="K236" s="179"/>
      <c r="L236" s="179"/>
      <c r="M236" s="179"/>
      <c r="N236" s="180"/>
      <c r="O236" s="134"/>
      <c r="P236" s="179"/>
      <c r="Q236" s="179"/>
      <c r="R236" s="179"/>
      <c r="S236" s="179"/>
      <c r="T236" s="179"/>
      <c r="U236" s="179"/>
      <c r="V236" s="179"/>
      <c r="W236" s="179"/>
      <c r="X236" s="179"/>
      <c r="Y236" s="179"/>
      <c r="Z236" s="179"/>
      <c r="AA236" s="179"/>
      <c r="AB236" s="110"/>
    </row>
    <row r="237" spans="2:28" ht="15.75" customHeight="1">
      <c r="B237" s="179"/>
      <c r="C237" s="179"/>
      <c r="D237" s="179"/>
      <c r="E237" s="179"/>
      <c r="F237" s="179"/>
      <c r="G237" s="179"/>
      <c r="H237" s="179"/>
      <c r="I237" s="179"/>
      <c r="J237" s="179"/>
      <c r="K237" s="179"/>
      <c r="L237" s="179"/>
      <c r="M237" s="179"/>
      <c r="N237" s="180"/>
      <c r="O237" s="134"/>
      <c r="P237" s="179"/>
      <c r="Q237" s="179"/>
      <c r="R237" s="179"/>
      <c r="S237" s="179"/>
      <c r="T237" s="179"/>
      <c r="U237" s="179"/>
      <c r="V237" s="179"/>
      <c r="W237" s="179"/>
      <c r="X237" s="179"/>
      <c r="Y237" s="179"/>
      <c r="Z237" s="179"/>
      <c r="AA237" s="179"/>
      <c r="AB237" s="110"/>
    </row>
    <row r="238" spans="2:28" ht="15.75" customHeight="1">
      <c r="B238" s="179"/>
      <c r="C238" s="179"/>
      <c r="D238" s="179"/>
      <c r="E238" s="179"/>
      <c r="F238" s="179"/>
      <c r="G238" s="179"/>
      <c r="H238" s="179"/>
      <c r="I238" s="179"/>
      <c r="J238" s="179"/>
      <c r="K238" s="179"/>
      <c r="L238" s="179"/>
      <c r="M238" s="179"/>
      <c r="N238" s="180"/>
      <c r="O238" s="134"/>
      <c r="P238" s="179"/>
      <c r="Q238" s="179"/>
      <c r="R238" s="179"/>
      <c r="S238" s="179"/>
      <c r="T238" s="179"/>
      <c r="U238" s="179"/>
      <c r="V238" s="179"/>
      <c r="W238" s="179"/>
      <c r="X238" s="179"/>
      <c r="Y238" s="179"/>
      <c r="Z238" s="179"/>
      <c r="AA238" s="179"/>
      <c r="AB238" s="110"/>
    </row>
    <row r="239" spans="2:28" ht="15.75" customHeight="1">
      <c r="B239" s="179"/>
      <c r="C239" s="179"/>
      <c r="D239" s="179"/>
      <c r="E239" s="179"/>
      <c r="F239" s="179"/>
      <c r="G239" s="179"/>
      <c r="H239" s="179"/>
      <c r="I239" s="179"/>
      <c r="J239" s="179"/>
      <c r="K239" s="179"/>
      <c r="L239" s="179"/>
      <c r="M239" s="179"/>
      <c r="N239" s="180"/>
      <c r="O239" s="134"/>
      <c r="P239" s="179"/>
      <c r="Q239" s="179"/>
      <c r="R239" s="179"/>
      <c r="S239" s="179"/>
      <c r="T239" s="179"/>
      <c r="U239" s="179"/>
      <c r="V239" s="179"/>
      <c r="W239" s="179"/>
      <c r="X239" s="179"/>
      <c r="Y239" s="179"/>
      <c r="Z239" s="179"/>
      <c r="AA239" s="179"/>
      <c r="AB239" s="110"/>
    </row>
    <row r="240" spans="2:28" ht="15.75" customHeight="1">
      <c r="B240" s="179"/>
      <c r="C240" s="179"/>
      <c r="D240" s="179"/>
      <c r="E240" s="179"/>
      <c r="F240" s="179"/>
      <c r="G240" s="179"/>
      <c r="H240" s="179"/>
      <c r="I240" s="179"/>
      <c r="J240" s="179"/>
      <c r="K240" s="179"/>
      <c r="L240" s="179"/>
      <c r="M240" s="179"/>
      <c r="N240" s="180"/>
      <c r="O240" s="134"/>
      <c r="P240" s="179"/>
      <c r="Q240" s="179"/>
      <c r="R240" s="179"/>
      <c r="S240" s="179"/>
      <c r="T240" s="179"/>
      <c r="U240" s="179"/>
      <c r="V240" s="179"/>
      <c r="W240" s="179"/>
      <c r="X240" s="179"/>
      <c r="Y240" s="179"/>
      <c r="Z240" s="179"/>
      <c r="AA240" s="179"/>
      <c r="AB240" s="110"/>
    </row>
    <row r="241" spans="2:28" ht="15.75" customHeight="1">
      <c r="B241" s="179"/>
      <c r="C241" s="179"/>
      <c r="D241" s="179"/>
      <c r="E241" s="179"/>
      <c r="F241" s="179"/>
      <c r="G241" s="179"/>
      <c r="H241" s="179"/>
      <c r="I241" s="179"/>
      <c r="J241" s="179"/>
      <c r="K241" s="179"/>
      <c r="L241" s="179"/>
      <c r="M241" s="179"/>
      <c r="N241" s="180"/>
      <c r="O241" s="134"/>
      <c r="P241" s="179"/>
      <c r="Q241" s="179"/>
      <c r="R241" s="179"/>
      <c r="S241" s="179"/>
      <c r="T241" s="179"/>
      <c r="U241" s="179"/>
      <c r="V241" s="179"/>
      <c r="W241" s="179"/>
      <c r="X241" s="179"/>
      <c r="Y241" s="179"/>
      <c r="Z241" s="179"/>
      <c r="AA241" s="179"/>
      <c r="AB241" s="110"/>
    </row>
    <row r="242" spans="2:28" ht="15.75" customHeight="1">
      <c r="B242" s="179"/>
      <c r="C242" s="179"/>
      <c r="D242" s="179"/>
      <c r="E242" s="179"/>
      <c r="F242" s="179"/>
      <c r="G242" s="179"/>
      <c r="H242" s="179"/>
      <c r="I242" s="179"/>
      <c r="J242" s="179"/>
      <c r="K242" s="179"/>
      <c r="L242" s="179"/>
      <c r="M242" s="179"/>
      <c r="N242" s="180"/>
      <c r="O242" s="134"/>
      <c r="P242" s="179"/>
      <c r="Q242" s="179"/>
      <c r="R242" s="179"/>
      <c r="S242" s="179"/>
      <c r="T242" s="179"/>
      <c r="U242" s="179"/>
      <c r="V242" s="179"/>
      <c r="W242" s="179"/>
      <c r="X242" s="179"/>
      <c r="Y242" s="179"/>
      <c r="Z242" s="179"/>
      <c r="AA242" s="179"/>
      <c r="AB242" s="110"/>
    </row>
    <row r="243" spans="2:28" ht="15.75" customHeight="1">
      <c r="B243" s="179"/>
      <c r="C243" s="179"/>
      <c r="D243" s="179"/>
      <c r="E243" s="179"/>
      <c r="F243" s="179"/>
      <c r="G243" s="179"/>
      <c r="H243" s="179"/>
      <c r="I243" s="179"/>
      <c r="J243" s="179"/>
      <c r="K243" s="179"/>
      <c r="L243" s="179"/>
      <c r="M243" s="179"/>
      <c r="N243" s="180"/>
      <c r="O243" s="134"/>
      <c r="P243" s="179"/>
      <c r="Q243" s="179"/>
      <c r="R243" s="179"/>
      <c r="S243" s="179"/>
      <c r="T243" s="179"/>
      <c r="U243" s="179"/>
      <c r="V243" s="179"/>
      <c r="W243" s="179"/>
      <c r="X243" s="179"/>
      <c r="Y243" s="179"/>
      <c r="Z243" s="179"/>
      <c r="AA243" s="179"/>
      <c r="AB243" s="110"/>
    </row>
    <row r="244" spans="2:28" ht="15.75" customHeight="1">
      <c r="B244" s="179"/>
      <c r="C244" s="179"/>
      <c r="D244" s="179"/>
      <c r="E244" s="179"/>
      <c r="F244" s="179"/>
      <c r="G244" s="179"/>
      <c r="H244" s="179"/>
      <c r="I244" s="179"/>
      <c r="J244" s="179"/>
      <c r="K244" s="179"/>
      <c r="L244" s="179"/>
      <c r="M244" s="179"/>
      <c r="N244" s="180"/>
      <c r="O244" s="134"/>
      <c r="P244" s="179"/>
      <c r="Q244" s="179"/>
      <c r="R244" s="179"/>
      <c r="S244" s="179"/>
      <c r="T244" s="179"/>
      <c r="U244" s="179"/>
      <c r="V244" s="179"/>
      <c r="W244" s="179"/>
      <c r="X244" s="179"/>
      <c r="Y244" s="179"/>
      <c r="Z244" s="179"/>
      <c r="AA244" s="179"/>
      <c r="AB244" s="110"/>
    </row>
    <row r="245" spans="2:28" ht="15.75" customHeight="1">
      <c r="B245" s="179"/>
      <c r="C245" s="179"/>
      <c r="D245" s="179"/>
      <c r="E245" s="179"/>
      <c r="F245" s="179"/>
      <c r="G245" s="179"/>
      <c r="H245" s="179"/>
      <c r="I245" s="179"/>
      <c r="J245" s="179"/>
      <c r="K245" s="179"/>
      <c r="L245" s="179"/>
      <c r="M245" s="179"/>
      <c r="N245" s="180"/>
      <c r="O245" s="134"/>
      <c r="P245" s="179"/>
      <c r="Q245" s="179"/>
      <c r="R245" s="179"/>
      <c r="S245" s="179"/>
      <c r="T245" s="179"/>
      <c r="U245" s="179"/>
      <c r="V245" s="179"/>
      <c r="W245" s="179"/>
      <c r="X245" s="179"/>
      <c r="Y245" s="179"/>
      <c r="Z245" s="179"/>
      <c r="AA245" s="179"/>
      <c r="AB245" s="110"/>
    </row>
    <row r="246" spans="2:28" ht="15.75" customHeight="1">
      <c r="B246" s="179"/>
      <c r="C246" s="179"/>
      <c r="D246" s="179"/>
      <c r="E246" s="179"/>
      <c r="F246" s="179"/>
      <c r="G246" s="179"/>
      <c r="H246" s="179"/>
      <c r="I246" s="179"/>
      <c r="J246" s="179"/>
      <c r="K246" s="179"/>
      <c r="L246" s="179"/>
      <c r="M246" s="179"/>
      <c r="N246" s="180"/>
      <c r="O246" s="134"/>
      <c r="P246" s="179"/>
      <c r="Q246" s="179"/>
      <c r="R246" s="179"/>
      <c r="S246" s="179"/>
      <c r="T246" s="179"/>
      <c r="U246" s="179"/>
      <c r="V246" s="179"/>
      <c r="W246" s="179"/>
      <c r="X246" s="179"/>
      <c r="Y246" s="179"/>
      <c r="Z246" s="179"/>
      <c r="AA246" s="179"/>
      <c r="AB246" s="110"/>
    </row>
    <row r="247" spans="2:28" ht="15.75" customHeight="1">
      <c r="B247" s="179"/>
      <c r="C247" s="179"/>
      <c r="D247" s="179"/>
      <c r="E247" s="179"/>
      <c r="F247" s="179"/>
      <c r="G247" s="179"/>
      <c r="H247" s="179"/>
      <c r="I247" s="179"/>
      <c r="J247" s="179"/>
      <c r="K247" s="179"/>
      <c r="L247" s="179"/>
      <c r="M247" s="179"/>
      <c r="N247" s="180"/>
      <c r="O247" s="134"/>
      <c r="P247" s="179"/>
      <c r="Q247" s="179"/>
      <c r="R247" s="179"/>
      <c r="S247" s="179"/>
      <c r="T247" s="179"/>
      <c r="U247" s="179"/>
      <c r="V247" s="179"/>
      <c r="W247" s="179"/>
      <c r="X247" s="179"/>
      <c r="Y247" s="179"/>
      <c r="Z247" s="179"/>
      <c r="AA247" s="179"/>
      <c r="AB247" s="110"/>
    </row>
    <row r="248" spans="2:28" ht="15.75" customHeight="1">
      <c r="B248" s="179"/>
      <c r="C248" s="179"/>
      <c r="D248" s="179"/>
      <c r="E248" s="179"/>
      <c r="F248" s="179"/>
      <c r="G248" s="179"/>
      <c r="H248" s="179"/>
      <c r="I248" s="179"/>
      <c r="J248" s="179"/>
      <c r="K248" s="179"/>
      <c r="L248" s="179"/>
      <c r="M248" s="179"/>
      <c r="N248" s="180"/>
      <c r="O248" s="134"/>
      <c r="P248" s="179"/>
      <c r="Q248" s="179"/>
      <c r="R248" s="179"/>
      <c r="S248" s="179"/>
      <c r="T248" s="179"/>
      <c r="U248" s="179"/>
      <c r="V248" s="179"/>
      <c r="W248" s="179"/>
      <c r="X248" s="179"/>
      <c r="Y248" s="179"/>
      <c r="Z248" s="179"/>
      <c r="AA248" s="179"/>
      <c r="AB248" s="110"/>
    </row>
    <row r="249" spans="2:28" ht="15.75" customHeight="1">
      <c r="B249" s="179"/>
      <c r="C249" s="179"/>
      <c r="D249" s="179"/>
      <c r="E249" s="179"/>
      <c r="F249" s="179"/>
      <c r="G249" s="179"/>
      <c r="H249" s="179"/>
      <c r="I249" s="179"/>
      <c r="J249" s="179"/>
      <c r="K249" s="179"/>
      <c r="L249" s="179"/>
      <c r="M249" s="179"/>
      <c r="N249" s="180"/>
      <c r="O249" s="134"/>
      <c r="P249" s="179"/>
      <c r="Q249" s="179"/>
      <c r="R249" s="179"/>
      <c r="S249" s="179"/>
      <c r="T249" s="179"/>
      <c r="U249" s="179"/>
      <c r="V249" s="179"/>
      <c r="W249" s="179"/>
      <c r="X249" s="179"/>
      <c r="Y249" s="179"/>
      <c r="Z249" s="179"/>
      <c r="AA249" s="179"/>
      <c r="AB249" s="110"/>
    </row>
    <row r="250" spans="2:28" ht="15.75" customHeight="1">
      <c r="B250" s="179"/>
      <c r="C250" s="179"/>
      <c r="D250" s="179"/>
      <c r="E250" s="179"/>
      <c r="F250" s="179"/>
      <c r="G250" s="179"/>
      <c r="H250" s="179"/>
      <c r="I250" s="179"/>
      <c r="J250" s="179"/>
      <c r="K250" s="179"/>
      <c r="L250" s="179"/>
      <c r="M250" s="179"/>
      <c r="N250" s="180"/>
      <c r="O250" s="134"/>
      <c r="P250" s="179"/>
      <c r="Q250" s="179"/>
      <c r="R250" s="179"/>
      <c r="S250" s="179"/>
      <c r="T250" s="179"/>
      <c r="U250" s="179"/>
      <c r="V250" s="179"/>
      <c r="W250" s="179"/>
      <c r="X250" s="179"/>
      <c r="Y250" s="179"/>
      <c r="Z250" s="179"/>
      <c r="AA250" s="179"/>
      <c r="AB250" s="110"/>
    </row>
    <row r="251" spans="2:28" ht="15.75" customHeight="1">
      <c r="B251" s="179"/>
      <c r="C251" s="179"/>
      <c r="D251" s="179"/>
      <c r="E251" s="179"/>
      <c r="F251" s="179"/>
      <c r="G251" s="179"/>
      <c r="H251" s="179"/>
      <c r="I251" s="179"/>
      <c r="J251" s="179"/>
      <c r="K251" s="179"/>
      <c r="L251" s="179"/>
      <c r="M251" s="179"/>
      <c r="N251" s="180"/>
      <c r="O251" s="134"/>
      <c r="P251" s="179"/>
      <c r="Q251" s="179"/>
      <c r="R251" s="179"/>
      <c r="S251" s="179"/>
      <c r="T251" s="179"/>
      <c r="U251" s="179"/>
      <c r="V251" s="179"/>
      <c r="W251" s="179"/>
      <c r="X251" s="179"/>
      <c r="Y251" s="179"/>
      <c r="Z251" s="179"/>
      <c r="AA251" s="179"/>
      <c r="AB251" s="110"/>
    </row>
    <row r="252" spans="2:28" ht="15.75" customHeight="1">
      <c r="B252" s="179"/>
      <c r="C252" s="179"/>
      <c r="D252" s="179"/>
      <c r="E252" s="179"/>
      <c r="F252" s="179"/>
      <c r="G252" s="179"/>
      <c r="H252" s="179"/>
      <c r="I252" s="179"/>
      <c r="J252" s="179"/>
      <c r="K252" s="179"/>
      <c r="L252" s="179"/>
      <c r="M252" s="179"/>
      <c r="N252" s="180"/>
      <c r="O252" s="134"/>
      <c r="P252" s="179"/>
      <c r="Q252" s="179"/>
      <c r="R252" s="179"/>
      <c r="S252" s="179"/>
      <c r="T252" s="179"/>
      <c r="U252" s="179"/>
      <c r="V252" s="179"/>
      <c r="W252" s="179"/>
      <c r="X252" s="179"/>
      <c r="Y252" s="179"/>
      <c r="Z252" s="179"/>
      <c r="AA252" s="179"/>
      <c r="AB252" s="110"/>
    </row>
    <row r="253" spans="2:28" ht="15.75" customHeight="1">
      <c r="B253" s="179"/>
      <c r="C253" s="179"/>
      <c r="D253" s="179"/>
      <c r="E253" s="179"/>
      <c r="F253" s="179"/>
      <c r="G253" s="179"/>
      <c r="H253" s="179"/>
      <c r="I253" s="179"/>
      <c r="J253" s="179"/>
      <c r="K253" s="179"/>
      <c r="L253" s="179"/>
      <c r="M253" s="179"/>
      <c r="N253" s="180"/>
      <c r="O253" s="134"/>
      <c r="P253" s="179"/>
      <c r="Q253" s="179"/>
      <c r="R253" s="179"/>
      <c r="S253" s="179"/>
      <c r="T253" s="179"/>
      <c r="U253" s="179"/>
      <c r="V253" s="179"/>
      <c r="W253" s="179"/>
      <c r="X253" s="179"/>
      <c r="Y253" s="179"/>
      <c r="Z253" s="179"/>
      <c r="AA253" s="179"/>
      <c r="AB253" s="110"/>
    </row>
    <row r="254" spans="2:28" ht="15.75" customHeight="1">
      <c r="B254" s="179"/>
      <c r="C254" s="179"/>
      <c r="D254" s="179"/>
      <c r="E254" s="179"/>
      <c r="F254" s="179"/>
      <c r="G254" s="179"/>
      <c r="H254" s="179"/>
      <c r="I254" s="179"/>
      <c r="J254" s="179"/>
      <c r="K254" s="179"/>
      <c r="L254" s="179"/>
      <c r="M254" s="179"/>
      <c r="N254" s="180"/>
      <c r="O254" s="134"/>
      <c r="P254" s="179"/>
      <c r="Q254" s="179"/>
      <c r="R254" s="179"/>
      <c r="S254" s="179"/>
      <c r="T254" s="179"/>
      <c r="U254" s="179"/>
      <c r="V254" s="179"/>
      <c r="W254" s="179"/>
      <c r="X254" s="179"/>
      <c r="Y254" s="179"/>
      <c r="Z254" s="179"/>
      <c r="AA254" s="179"/>
      <c r="AB254" s="110"/>
    </row>
    <row r="255" spans="2:28" ht="15.75" customHeight="1">
      <c r="B255" s="179"/>
      <c r="C255" s="179"/>
      <c r="D255" s="179"/>
      <c r="E255" s="179"/>
      <c r="F255" s="179"/>
      <c r="G255" s="179"/>
      <c r="H255" s="179"/>
      <c r="I255" s="179"/>
      <c r="J255" s="179"/>
      <c r="K255" s="179"/>
      <c r="L255" s="179"/>
      <c r="M255" s="179"/>
      <c r="N255" s="180"/>
      <c r="O255" s="134"/>
      <c r="P255" s="179"/>
      <c r="Q255" s="179"/>
      <c r="R255" s="179"/>
      <c r="S255" s="179"/>
      <c r="T255" s="179"/>
      <c r="U255" s="179"/>
      <c r="V255" s="179"/>
      <c r="W255" s="179"/>
      <c r="X255" s="179"/>
      <c r="Y255" s="179"/>
      <c r="Z255" s="179"/>
      <c r="AA255" s="179"/>
      <c r="AB255" s="110"/>
    </row>
    <row r="256" spans="2:28" ht="15.75" customHeight="1">
      <c r="B256" s="179"/>
      <c r="C256" s="179"/>
      <c r="D256" s="179"/>
      <c r="E256" s="179"/>
      <c r="F256" s="179"/>
      <c r="G256" s="179"/>
      <c r="H256" s="179"/>
      <c r="I256" s="179"/>
      <c r="J256" s="179"/>
      <c r="K256" s="179"/>
      <c r="L256" s="179"/>
      <c r="M256" s="179"/>
      <c r="N256" s="180"/>
      <c r="O256" s="134"/>
      <c r="P256" s="179"/>
      <c r="Q256" s="179"/>
      <c r="R256" s="179"/>
      <c r="S256" s="179"/>
      <c r="T256" s="179"/>
      <c r="U256" s="179"/>
      <c r="V256" s="179"/>
      <c r="W256" s="179"/>
      <c r="X256" s="179"/>
      <c r="Y256" s="179"/>
      <c r="Z256" s="179"/>
      <c r="AA256" s="179"/>
      <c r="AB256" s="110"/>
    </row>
    <row r="257" spans="2:28" ht="15.75" customHeight="1">
      <c r="B257" s="179"/>
      <c r="C257" s="179"/>
      <c r="D257" s="179"/>
      <c r="E257" s="179"/>
      <c r="F257" s="179"/>
      <c r="G257" s="179"/>
      <c r="H257" s="179"/>
      <c r="I257" s="179"/>
      <c r="J257" s="179"/>
      <c r="K257" s="179"/>
      <c r="L257" s="179"/>
      <c r="M257" s="179"/>
      <c r="N257" s="180"/>
      <c r="O257" s="134"/>
      <c r="P257" s="179"/>
      <c r="Q257" s="179"/>
      <c r="R257" s="179"/>
      <c r="S257" s="179"/>
      <c r="T257" s="179"/>
      <c r="U257" s="179"/>
      <c r="V257" s="179"/>
      <c r="W257" s="179"/>
      <c r="X257" s="179"/>
      <c r="Y257" s="179"/>
      <c r="Z257" s="179"/>
      <c r="AA257" s="179"/>
      <c r="AB257" s="110"/>
    </row>
    <row r="258" spans="2:28" ht="15.75" customHeight="1">
      <c r="B258" s="179"/>
      <c r="C258" s="179"/>
      <c r="D258" s="179"/>
      <c r="E258" s="179"/>
      <c r="F258" s="179"/>
      <c r="G258" s="179"/>
      <c r="H258" s="179"/>
      <c r="I258" s="179"/>
      <c r="J258" s="179"/>
      <c r="K258" s="179"/>
      <c r="L258" s="179"/>
      <c r="M258" s="179"/>
      <c r="N258" s="180"/>
      <c r="O258" s="134"/>
      <c r="P258" s="179"/>
      <c r="Q258" s="179"/>
      <c r="R258" s="179"/>
      <c r="S258" s="179"/>
      <c r="T258" s="179"/>
      <c r="U258" s="179"/>
      <c r="V258" s="179"/>
      <c r="W258" s="179"/>
      <c r="X258" s="179"/>
      <c r="Y258" s="179"/>
      <c r="Z258" s="179"/>
      <c r="AA258" s="179"/>
      <c r="AB258" s="110"/>
    </row>
    <row r="259" spans="2:28" ht="15.75" customHeight="1">
      <c r="B259" s="179"/>
      <c r="C259" s="179"/>
      <c r="D259" s="179"/>
      <c r="E259" s="179"/>
      <c r="F259" s="179"/>
      <c r="G259" s="179"/>
      <c r="H259" s="179"/>
      <c r="I259" s="179"/>
      <c r="J259" s="179"/>
      <c r="K259" s="179"/>
      <c r="L259" s="179"/>
      <c r="M259" s="179"/>
      <c r="N259" s="180"/>
      <c r="O259" s="134"/>
      <c r="P259" s="179"/>
      <c r="Q259" s="179"/>
      <c r="R259" s="179"/>
      <c r="S259" s="179"/>
      <c r="T259" s="179"/>
      <c r="U259" s="179"/>
      <c r="V259" s="179"/>
      <c r="W259" s="179"/>
      <c r="X259" s="179"/>
      <c r="Y259" s="179"/>
      <c r="Z259" s="179"/>
      <c r="AA259" s="179"/>
      <c r="AB259" s="110"/>
    </row>
    <row r="260" spans="2:28" ht="15.75" customHeight="1">
      <c r="B260" s="179"/>
      <c r="C260" s="179"/>
      <c r="D260" s="179"/>
      <c r="E260" s="179"/>
      <c r="F260" s="179"/>
      <c r="G260" s="179"/>
      <c r="H260" s="179"/>
      <c r="I260" s="179"/>
      <c r="J260" s="179"/>
      <c r="K260" s="179"/>
      <c r="L260" s="179"/>
      <c r="M260" s="179"/>
      <c r="N260" s="180"/>
      <c r="O260" s="134"/>
      <c r="P260" s="179"/>
      <c r="Q260" s="179"/>
      <c r="R260" s="179"/>
      <c r="S260" s="179"/>
      <c r="T260" s="179"/>
      <c r="U260" s="179"/>
      <c r="V260" s="179"/>
      <c r="W260" s="179"/>
      <c r="X260" s="179"/>
      <c r="Y260" s="179"/>
      <c r="Z260" s="179"/>
      <c r="AA260" s="179"/>
      <c r="AB260" s="110"/>
    </row>
    <row r="261" spans="2:28" ht="15.75" customHeight="1">
      <c r="B261" s="179"/>
      <c r="C261" s="179"/>
      <c r="D261" s="179"/>
      <c r="E261" s="179"/>
      <c r="F261" s="179"/>
      <c r="G261" s="179"/>
      <c r="H261" s="179"/>
      <c r="I261" s="179"/>
      <c r="J261" s="179"/>
      <c r="K261" s="179"/>
      <c r="L261" s="179"/>
      <c r="M261" s="179"/>
      <c r="N261" s="180"/>
      <c r="O261" s="134"/>
      <c r="P261" s="179"/>
      <c r="Q261" s="179"/>
      <c r="R261" s="179"/>
      <c r="S261" s="179"/>
      <c r="T261" s="179"/>
      <c r="U261" s="179"/>
      <c r="V261" s="179"/>
      <c r="W261" s="179"/>
      <c r="X261" s="179"/>
      <c r="Y261" s="179"/>
      <c r="Z261" s="179"/>
      <c r="AA261" s="179"/>
      <c r="AB261" s="110"/>
    </row>
    <row r="262" spans="2:28" ht="15.75" customHeight="1">
      <c r="B262" s="179"/>
      <c r="C262" s="179"/>
      <c r="D262" s="179"/>
      <c r="E262" s="179"/>
      <c r="F262" s="179"/>
      <c r="G262" s="179"/>
      <c r="H262" s="179"/>
      <c r="I262" s="179"/>
      <c r="J262" s="179"/>
      <c r="K262" s="179"/>
      <c r="L262" s="179"/>
      <c r="M262" s="179"/>
      <c r="N262" s="180"/>
      <c r="O262" s="134"/>
      <c r="P262" s="179"/>
      <c r="Q262" s="179"/>
      <c r="R262" s="179"/>
      <c r="S262" s="179"/>
      <c r="T262" s="179"/>
      <c r="U262" s="179"/>
      <c r="V262" s="179"/>
      <c r="W262" s="179"/>
      <c r="X262" s="179"/>
      <c r="Y262" s="179"/>
      <c r="Z262" s="179"/>
      <c r="AA262" s="179"/>
      <c r="AB262" s="110"/>
    </row>
    <row r="263" spans="2:28" ht="15.75" customHeight="1">
      <c r="B263" s="179"/>
      <c r="C263" s="179"/>
      <c r="D263" s="179"/>
      <c r="E263" s="179"/>
      <c r="F263" s="179"/>
      <c r="G263" s="179"/>
      <c r="H263" s="179"/>
      <c r="I263" s="179"/>
      <c r="J263" s="179"/>
      <c r="K263" s="179"/>
      <c r="L263" s="179"/>
      <c r="M263" s="179"/>
      <c r="N263" s="180"/>
      <c r="O263" s="134"/>
      <c r="P263" s="179"/>
      <c r="Q263" s="179"/>
      <c r="R263" s="179"/>
      <c r="S263" s="179"/>
      <c r="T263" s="179"/>
      <c r="U263" s="179"/>
      <c r="V263" s="179"/>
      <c r="W263" s="179"/>
      <c r="X263" s="179"/>
      <c r="Y263" s="179"/>
      <c r="Z263" s="179"/>
      <c r="AA263" s="179"/>
      <c r="AB263" s="110"/>
    </row>
    <row r="264" spans="2:28" ht="15.75" customHeight="1">
      <c r="B264" s="179"/>
      <c r="C264" s="179"/>
      <c r="D264" s="179"/>
      <c r="E264" s="179"/>
      <c r="F264" s="179"/>
      <c r="G264" s="179"/>
      <c r="H264" s="179"/>
      <c r="I264" s="179"/>
      <c r="J264" s="179"/>
      <c r="K264" s="179"/>
      <c r="L264" s="179"/>
      <c r="M264" s="179"/>
      <c r="N264" s="180"/>
      <c r="O264" s="134"/>
      <c r="P264" s="179"/>
      <c r="Q264" s="179"/>
      <c r="R264" s="179"/>
      <c r="S264" s="179"/>
      <c r="T264" s="179"/>
      <c r="U264" s="179"/>
      <c r="V264" s="179"/>
      <c r="W264" s="179"/>
      <c r="X264" s="179"/>
      <c r="Y264" s="179"/>
      <c r="Z264" s="179"/>
      <c r="AA264" s="179"/>
      <c r="AB264" s="110"/>
    </row>
    <row r="265" spans="2:28" ht="15.75" customHeight="1">
      <c r="B265" s="179"/>
      <c r="C265" s="179"/>
      <c r="D265" s="179"/>
      <c r="E265" s="179"/>
      <c r="F265" s="179"/>
      <c r="G265" s="179"/>
      <c r="H265" s="179"/>
      <c r="I265" s="179"/>
      <c r="J265" s="179"/>
      <c r="K265" s="179"/>
      <c r="L265" s="179"/>
      <c r="M265" s="179"/>
      <c r="N265" s="180"/>
      <c r="O265" s="134"/>
      <c r="P265" s="179"/>
      <c r="Q265" s="179"/>
      <c r="R265" s="179"/>
      <c r="S265" s="179"/>
      <c r="T265" s="179"/>
      <c r="U265" s="179"/>
      <c r="V265" s="179"/>
      <c r="W265" s="179"/>
      <c r="X265" s="179"/>
      <c r="Y265" s="179"/>
      <c r="Z265" s="179"/>
      <c r="AA265" s="179"/>
      <c r="AB265" s="110"/>
    </row>
    <row r="266" spans="2:28" ht="15.75" customHeight="1">
      <c r="B266" s="179"/>
      <c r="C266" s="179"/>
      <c r="D266" s="179"/>
      <c r="E266" s="179"/>
      <c r="F266" s="179"/>
      <c r="G266" s="179"/>
      <c r="H266" s="179"/>
      <c r="I266" s="179"/>
      <c r="J266" s="179"/>
      <c r="K266" s="179"/>
      <c r="L266" s="179"/>
      <c r="M266" s="179"/>
      <c r="N266" s="180"/>
      <c r="O266" s="134"/>
      <c r="P266" s="179"/>
      <c r="Q266" s="179"/>
      <c r="R266" s="179"/>
      <c r="S266" s="179"/>
      <c r="T266" s="179"/>
      <c r="U266" s="179"/>
      <c r="V266" s="179"/>
      <c r="W266" s="179"/>
      <c r="X266" s="179"/>
      <c r="Y266" s="179"/>
      <c r="Z266" s="179"/>
      <c r="AA266" s="179"/>
      <c r="AB266" s="110"/>
    </row>
    <row r="267" spans="2:28" ht="15.75" customHeight="1">
      <c r="B267" s="179"/>
      <c r="C267" s="179"/>
      <c r="D267" s="179"/>
      <c r="E267" s="179"/>
      <c r="F267" s="179"/>
      <c r="G267" s="179"/>
      <c r="H267" s="179"/>
      <c r="I267" s="179"/>
      <c r="J267" s="179"/>
      <c r="K267" s="179"/>
      <c r="L267" s="179"/>
      <c r="M267" s="179"/>
      <c r="N267" s="180"/>
      <c r="O267" s="134"/>
      <c r="P267" s="179"/>
      <c r="Q267" s="179"/>
      <c r="R267" s="179"/>
      <c r="S267" s="179"/>
      <c r="T267" s="179"/>
      <c r="U267" s="179"/>
      <c r="V267" s="179"/>
      <c r="W267" s="179"/>
      <c r="X267" s="179"/>
      <c r="Y267" s="179"/>
      <c r="Z267" s="179"/>
      <c r="AA267" s="179"/>
      <c r="AB267" s="110"/>
    </row>
    <row r="268" spans="2:28" ht="15.75" customHeight="1">
      <c r="B268" s="179"/>
      <c r="C268" s="179"/>
      <c r="D268" s="179"/>
      <c r="E268" s="179"/>
      <c r="F268" s="179"/>
      <c r="G268" s="179"/>
      <c r="H268" s="179"/>
      <c r="I268" s="179"/>
      <c r="J268" s="179"/>
      <c r="K268" s="179"/>
      <c r="L268" s="179"/>
      <c r="M268" s="179"/>
      <c r="N268" s="180"/>
      <c r="O268" s="134"/>
      <c r="P268" s="179"/>
      <c r="Q268" s="179"/>
      <c r="R268" s="179"/>
      <c r="S268" s="179"/>
      <c r="T268" s="179"/>
      <c r="U268" s="179"/>
      <c r="V268" s="179"/>
      <c r="W268" s="179"/>
      <c r="X268" s="179"/>
      <c r="Y268" s="179"/>
      <c r="Z268" s="179"/>
      <c r="AA268" s="179"/>
      <c r="AB268" s="110"/>
    </row>
    <row r="269" spans="2:28" ht="15.75" customHeight="1">
      <c r="B269" s="179"/>
      <c r="C269" s="179"/>
      <c r="D269" s="179"/>
      <c r="E269" s="179"/>
      <c r="F269" s="179"/>
      <c r="G269" s="179"/>
      <c r="H269" s="179"/>
      <c r="I269" s="179"/>
      <c r="J269" s="179"/>
      <c r="K269" s="179"/>
      <c r="L269" s="179"/>
      <c r="M269" s="179"/>
      <c r="N269" s="180"/>
      <c r="O269" s="134"/>
      <c r="P269" s="179"/>
      <c r="Q269" s="179"/>
      <c r="R269" s="179"/>
      <c r="S269" s="179"/>
      <c r="T269" s="179"/>
      <c r="U269" s="179"/>
      <c r="V269" s="179"/>
      <c r="W269" s="179"/>
      <c r="X269" s="179"/>
      <c r="Y269" s="179"/>
      <c r="Z269" s="179"/>
      <c r="AA269" s="179"/>
      <c r="AB269" s="110"/>
    </row>
    <row r="270" spans="2:28" ht="15.75" customHeight="1">
      <c r="B270" s="179"/>
      <c r="C270" s="179"/>
      <c r="D270" s="179"/>
      <c r="E270" s="179"/>
      <c r="F270" s="179"/>
      <c r="G270" s="179"/>
      <c r="H270" s="179"/>
      <c r="I270" s="179"/>
      <c r="J270" s="179"/>
      <c r="K270" s="179"/>
      <c r="L270" s="179"/>
      <c r="M270" s="179"/>
      <c r="N270" s="180"/>
      <c r="O270" s="134"/>
      <c r="P270" s="179"/>
      <c r="Q270" s="179"/>
      <c r="R270" s="179"/>
      <c r="S270" s="179"/>
      <c r="T270" s="179"/>
      <c r="U270" s="179"/>
      <c r="V270" s="179"/>
      <c r="W270" s="179"/>
      <c r="X270" s="179"/>
      <c r="Y270" s="179"/>
      <c r="Z270" s="179"/>
      <c r="AA270" s="179"/>
      <c r="AB270" s="110"/>
    </row>
    <row r="271" spans="2:28" ht="15.75" customHeight="1">
      <c r="B271" s="179"/>
      <c r="C271" s="179"/>
      <c r="D271" s="179"/>
      <c r="E271" s="179"/>
      <c r="F271" s="179"/>
      <c r="G271" s="179"/>
      <c r="H271" s="179"/>
      <c r="I271" s="179"/>
      <c r="J271" s="179"/>
      <c r="K271" s="179"/>
      <c r="L271" s="179"/>
      <c r="M271" s="179"/>
      <c r="N271" s="180"/>
      <c r="O271" s="134"/>
      <c r="P271" s="179"/>
      <c r="Q271" s="179"/>
      <c r="R271" s="179"/>
      <c r="S271" s="179"/>
      <c r="T271" s="179"/>
      <c r="U271" s="179"/>
      <c r="V271" s="179"/>
      <c r="W271" s="179"/>
      <c r="X271" s="179"/>
      <c r="Y271" s="179"/>
      <c r="Z271" s="179"/>
      <c r="AA271" s="179"/>
      <c r="AB271" s="110"/>
    </row>
    <row r="272" spans="2:28" ht="15.75" customHeight="1">
      <c r="B272" s="179"/>
      <c r="C272" s="179"/>
      <c r="D272" s="179"/>
      <c r="E272" s="179"/>
      <c r="F272" s="179"/>
      <c r="G272" s="179"/>
      <c r="H272" s="179"/>
      <c r="I272" s="179"/>
      <c r="J272" s="179"/>
      <c r="K272" s="179"/>
      <c r="L272" s="179"/>
      <c r="M272" s="179"/>
      <c r="N272" s="180"/>
      <c r="O272" s="134"/>
      <c r="P272" s="179"/>
      <c r="Q272" s="179"/>
      <c r="R272" s="179"/>
      <c r="S272" s="179"/>
      <c r="T272" s="179"/>
      <c r="U272" s="179"/>
      <c r="V272" s="179"/>
      <c r="W272" s="179"/>
      <c r="X272" s="179"/>
      <c r="Y272" s="179"/>
      <c r="Z272" s="179"/>
      <c r="AA272" s="179"/>
      <c r="AB272" s="110"/>
    </row>
    <row r="273" spans="2:28" ht="15.75" customHeight="1">
      <c r="B273" s="179"/>
      <c r="C273" s="179"/>
      <c r="D273" s="179"/>
      <c r="E273" s="179"/>
      <c r="F273" s="179"/>
      <c r="G273" s="179"/>
      <c r="H273" s="179"/>
      <c r="I273" s="179"/>
      <c r="J273" s="179"/>
      <c r="K273" s="179"/>
      <c r="L273" s="179"/>
      <c r="M273" s="179"/>
      <c r="N273" s="180"/>
      <c r="O273" s="134"/>
      <c r="P273" s="179"/>
      <c r="Q273" s="179"/>
      <c r="R273" s="179"/>
      <c r="S273" s="179"/>
      <c r="T273" s="179"/>
      <c r="U273" s="179"/>
      <c r="V273" s="179"/>
      <c r="W273" s="179"/>
      <c r="X273" s="179"/>
      <c r="Y273" s="179"/>
      <c r="Z273" s="179"/>
      <c r="AA273" s="179"/>
      <c r="AB273" s="110"/>
    </row>
    <row r="274" spans="2:28" ht="15.75" customHeight="1">
      <c r="B274" s="179"/>
      <c r="C274" s="179"/>
      <c r="D274" s="179"/>
      <c r="E274" s="179"/>
      <c r="F274" s="179"/>
      <c r="G274" s="179"/>
      <c r="H274" s="179"/>
      <c r="I274" s="179"/>
      <c r="J274" s="179"/>
      <c r="K274" s="179"/>
      <c r="L274" s="179"/>
      <c r="M274" s="179"/>
      <c r="N274" s="180"/>
      <c r="O274" s="134"/>
      <c r="P274" s="179"/>
      <c r="Q274" s="179"/>
      <c r="R274" s="179"/>
      <c r="S274" s="179"/>
      <c r="T274" s="179"/>
      <c r="U274" s="179"/>
      <c r="V274" s="179"/>
      <c r="W274" s="179"/>
      <c r="X274" s="179"/>
      <c r="Y274" s="179"/>
      <c r="Z274" s="179"/>
      <c r="AA274" s="179"/>
      <c r="AB274" s="110"/>
    </row>
    <row r="275" spans="2:28" ht="15.75" customHeight="1">
      <c r="B275" s="179"/>
      <c r="C275" s="179"/>
      <c r="D275" s="179"/>
      <c r="E275" s="179"/>
      <c r="F275" s="179"/>
      <c r="G275" s="179"/>
      <c r="H275" s="179"/>
      <c r="I275" s="179"/>
      <c r="J275" s="179"/>
      <c r="K275" s="179"/>
      <c r="L275" s="179"/>
      <c r="M275" s="179"/>
      <c r="N275" s="180"/>
      <c r="O275" s="134"/>
      <c r="P275" s="179"/>
      <c r="Q275" s="179"/>
      <c r="R275" s="179"/>
      <c r="S275" s="179"/>
      <c r="T275" s="179"/>
      <c r="U275" s="179"/>
      <c r="V275" s="179"/>
      <c r="W275" s="179"/>
      <c r="X275" s="179"/>
      <c r="Y275" s="179"/>
      <c r="Z275" s="179"/>
      <c r="AA275" s="179"/>
      <c r="AB275" s="110"/>
    </row>
    <row r="276" spans="2:28" ht="15.75" customHeight="1">
      <c r="B276" s="179"/>
      <c r="C276" s="179"/>
      <c r="D276" s="179"/>
      <c r="E276" s="179"/>
      <c r="F276" s="179"/>
      <c r="G276" s="179"/>
      <c r="H276" s="179"/>
      <c r="I276" s="179"/>
      <c r="J276" s="179"/>
      <c r="K276" s="179"/>
      <c r="L276" s="179"/>
      <c r="M276" s="179"/>
      <c r="N276" s="180"/>
      <c r="O276" s="134"/>
      <c r="P276" s="179"/>
      <c r="Q276" s="179"/>
      <c r="R276" s="179"/>
      <c r="S276" s="179"/>
      <c r="T276" s="179"/>
      <c r="U276" s="179"/>
      <c r="V276" s="179"/>
      <c r="W276" s="179"/>
      <c r="X276" s="179"/>
      <c r="Y276" s="179"/>
      <c r="Z276" s="179"/>
      <c r="AA276" s="179"/>
      <c r="AB276" s="110"/>
    </row>
    <row r="277" spans="2:28" ht="15.75" customHeight="1">
      <c r="B277" s="179"/>
      <c r="C277" s="179"/>
      <c r="D277" s="179"/>
      <c r="E277" s="179"/>
      <c r="F277" s="179"/>
      <c r="G277" s="179"/>
      <c r="H277" s="179"/>
      <c r="I277" s="179"/>
      <c r="J277" s="179"/>
      <c r="K277" s="179"/>
      <c r="L277" s="179"/>
      <c r="M277" s="179"/>
      <c r="N277" s="180"/>
      <c r="O277" s="134"/>
      <c r="P277" s="179"/>
      <c r="Q277" s="179"/>
      <c r="R277" s="179"/>
      <c r="S277" s="179"/>
      <c r="T277" s="179"/>
      <c r="U277" s="179"/>
      <c r="V277" s="179"/>
      <c r="W277" s="179"/>
      <c r="X277" s="179"/>
      <c r="Y277" s="179"/>
      <c r="Z277" s="179"/>
      <c r="AA277" s="179"/>
      <c r="AB277" s="110"/>
    </row>
    <row r="278" spans="2:28" ht="15.75" customHeight="1">
      <c r="B278" s="179"/>
      <c r="C278" s="179"/>
      <c r="D278" s="179"/>
      <c r="E278" s="179"/>
      <c r="F278" s="179"/>
      <c r="G278" s="179"/>
      <c r="H278" s="179"/>
      <c r="I278" s="179"/>
      <c r="J278" s="179"/>
      <c r="K278" s="179"/>
      <c r="L278" s="179"/>
      <c r="M278" s="179"/>
      <c r="N278" s="180"/>
      <c r="O278" s="134"/>
      <c r="P278" s="179"/>
      <c r="Q278" s="179"/>
      <c r="R278" s="179"/>
      <c r="S278" s="179"/>
      <c r="T278" s="179"/>
      <c r="U278" s="179"/>
      <c r="V278" s="179"/>
      <c r="W278" s="179"/>
      <c r="X278" s="179"/>
      <c r="Y278" s="179"/>
      <c r="Z278" s="179"/>
      <c r="AA278" s="179"/>
      <c r="AB278" s="110"/>
    </row>
    <row r="279" spans="2:28" ht="15.75" customHeight="1">
      <c r="B279" s="179"/>
      <c r="C279" s="179"/>
      <c r="D279" s="179"/>
      <c r="E279" s="179"/>
      <c r="F279" s="179"/>
      <c r="G279" s="179"/>
      <c r="H279" s="179"/>
      <c r="I279" s="179"/>
      <c r="J279" s="179"/>
      <c r="K279" s="179"/>
      <c r="L279" s="179"/>
      <c r="M279" s="179"/>
      <c r="N279" s="180"/>
      <c r="O279" s="134"/>
      <c r="P279" s="179"/>
      <c r="Q279" s="179"/>
      <c r="R279" s="179"/>
      <c r="S279" s="179"/>
      <c r="T279" s="179"/>
      <c r="U279" s="179"/>
      <c r="V279" s="179"/>
      <c r="W279" s="179"/>
      <c r="X279" s="179"/>
      <c r="Y279" s="179"/>
      <c r="Z279" s="179"/>
      <c r="AA279" s="179"/>
      <c r="AB279" s="110"/>
    </row>
    <row r="280" spans="2:28" ht="15.75" customHeight="1">
      <c r="B280" s="179"/>
      <c r="C280" s="179"/>
      <c r="D280" s="179"/>
      <c r="E280" s="179"/>
      <c r="F280" s="179"/>
      <c r="G280" s="179"/>
      <c r="H280" s="179"/>
      <c r="I280" s="179"/>
      <c r="J280" s="179"/>
      <c r="K280" s="179"/>
      <c r="L280" s="179"/>
      <c r="M280" s="179"/>
      <c r="N280" s="180"/>
      <c r="O280" s="134"/>
      <c r="P280" s="179"/>
      <c r="Q280" s="179"/>
      <c r="R280" s="179"/>
      <c r="S280" s="179"/>
      <c r="T280" s="179"/>
      <c r="U280" s="179"/>
      <c r="V280" s="179"/>
      <c r="W280" s="179"/>
      <c r="X280" s="179"/>
      <c r="Y280" s="179"/>
      <c r="Z280" s="179"/>
      <c r="AA280" s="179"/>
      <c r="AB280" s="110"/>
    </row>
    <row r="281" spans="2:28" ht="15.75" customHeight="1">
      <c r="B281" s="179"/>
      <c r="C281" s="179"/>
      <c r="D281" s="179"/>
      <c r="E281" s="179"/>
      <c r="F281" s="179"/>
      <c r="G281" s="179"/>
      <c r="H281" s="179"/>
      <c r="I281" s="179"/>
      <c r="J281" s="179"/>
      <c r="K281" s="179"/>
      <c r="L281" s="179"/>
      <c r="M281" s="179"/>
      <c r="N281" s="180"/>
      <c r="O281" s="134"/>
      <c r="P281" s="179"/>
      <c r="Q281" s="179"/>
      <c r="R281" s="179"/>
      <c r="S281" s="179"/>
      <c r="T281" s="179"/>
      <c r="U281" s="179"/>
      <c r="V281" s="179"/>
      <c r="W281" s="179"/>
      <c r="X281" s="179"/>
      <c r="Y281" s="179"/>
      <c r="Z281" s="179"/>
      <c r="AA281" s="179"/>
      <c r="AB281" s="110"/>
    </row>
    <row r="282" spans="2:28" ht="15.75" customHeight="1">
      <c r="B282" s="179"/>
      <c r="C282" s="179"/>
      <c r="D282" s="179"/>
      <c r="E282" s="179"/>
      <c r="F282" s="179"/>
      <c r="G282" s="179"/>
      <c r="H282" s="179"/>
      <c r="I282" s="179"/>
      <c r="J282" s="179"/>
      <c r="K282" s="179"/>
      <c r="L282" s="179"/>
      <c r="M282" s="179"/>
      <c r="N282" s="180"/>
      <c r="O282" s="134"/>
      <c r="P282" s="179"/>
      <c r="Q282" s="179"/>
      <c r="R282" s="179"/>
      <c r="S282" s="179"/>
      <c r="T282" s="179"/>
      <c r="U282" s="179"/>
      <c r="V282" s="179"/>
      <c r="W282" s="179"/>
      <c r="X282" s="179"/>
      <c r="Y282" s="179"/>
      <c r="Z282" s="179"/>
      <c r="AA282" s="179"/>
      <c r="AB282" s="110"/>
    </row>
    <row r="283" spans="2:28" ht="15.75" customHeight="1">
      <c r="B283" s="179"/>
      <c r="C283" s="179"/>
      <c r="D283" s="179"/>
      <c r="E283" s="179"/>
      <c r="F283" s="179"/>
      <c r="G283" s="179"/>
      <c r="H283" s="179"/>
      <c r="I283" s="179"/>
      <c r="J283" s="179"/>
      <c r="K283" s="179"/>
      <c r="L283" s="179"/>
      <c r="M283" s="179"/>
      <c r="N283" s="180"/>
      <c r="O283" s="134"/>
      <c r="P283" s="179"/>
      <c r="Q283" s="179"/>
      <c r="R283" s="179"/>
      <c r="S283" s="179"/>
      <c r="T283" s="179"/>
      <c r="U283" s="179"/>
      <c r="V283" s="179"/>
      <c r="W283" s="179"/>
      <c r="X283" s="179"/>
      <c r="Y283" s="179"/>
      <c r="Z283" s="179"/>
      <c r="AA283" s="179"/>
      <c r="AB283" s="110"/>
    </row>
    <row r="284" spans="2:28" ht="15.75" customHeight="1">
      <c r="B284" s="179"/>
      <c r="C284" s="179"/>
      <c r="D284" s="179"/>
      <c r="E284" s="179"/>
      <c r="F284" s="179"/>
      <c r="G284" s="179"/>
      <c r="H284" s="179"/>
      <c r="I284" s="179"/>
      <c r="J284" s="179"/>
      <c r="K284" s="179"/>
      <c r="L284" s="179"/>
      <c r="M284" s="179"/>
      <c r="N284" s="180"/>
      <c r="O284" s="134"/>
      <c r="P284" s="179"/>
      <c r="Q284" s="179"/>
      <c r="R284" s="179"/>
      <c r="S284" s="179"/>
      <c r="T284" s="179"/>
      <c r="U284" s="179"/>
      <c r="V284" s="179"/>
      <c r="W284" s="179"/>
      <c r="X284" s="179"/>
      <c r="Y284" s="179"/>
      <c r="Z284" s="179"/>
      <c r="AA284" s="179"/>
      <c r="AB284" s="110"/>
    </row>
    <row r="285" spans="2:28" ht="15.75" customHeight="1">
      <c r="B285" s="179"/>
      <c r="C285" s="179"/>
      <c r="D285" s="179"/>
      <c r="E285" s="179"/>
      <c r="F285" s="179"/>
      <c r="G285" s="179"/>
      <c r="H285" s="179"/>
      <c r="I285" s="179"/>
      <c r="J285" s="179"/>
      <c r="K285" s="179"/>
      <c r="L285" s="179"/>
      <c r="M285" s="179"/>
      <c r="N285" s="180"/>
      <c r="O285" s="134"/>
      <c r="P285" s="179"/>
      <c r="Q285" s="179"/>
      <c r="R285" s="179"/>
      <c r="S285" s="179"/>
      <c r="T285" s="179"/>
      <c r="U285" s="179"/>
      <c r="V285" s="179"/>
      <c r="W285" s="179"/>
      <c r="X285" s="179"/>
      <c r="Y285" s="179"/>
      <c r="Z285" s="179"/>
      <c r="AA285" s="179"/>
      <c r="AB285" s="110"/>
    </row>
    <row r="286" spans="2:28" ht="15.75" customHeight="1">
      <c r="B286" s="179"/>
      <c r="C286" s="179"/>
      <c r="D286" s="179"/>
      <c r="E286" s="179"/>
      <c r="F286" s="179"/>
      <c r="G286" s="179"/>
      <c r="H286" s="179"/>
      <c r="I286" s="179"/>
      <c r="J286" s="179"/>
      <c r="K286" s="179"/>
      <c r="L286" s="179"/>
      <c r="M286" s="179"/>
      <c r="N286" s="180"/>
      <c r="O286" s="134"/>
      <c r="P286" s="179"/>
      <c r="Q286" s="179"/>
      <c r="R286" s="179"/>
      <c r="S286" s="179"/>
      <c r="T286" s="179"/>
      <c r="U286" s="179"/>
      <c r="V286" s="179"/>
      <c r="W286" s="179"/>
      <c r="X286" s="179"/>
      <c r="Y286" s="179"/>
      <c r="Z286" s="179"/>
      <c r="AA286" s="179"/>
      <c r="AB286" s="110"/>
    </row>
    <row r="287" spans="2:28" ht="15.75" customHeight="1">
      <c r="B287" s="179"/>
      <c r="C287" s="179"/>
      <c r="D287" s="179"/>
      <c r="E287" s="179"/>
      <c r="F287" s="179"/>
      <c r="G287" s="179"/>
      <c r="H287" s="179"/>
      <c r="I287" s="179"/>
      <c r="J287" s="179"/>
      <c r="K287" s="179"/>
      <c r="L287" s="179"/>
      <c r="M287" s="179"/>
      <c r="N287" s="180"/>
      <c r="O287" s="134"/>
      <c r="P287" s="179"/>
      <c r="Q287" s="179"/>
      <c r="R287" s="179"/>
      <c r="S287" s="179"/>
      <c r="T287" s="179"/>
      <c r="U287" s="179"/>
      <c r="V287" s="179"/>
      <c r="W287" s="179"/>
      <c r="X287" s="179"/>
      <c r="Y287" s="179"/>
      <c r="Z287" s="179"/>
      <c r="AA287" s="179"/>
      <c r="AB287" s="110"/>
    </row>
    <row r="288" spans="2:28" ht="15.75" customHeight="1">
      <c r="B288" s="179"/>
      <c r="C288" s="179"/>
      <c r="D288" s="179"/>
      <c r="E288" s="179"/>
      <c r="F288" s="179"/>
      <c r="G288" s="179"/>
      <c r="H288" s="179"/>
      <c r="I288" s="179"/>
      <c r="J288" s="179"/>
      <c r="K288" s="179"/>
      <c r="L288" s="179"/>
      <c r="M288" s="179"/>
      <c r="N288" s="180"/>
      <c r="O288" s="134"/>
      <c r="P288" s="179"/>
      <c r="Q288" s="179"/>
      <c r="R288" s="179"/>
      <c r="S288" s="179"/>
      <c r="T288" s="179"/>
      <c r="U288" s="179"/>
      <c r="V288" s="179"/>
      <c r="W288" s="179"/>
      <c r="X288" s="179"/>
      <c r="Y288" s="179"/>
      <c r="Z288" s="179"/>
      <c r="AA288" s="179"/>
      <c r="AB288" s="110"/>
    </row>
    <row r="289" spans="2:28" ht="15.75" customHeight="1">
      <c r="B289" s="179"/>
      <c r="C289" s="179"/>
      <c r="D289" s="179"/>
      <c r="E289" s="179"/>
      <c r="F289" s="179"/>
      <c r="G289" s="179"/>
      <c r="H289" s="179"/>
      <c r="I289" s="179"/>
      <c r="J289" s="179"/>
      <c r="K289" s="179"/>
      <c r="L289" s="179"/>
      <c r="M289" s="179"/>
      <c r="N289" s="180"/>
      <c r="O289" s="134"/>
      <c r="P289" s="179"/>
      <c r="Q289" s="179"/>
      <c r="R289" s="179"/>
      <c r="S289" s="179"/>
      <c r="T289" s="179"/>
      <c r="U289" s="179"/>
      <c r="V289" s="179"/>
      <c r="W289" s="179"/>
      <c r="X289" s="179"/>
      <c r="Y289" s="179"/>
      <c r="Z289" s="179"/>
      <c r="AA289" s="179"/>
      <c r="AB289" s="110"/>
    </row>
    <row r="290" spans="2:28" ht="15.75" customHeight="1">
      <c r="B290" s="179"/>
      <c r="C290" s="179"/>
      <c r="D290" s="179"/>
      <c r="E290" s="179"/>
      <c r="F290" s="179"/>
      <c r="G290" s="179"/>
      <c r="H290" s="179"/>
      <c r="I290" s="179"/>
      <c r="J290" s="179"/>
      <c r="K290" s="179"/>
      <c r="L290" s="179"/>
      <c r="M290" s="179"/>
      <c r="N290" s="180"/>
      <c r="O290" s="134"/>
      <c r="P290" s="179"/>
      <c r="Q290" s="179"/>
      <c r="R290" s="179"/>
      <c r="S290" s="179"/>
      <c r="T290" s="179"/>
      <c r="U290" s="179"/>
      <c r="V290" s="179"/>
      <c r="W290" s="179"/>
      <c r="X290" s="179"/>
      <c r="Y290" s="179"/>
      <c r="Z290" s="179"/>
      <c r="AA290" s="179"/>
      <c r="AB290" s="110"/>
    </row>
    <row r="291" spans="2:28" ht="15.75" customHeight="1">
      <c r="B291" s="179"/>
      <c r="C291" s="179"/>
      <c r="D291" s="179"/>
      <c r="E291" s="179"/>
      <c r="F291" s="179"/>
      <c r="G291" s="179"/>
      <c r="H291" s="179"/>
      <c r="I291" s="179"/>
      <c r="J291" s="179"/>
      <c r="K291" s="179"/>
      <c r="L291" s="179"/>
      <c r="M291" s="179"/>
      <c r="N291" s="180"/>
      <c r="O291" s="134"/>
      <c r="P291" s="179"/>
      <c r="Q291" s="179"/>
      <c r="R291" s="179"/>
      <c r="S291" s="179"/>
      <c r="T291" s="179"/>
      <c r="U291" s="179"/>
      <c r="V291" s="179"/>
      <c r="W291" s="179"/>
      <c r="X291" s="179"/>
      <c r="Y291" s="179"/>
      <c r="Z291" s="179"/>
      <c r="AA291" s="179"/>
      <c r="AB291" s="110"/>
    </row>
    <row r="292" spans="2:28" ht="15.75" customHeight="1">
      <c r="B292" s="179"/>
      <c r="C292" s="179"/>
      <c r="D292" s="179"/>
      <c r="E292" s="179"/>
      <c r="F292" s="179"/>
      <c r="G292" s="179"/>
      <c r="H292" s="179"/>
      <c r="I292" s="179"/>
      <c r="J292" s="179"/>
      <c r="K292" s="179"/>
      <c r="L292" s="179"/>
      <c r="M292" s="179"/>
      <c r="N292" s="180"/>
      <c r="O292" s="134"/>
      <c r="P292" s="179"/>
      <c r="Q292" s="179"/>
      <c r="R292" s="179"/>
      <c r="S292" s="179"/>
      <c r="T292" s="179"/>
      <c r="U292" s="179"/>
      <c r="V292" s="179"/>
      <c r="W292" s="179"/>
      <c r="X292" s="179"/>
      <c r="Y292" s="179"/>
      <c r="Z292" s="179"/>
      <c r="AA292" s="179"/>
      <c r="AB292" s="110"/>
    </row>
    <row r="293" spans="2:28" ht="15.75" customHeight="1">
      <c r="B293" s="179"/>
      <c r="C293" s="179"/>
      <c r="D293" s="179"/>
      <c r="E293" s="179"/>
      <c r="F293" s="179"/>
      <c r="G293" s="179"/>
      <c r="H293" s="179"/>
      <c r="I293" s="179"/>
      <c r="J293" s="179"/>
      <c r="K293" s="179"/>
      <c r="L293" s="179"/>
      <c r="M293" s="179"/>
      <c r="N293" s="180"/>
      <c r="O293" s="134"/>
      <c r="P293" s="179"/>
      <c r="Q293" s="179"/>
      <c r="R293" s="179"/>
      <c r="S293" s="179"/>
      <c r="T293" s="179"/>
      <c r="U293" s="179"/>
      <c r="V293" s="179"/>
      <c r="W293" s="179"/>
      <c r="X293" s="179"/>
      <c r="Y293" s="179"/>
      <c r="Z293" s="179"/>
      <c r="AA293" s="179"/>
      <c r="AB293" s="110"/>
    </row>
    <row r="294" spans="2:28" ht="15.75" customHeight="1">
      <c r="B294" s="179"/>
      <c r="C294" s="179"/>
      <c r="D294" s="179"/>
      <c r="E294" s="179"/>
      <c r="F294" s="179"/>
      <c r="G294" s="179"/>
      <c r="H294" s="179"/>
      <c r="I294" s="179"/>
      <c r="J294" s="179"/>
      <c r="K294" s="179"/>
      <c r="L294" s="179"/>
      <c r="M294" s="179"/>
      <c r="N294" s="180"/>
      <c r="O294" s="134"/>
      <c r="P294" s="179"/>
      <c r="Q294" s="179"/>
      <c r="R294" s="179"/>
      <c r="S294" s="179"/>
      <c r="T294" s="179"/>
      <c r="U294" s="179"/>
      <c r="V294" s="179"/>
      <c r="W294" s="179"/>
      <c r="X294" s="179"/>
      <c r="Y294" s="179"/>
      <c r="Z294" s="179"/>
      <c r="AA294" s="179"/>
      <c r="AB294" s="110"/>
    </row>
    <row r="295" spans="2:28" ht="15.75" customHeight="1">
      <c r="B295" s="179"/>
      <c r="C295" s="179"/>
      <c r="D295" s="179"/>
      <c r="E295" s="179"/>
      <c r="F295" s="179"/>
      <c r="G295" s="179"/>
      <c r="H295" s="179"/>
      <c r="I295" s="179"/>
      <c r="J295" s="179"/>
      <c r="K295" s="179"/>
      <c r="L295" s="179"/>
      <c r="M295" s="179"/>
      <c r="N295" s="180"/>
      <c r="O295" s="134"/>
      <c r="P295" s="179"/>
      <c r="Q295" s="179"/>
      <c r="R295" s="179"/>
      <c r="S295" s="179"/>
      <c r="T295" s="179"/>
      <c r="U295" s="179"/>
      <c r="V295" s="179"/>
      <c r="W295" s="179"/>
      <c r="X295" s="179"/>
      <c r="Y295" s="179"/>
      <c r="Z295" s="179"/>
      <c r="AA295" s="179"/>
      <c r="AB295" s="110"/>
    </row>
    <row r="296" spans="2:28" ht="15.75" customHeight="1">
      <c r="B296" s="179"/>
      <c r="C296" s="179"/>
      <c r="D296" s="179"/>
      <c r="E296" s="179"/>
      <c r="F296" s="179"/>
      <c r="G296" s="179"/>
      <c r="H296" s="179"/>
      <c r="I296" s="179"/>
      <c r="J296" s="179"/>
      <c r="K296" s="179"/>
      <c r="L296" s="179"/>
      <c r="M296" s="179"/>
      <c r="N296" s="180"/>
      <c r="O296" s="134"/>
      <c r="P296" s="179"/>
      <c r="Q296" s="179"/>
      <c r="R296" s="179"/>
      <c r="S296" s="179"/>
      <c r="T296" s="179"/>
      <c r="U296" s="179"/>
      <c r="V296" s="179"/>
      <c r="W296" s="179"/>
      <c r="X296" s="179"/>
      <c r="Y296" s="179"/>
      <c r="Z296" s="179"/>
      <c r="AA296" s="179"/>
      <c r="AB296" s="110"/>
    </row>
    <row r="297" spans="2:28" ht="15.75" customHeight="1">
      <c r="B297" s="179"/>
      <c r="C297" s="179"/>
      <c r="D297" s="179"/>
      <c r="E297" s="179"/>
      <c r="F297" s="179"/>
      <c r="G297" s="179"/>
      <c r="H297" s="179"/>
      <c r="I297" s="179"/>
      <c r="J297" s="179"/>
      <c r="K297" s="179"/>
      <c r="L297" s="179"/>
      <c r="M297" s="179"/>
      <c r="N297" s="180"/>
      <c r="O297" s="134"/>
      <c r="P297" s="179"/>
      <c r="Q297" s="179"/>
      <c r="R297" s="179"/>
      <c r="S297" s="179"/>
      <c r="T297" s="179"/>
      <c r="U297" s="179"/>
      <c r="V297" s="179"/>
      <c r="W297" s="179"/>
      <c r="X297" s="179"/>
      <c r="Y297" s="179"/>
      <c r="Z297" s="179"/>
      <c r="AA297" s="179"/>
      <c r="AB297" s="110"/>
    </row>
    <row r="298" spans="2:28" ht="15.75" customHeight="1">
      <c r="B298" s="179"/>
      <c r="C298" s="179"/>
      <c r="D298" s="179"/>
      <c r="E298" s="179"/>
      <c r="F298" s="179"/>
      <c r="G298" s="179"/>
      <c r="H298" s="179"/>
      <c r="I298" s="179"/>
      <c r="J298" s="179"/>
      <c r="K298" s="179"/>
      <c r="L298" s="179"/>
      <c r="M298" s="179"/>
      <c r="N298" s="180"/>
      <c r="O298" s="134"/>
      <c r="P298" s="179"/>
      <c r="Q298" s="179"/>
      <c r="R298" s="179"/>
      <c r="S298" s="179"/>
      <c r="T298" s="179"/>
      <c r="U298" s="179"/>
      <c r="V298" s="179"/>
      <c r="W298" s="179"/>
      <c r="X298" s="179"/>
      <c r="Y298" s="179"/>
      <c r="Z298" s="179"/>
      <c r="AA298" s="179"/>
      <c r="AB298" s="110"/>
    </row>
    <row r="299" spans="2:28" ht="15.75" customHeight="1">
      <c r="B299" s="179"/>
      <c r="C299" s="179"/>
      <c r="D299" s="179"/>
      <c r="E299" s="179"/>
      <c r="F299" s="179"/>
      <c r="G299" s="179"/>
      <c r="H299" s="179"/>
      <c r="I299" s="179"/>
      <c r="J299" s="179"/>
      <c r="K299" s="179"/>
      <c r="L299" s="179"/>
      <c r="M299" s="179"/>
      <c r="N299" s="180"/>
      <c r="O299" s="134"/>
      <c r="P299" s="179"/>
      <c r="Q299" s="179"/>
      <c r="R299" s="179"/>
      <c r="S299" s="179"/>
      <c r="T299" s="179"/>
      <c r="U299" s="179"/>
      <c r="V299" s="179"/>
      <c r="W299" s="179"/>
      <c r="X299" s="179"/>
      <c r="Y299" s="179"/>
      <c r="Z299" s="179"/>
      <c r="AA299" s="179"/>
      <c r="AB299" s="110"/>
    </row>
    <row r="300" spans="2:28" ht="15.75" customHeight="1">
      <c r="B300" s="179"/>
      <c r="C300" s="179"/>
      <c r="D300" s="179"/>
      <c r="E300" s="179"/>
      <c r="F300" s="179"/>
      <c r="G300" s="179"/>
      <c r="H300" s="179"/>
      <c r="I300" s="179"/>
      <c r="J300" s="179"/>
      <c r="K300" s="179"/>
      <c r="L300" s="179"/>
      <c r="M300" s="179"/>
      <c r="N300" s="180"/>
      <c r="O300" s="134"/>
      <c r="P300" s="179"/>
      <c r="Q300" s="179"/>
      <c r="R300" s="179"/>
      <c r="S300" s="179"/>
      <c r="T300" s="179"/>
      <c r="U300" s="179"/>
      <c r="V300" s="179"/>
      <c r="W300" s="179"/>
      <c r="X300" s="179"/>
      <c r="Y300" s="179"/>
      <c r="Z300" s="179"/>
      <c r="AA300" s="179"/>
      <c r="AB300" s="110"/>
    </row>
    <row r="301" spans="2:28" ht="15.75" customHeight="1">
      <c r="B301" s="179"/>
      <c r="C301" s="179"/>
      <c r="D301" s="179"/>
      <c r="E301" s="179"/>
      <c r="F301" s="179"/>
      <c r="G301" s="179"/>
      <c r="H301" s="179"/>
      <c r="I301" s="179"/>
      <c r="J301" s="179"/>
      <c r="K301" s="179"/>
      <c r="L301" s="179"/>
      <c r="M301" s="179"/>
      <c r="N301" s="180"/>
      <c r="O301" s="134"/>
      <c r="P301" s="179"/>
      <c r="Q301" s="179"/>
      <c r="R301" s="179"/>
      <c r="S301" s="179"/>
      <c r="T301" s="179"/>
      <c r="U301" s="179"/>
      <c r="V301" s="179"/>
      <c r="W301" s="179"/>
      <c r="X301" s="179"/>
      <c r="Y301" s="179"/>
      <c r="Z301" s="179"/>
      <c r="AA301" s="179"/>
      <c r="AB301" s="110"/>
    </row>
    <row r="302" spans="2:28" ht="15.75" customHeight="1">
      <c r="B302" s="179"/>
      <c r="C302" s="179"/>
      <c r="D302" s="179"/>
      <c r="E302" s="179"/>
      <c r="F302" s="179"/>
      <c r="G302" s="179"/>
      <c r="H302" s="179"/>
      <c r="I302" s="179"/>
      <c r="J302" s="179"/>
      <c r="K302" s="179"/>
      <c r="L302" s="179"/>
      <c r="M302" s="179"/>
      <c r="N302" s="180"/>
      <c r="O302" s="134"/>
      <c r="P302" s="179"/>
      <c r="Q302" s="179"/>
      <c r="R302" s="179"/>
      <c r="S302" s="179"/>
      <c r="T302" s="179"/>
      <c r="U302" s="179"/>
      <c r="V302" s="179"/>
      <c r="W302" s="179"/>
      <c r="X302" s="179"/>
      <c r="Y302" s="179"/>
      <c r="Z302" s="179"/>
      <c r="AA302" s="179"/>
      <c r="AB302" s="110"/>
    </row>
    <row r="303" spans="2:28" ht="15.75" customHeight="1">
      <c r="B303" s="179"/>
      <c r="C303" s="179"/>
      <c r="D303" s="179"/>
      <c r="E303" s="179"/>
      <c r="F303" s="179"/>
      <c r="G303" s="179"/>
      <c r="H303" s="179"/>
      <c r="I303" s="179"/>
      <c r="J303" s="179"/>
      <c r="K303" s="179"/>
      <c r="L303" s="179"/>
      <c r="M303" s="179"/>
      <c r="N303" s="180"/>
      <c r="O303" s="134"/>
      <c r="P303" s="179"/>
      <c r="Q303" s="179"/>
      <c r="R303" s="179"/>
      <c r="S303" s="179"/>
      <c r="T303" s="179"/>
      <c r="U303" s="179"/>
      <c r="V303" s="179"/>
      <c r="W303" s="179"/>
      <c r="X303" s="179"/>
      <c r="Y303" s="179"/>
      <c r="Z303" s="179"/>
      <c r="AA303" s="179"/>
      <c r="AB303" s="110"/>
    </row>
    <row r="304" spans="2:28" ht="15.75" customHeight="1">
      <c r="B304" s="179"/>
      <c r="C304" s="179"/>
      <c r="D304" s="179"/>
      <c r="E304" s="179"/>
      <c r="F304" s="179"/>
      <c r="G304" s="179"/>
      <c r="H304" s="179"/>
      <c r="I304" s="179"/>
      <c r="J304" s="179"/>
      <c r="K304" s="179"/>
      <c r="L304" s="179"/>
      <c r="M304" s="179"/>
      <c r="N304" s="180"/>
      <c r="O304" s="134"/>
      <c r="P304" s="179"/>
      <c r="Q304" s="179"/>
      <c r="R304" s="179"/>
      <c r="S304" s="179"/>
      <c r="T304" s="179"/>
      <c r="U304" s="179"/>
      <c r="V304" s="179"/>
      <c r="W304" s="179"/>
      <c r="X304" s="179"/>
      <c r="Y304" s="179"/>
      <c r="Z304" s="179"/>
      <c r="AA304" s="179"/>
      <c r="AB304" s="110"/>
    </row>
    <row r="305" spans="2:28" ht="15.75" customHeight="1">
      <c r="B305" s="179"/>
      <c r="C305" s="179"/>
      <c r="D305" s="179"/>
      <c r="E305" s="179"/>
      <c r="F305" s="179"/>
      <c r="G305" s="179"/>
      <c r="H305" s="179"/>
      <c r="I305" s="179"/>
      <c r="J305" s="179"/>
      <c r="K305" s="179"/>
      <c r="L305" s="179"/>
      <c r="M305" s="179"/>
      <c r="N305" s="180"/>
      <c r="O305" s="134"/>
      <c r="P305" s="179"/>
      <c r="Q305" s="179"/>
      <c r="R305" s="179"/>
      <c r="S305" s="179"/>
      <c r="T305" s="179"/>
      <c r="U305" s="179"/>
      <c r="V305" s="179"/>
      <c r="W305" s="179"/>
      <c r="X305" s="179"/>
      <c r="Y305" s="179"/>
      <c r="Z305" s="179"/>
      <c r="AA305" s="179"/>
      <c r="AB305" s="110"/>
    </row>
    <row r="306" spans="2:28" ht="15.75" customHeight="1">
      <c r="B306" s="179"/>
      <c r="C306" s="179"/>
      <c r="D306" s="179"/>
      <c r="E306" s="179"/>
      <c r="F306" s="179"/>
      <c r="G306" s="179"/>
      <c r="H306" s="179"/>
      <c r="I306" s="179"/>
      <c r="J306" s="179"/>
      <c r="K306" s="179"/>
      <c r="L306" s="179"/>
      <c r="M306" s="179"/>
      <c r="N306" s="180"/>
      <c r="O306" s="134"/>
      <c r="P306" s="179"/>
      <c r="Q306" s="179"/>
      <c r="R306" s="179"/>
      <c r="S306" s="179"/>
      <c r="T306" s="179"/>
      <c r="U306" s="179"/>
      <c r="V306" s="179"/>
      <c r="W306" s="179"/>
      <c r="X306" s="179"/>
      <c r="Y306" s="179"/>
      <c r="Z306" s="179"/>
      <c r="AA306" s="179"/>
      <c r="AB306" s="110"/>
    </row>
    <row r="307" spans="2:28" ht="15.75" customHeight="1">
      <c r="B307" s="179"/>
      <c r="C307" s="179"/>
      <c r="D307" s="179"/>
      <c r="E307" s="179"/>
      <c r="F307" s="179"/>
      <c r="G307" s="179"/>
      <c r="H307" s="179"/>
      <c r="I307" s="179"/>
      <c r="J307" s="179"/>
      <c r="K307" s="179"/>
      <c r="L307" s="179"/>
      <c r="M307" s="179"/>
      <c r="N307" s="180"/>
      <c r="O307" s="134"/>
      <c r="P307" s="179"/>
      <c r="Q307" s="179"/>
      <c r="R307" s="179"/>
      <c r="S307" s="179"/>
      <c r="T307" s="179"/>
      <c r="U307" s="179"/>
      <c r="V307" s="179"/>
      <c r="W307" s="179"/>
      <c r="X307" s="179"/>
      <c r="Y307" s="179"/>
      <c r="Z307" s="179"/>
      <c r="AA307" s="179"/>
      <c r="AB307" s="110"/>
    </row>
    <row r="308" spans="2:28" ht="15.75" customHeight="1">
      <c r="B308" s="179"/>
      <c r="C308" s="179"/>
      <c r="D308" s="179"/>
      <c r="E308" s="179"/>
      <c r="F308" s="179"/>
      <c r="G308" s="179"/>
      <c r="H308" s="179"/>
      <c r="I308" s="179"/>
      <c r="J308" s="179"/>
      <c r="K308" s="179"/>
      <c r="L308" s="179"/>
      <c r="M308" s="179"/>
      <c r="N308" s="180"/>
      <c r="O308" s="134"/>
      <c r="P308" s="179"/>
      <c r="Q308" s="179"/>
      <c r="R308" s="179"/>
      <c r="S308" s="179"/>
      <c r="T308" s="179"/>
      <c r="U308" s="179"/>
      <c r="V308" s="179"/>
      <c r="W308" s="179"/>
      <c r="X308" s="179"/>
      <c r="Y308" s="179"/>
      <c r="Z308" s="179"/>
      <c r="AA308" s="179"/>
      <c r="AB308" s="110"/>
    </row>
    <row r="309" spans="2:28" ht="15.75" customHeight="1">
      <c r="B309" s="179"/>
      <c r="C309" s="179"/>
      <c r="D309" s="179"/>
      <c r="E309" s="179"/>
      <c r="F309" s="179"/>
      <c r="G309" s="179"/>
      <c r="H309" s="179"/>
      <c r="I309" s="179"/>
      <c r="J309" s="179"/>
      <c r="K309" s="179"/>
      <c r="L309" s="179"/>
      <c r="M309" s="179"/>
      <c r="N309" s="180"/>
      <c r="O309" s="134"/>
      <c r="P309" s="179"/>
      <c r="Q309" s="179"/>
      <c r="R309" s="179"/>
      <c r="S309" s="179"/>
      <c r="T309" s="179"/>
      <c r="U309" s="179"/>
      <c r="V309" s="179"/>
      <c r="W309" s="179"/>
      <c r="X309" s="179"/>
      <c r="Y309" s="179"/>
      <c r="Z309" s="179"/>
      <c r="AA309" s="179"/>
      <c r="AB309" s="110"/>
    </row>
    <row r="310" spans="2:28" ht="15.75" customHeight="1">
      <c r="B310" s="179"/>
      <c r="C310" s="179"/>
      <c r="D310" s="179"/>
      <c r="E310" s="179"/>
      <c r="F310" s="179"/>
      <c r="G310" s="179"/>
      <c r="H310" s="179"/>
      <c r="I310" s="179"/>
      <c r="J310" s="179"/>
      <c r="K310" s="179"/>
      <c r="L310" s="179"/>
      <c r="M310" s="179"/>
      <c r="N310" s="180"/>
      <c r="O310" s="134"/>
      <c r="P310" s="179"/>
      <c r="Q310" s="179"/>
      <c r="R310" s="179"/>
      <c r="S310" s="179"/>
      <c r="T310" s="179"/>
      <c r="U310" s="179"/>
      <c r="V310" s="179"/>
      <c r="W310" s="179"/>
      <c r="X310" s="179"/>
      <c r="Y310" s="179"/>
      <c r="Z310" s="179"/>
      <c r="AA310" s="179"/>
      <c r="AB310" s="110"/>
    </row>
    <row r="311" spans="2:28" ht="15.75" customHeight="1">
      <c r="B311" s="179"/>
      <c r="C311" s="179"/>
      <c r="D311" s="179"/>
      <c r="E311" s="179"/>
      <c r="F311" s="179"/>
      <c r="G311" s="179"/>
      <c r="H311" s="179"/>
      <c r="I311" s="179"/>
      <c r="J311" s="179"/>
      <c r="K311" s="179"/>
      <c r="L311" s="179"/>
      <c r="M311" s="179"/>
      <c r="N311" s="180"/>
      <c r="O311" s="134"/>
      <c r="P311" s="179"/>
      <c r="Q311" s="179"/>
      <c r="R311" s="179"/>
      <c r="S311" s="179"/>
      <c r="T311" s="179"/>
      <c r="U311" s="179"/>
      <c r="V311" s="179"/>
      <c r="W311" s="179"/>
      <c r="X311" s="179"/>
      <c r="Y311" s="179"/>
      <c r="Z311" s="179"/>
      <c r="AA311" s="179"/>
      <c r="AB311" s="110"/>
    </row>
    <row r="312" spans="2:28" ht="15.75" customHeight="1">
      <c r="B312" s="179"/>
      <c r="C312" s="179"/>
      <c r="D312" s="179"/>
      <c r="E312" s="179"/>
      <c r="F312" s="179"/>
      <c r="G312" s="179"/>
      <c r="H312" s="179"/>
      <c r="I312" s="179"/>
      <c r="J312" s="179"/>
      <c r="K312" s="179"/>
      <c r="L312" s="179"/>
      <c r="M312" s="179"/>
      <c r="N312" s="180"/>
      <c r="O312" s="134"/>
      <c r="P312" s="179"/>
      <c r="Q312" s="179"/>
      <c r="R312" s="179"/>
      <c r="S312" s="179"/>
      <c r="T312" s="179"/>
      <c r="U312" s="179"/>
      <c r="V312" s="179"/>
      <c r="W312" s="179"/>
      <c r="X312" s="179"/>
      <c r="Y312" s="179"/>
      <c r="Z312" s="179"/>
      <c r="AA312" s="179"/>
      <c r="AB312" s="110"/>
    </row>
    <row r="313" spans="2:28" ht="15.75" customHeight="1">
      <c r="B313" s="179"/>
      <c r="C313" s="179"/>
      <c r="D313" s="179"/>
      <c r="E313" s="179"/>
      <c r="F313" s="179"/>
      <c r="G313" s="179"/>
      <c r="H313" s="179"/>
      <c r="I313" s="179"/>
      <c r="J313" s="179"/>
      <c r="K313" s="179"/>
      <c r="L313" s="179"/>
      <c r="M313" s="179"/>
      <c r="N313" s="180"/>
      <c r="O313" s="134"/>
      <c r="P313" s="179"/>
      <c r="Q313" s="179"/>
      <c r="R313" s="179"/>
      <c r="S313" s="179"/>
      <c r="T313" s="179"/>
      <c r="U313" s="179"/>
      <c r="V313" s="179"/>
      <c r="W313" s="179"/>
      <c r="X313" s="179"/>
      <c r="Y313" s="179"/>
      <c r="Z313" s="179"/>
      <c r="AA313" s="179"/>
      <c r="AB313" s="110"/>
    </row>
    <row r="314" spans="2:28" ht="15.75" customHeight="1">
      <c r="B314" s="179"/>
      <c r="C314" s="179"/>
      <c r="D314" s="179"/>
      <c r="E314" s="179"/>
      <c r="F314" s="179"/>
      <c r="G314" s="179"/>
      <c r="H314" s="179"/>
      <c r="I314" s="179"/>
      <c r="J314" s="179"/>
      <c r="K314" s="179"/>
      <c r="L314" s="179"/>
      <c r="M314" s="179"/>
      <c r="N314" s="180"/>
      <c r="O314" s="134"/>
      <c r="P314" s="179"/>
      <c r="Q314" s="179"/>
      <c r="R314" s="179"/>
      <c r="S314" s="179"/>
      <c r="T314" s="179"/>
      <c r="U314" s="179"/>
      <c r="V314" s="179"/>
      <c r="W314" s="179"/>
      <c r="X314" s="179"/>
      <c r="Y314" s="179"/>
      <c r="Z314" s="179"/>
      <c r="AA314" s="179"/>
      <c r="AB314" s="110"/>
    </row>
    <row r="315" spans="2:28" ht="15.75" customHeight="1">
      <c r="B315" s="179"/>
      <c r="C315" s="179"/>
      <c r="D315" s="179"/>
      <c r="E315" s="179"/>
      <c r="F315" s="179"/>
      <c r="G315" s="179"/>
      <c r="H315" s="179"/>
      <c r="I315" s="179"/>
      <c r="J315" s="179"/>
      <c r="K315" s="179"/>
      <c r="L315" s="179"/>
      <c r="M315" s="179"/>
      <c r="N315" s="180"/>
      <c r="O315" s="134"/>
      <c r="P315" s="179"/>
      <c r="Q315" s="179"/>
      <c r="R315" s="179"/>
      <c r="S315" s="179"/>
      <c r="T315" s="179"/>
      <c r="U315" s="179"/>
      <c r="V315" s="179"/>
      <c r="W315" s="179"/>
      <c r="X315" s="179"/>
      <c r="Y315" s="179"/>
      <c r="Z315" s="179"/>
      <c r="AA315" s="179"/>
      <c r="AB315" s="110"/>
    </row>
    <row r="316" spans="2:28" ht="15.75" customHeight="1">
      <c r="B316" s="179"/>
      <c r="C316" s="179"/>
      <c r="D316" s="179"/>
      <c r="E316" s="179"/>
      <c r="F316" s="179"/>
      <c r="G316" s="179"/>
      <c r="H316" s="179"/>
      <c r="I316" s="179"/>
      <c r="J316" s="179"/>
      <c r="K316" s="179"/>
      <c r="L316" s="179"/>
      <c r="M316" s="179"/>
      <c r="N316" s="180"/>
      <c r="O316" s="134"/>
      <c r="P316" s="179"/>
      <c r="Q316" s="179"/>
      <c r="R316" s="179"/>
      <c r="S316" s="179"/>
      <c r="T316" s="179"/>
      <c r="U316" s="179"/>
      <c r="V316" s="179"/>
      <c r="W316" s="179"/>
      <c r="X316" s="179"/>
      <c r="Y316" s="179"/>
      <c r="Z316" s="179"/>
      <c r="AA316" s="179"/>
      <c r="AB316" s="110"/>
    </row>
    <row r="317" spans="2:28" ht="15.75" customHeight="1">
      <c r="B317" s="179"/>
      <c r="C317" s="179"/>
      <c r="D317" s="179"/>
      <c r="E317" s="179"/>
      <c r="F317" s="179"/>
      <c r="G317" s="179"/>
      <c r="H317" s="179"/>
      <c r="I317" s="179"/>
      <c r="J317" s="179"/>
      <c r="K317" s="179"/>
      <c r="L317" s="179"/>
      <c r="M317" s="179"/>
      <c r="N317" s="180"/>
      <c r="O317" s="134"/>
      <c r="P317" s="179"/>
      <c r="Q317" s="179"/>
      <c r="R317" s="179"/>
      <c r="S317" s="179"/>
      <c r="T317" s="179"/>
      <c r="U317" s="179"/>
      <c r="V317" s="179"/>
      <c r="W317" s="179"/>
      <c r="X317" s="179"/>
      <c r="Y317" s="179"/>
      <c r="Z317" s="179"/>
      <c r="AA317" s="179"/>
      <c r="AB317" s="110"/>
    </row>
    <row r="318" spans="2:28" ht="15.75" customHeight="1">
      <c r="B318" s="179"/>
      <c r="C318" s="179"/>
      <c r="D318" s="179"/>
      <c r="E318" s="179"/>
      <c r="F318" s="179"/>
      <c r="G318" s="179"/>
      <c r="H318" s="179"/>
      <c r="I318" s="179"/>
      <c r="J318" s="179"/>
      <c r="K318" s="179"/>
      <c r="L318" s="179"/>
      <c r="M318" s="179"/>
      <c r="N318" s="180"/>
      <c r="O318" s="134"/>
      <c r="P318" s="179"/>
      <c r="Q318" s="179"/>
      <c r="R318" s="179"/>
      <c r="S318" s="179"/>
      <c r="T318" s="179"/>
      <c r="U318" s="179"/>
      <c r="V318" s="179"/>
      <c r="W318" s="179"/>
      <c r="X318" s="179"/>
      <c r="Y318" s="179"/>
      <c r="Z318" s="179"/>
      <c r="AA318" s="179"/>
      <c r="AB318" s="110"/>
    </row>
    <row r="319" spans="2:28" ht="15.75" customHeight="1">
      <c r="B319" s="179"/>
      <c r="C319" s="179"/>
      <c r="D319" s="179"/>
      <c r="E319" s="179"/>
      <c r="F319" s="179"/>
      <c r="G319" s="179"/>
      <c r="H319" s="179"/>
      <c r="I319" s="179"/>
      <c r="J319" s="179"/>
      <c r="K319" s="179"/>
      <c r="L319" s="179"/>
      <c r="M319" s="179"/>
      <c r="N319" s="180"/>
      <c r="O319" s="134"/>
      <c r="P319" s="179"/>
      <c r="Q319" s="179"/>
      <c r="R319" s="179"/>
      <c r="S319" s="179"/>
      <c r="T319" s="179"/>
      <c r="U319" s="179"/>
      <c r="V319" s="179"/>
      <c r="W319" s="179"/>
      <c r="X319" s="179"/>
      <c r="Y319" s="179"/>
      <c r="Z319" s="179"/>
      <c r="AA319" s="179"/>
      <c r="AB319" s="110"/>
    </row>
    <row r="320" spans="2:28" ht="15.75" customHeight="1">
      <c r="B320" s="179"/>
      <c r="C320" s="179"/>
      <c r="D320" s="179"/>
      <c r="E320" s="179"/>
      <c r="F320" s="179"/>
      <c r="G320" s="179"/>
      <c r="H320" s="179"/>
      <c r="I320" s="179"/>
      <c r="J320" s="179"/>
      <c r="K320" s="179"/>
      <c r="L320" s="179"/>
      <c r="M320" s="179"/>
      <c r="N320" s="180"/>
      <c r="O320" s="134"/>
      <c r="P320" s="179"/>
      <c r="Q320" s="179"/>
      <c r="R320" s="179"/>
      <c r="S320" s="179"/>
      <c r="T320" s="179"/>
      <c r="U320" s="179"/>
      <c r="V320" s="179"/>
      <c r="W320" s="179"/>
      <c r="X320" s="179"/>
      <c r="Y320" s="179"/>
      <c r="Z320" s="179"/>
      <c r="AA320" s="179"/>
      <c r="AB320" s="110"/>
    </row>
    <row r="321" spans="2:28" ht="15.75" customHeight="1">
      <c r="B321" s="179"/>
      <c r="C321" s="179"/>
      <c r="D321" s="179"/>
      <c r="E321" s="179"/>
      <c r="F321" s="179"/>
      <c r="G321" s="179"/>
      <c r="H321" s="179"/>
      <c r="I321" s="179"/>
      <c r="J321" s="179"/>
      <c r="K321" s="179"/>
      <c r="L321" s="179"/>
      <c r="M321" s="179"/>
      <c r="N321" s="180"/>
      <c r="O321" s="134"/>
      <c r="P321" s="179"/>
      <c r="Q321" s="179"/>
      <c r="R321" s="179"/>
      <c r="S321" s="179"/>
      <c r="T321" s="179"/>
      <c r="U321" s="179"/>
      <c r="V321" s="179"/>
      <c r="W321" s="179"/>
      <c r="X321" s="179"/>
      <c r="Y321" s="179"/>
      <c r="Z321" s="179"/>
      <c r="AA321" s="179"/>
      <c r="AB321" s="110"/>
    </row>
    <row r="322" spans="2:28" ht="15.75" customHeight="1">
      <c r="B322" s="179"/>
      <c r="C322" s="179"/>
      <c r="D322" s="179"/>
      <c r="E322" s="179"/>
      <c r="F322" s="179"/>
      <c r="G322" s="179"/>
      <c r="H322" s="179"/>
      <c r="I322" s="179"/>
      <c r="J322" s="179"/>
      <c r="K322" s="179"/>
      <c r="L322" s="179"/>
      <c r="M322" s="179"/>
      <c r="N322" s="180"/>
      <c r="O322" s="134"/>
      <c r="P322" s="179"/>
      <c r="Q322" s="179"/>
      <c r="R322" s="179"/>
      <c r="S322" s="179"/>
      <c r="T322" s="179"/>
      <c r="U322" s="179"/>
      <c r="V322" s="179"/>
      <c r="W322" s="179"/>
      <c r="X322" s="179"/>
      <c r="Y322" s="179"/>
      <c r="Z322" s="179"/>
      <c r="AA322" s="179"/>
      <c r="AB322" s="110"/>
    </row>
    <row r="323" spans="2:28" ht="15.75" customHeight="1">
      <c r="B323" s="179"/>
      <c r="C323" s="179"/>
      <c r="D323" s="179"/>
      <c r="E323" s="179"/>
      <c r="F323" s="179"/>
      <c r="G323" s="179"/>
      <c r="H323" s="179"/>
      <c r="I323" s="179"/>
      <c r="J323" s="179"/>
      <c r="K323" s="179"/>
      <c r="L323" s="179"/>
      <c r="M323" s="179"/>
      <c r="N323" s="180"/>
      <c r="O323" s="134"/>
      <c r="P323" s="179"/>
      <c r="Q323" s="179"/>
      <c r="R323" s="179"/>
      <c r="S323" s="179"/>
      <c r="T323" s="179"/>
      <c r="U323" s="179"/>
      <c r="V323" s="179"/>
      <c r="W323" s="179"/>
      <c r="X323" s="179"/>
      <c r="Y323" s="179"/>
      <c r="Z323" s="179"/>
      <c r="AA323" s="179"/>
      <c r="AB323" s="110"/>
    </row>
    <row r="324" spans="2:28" ht="15.75" customHeight="1">
      <c r="B324" s="179"/>
      <c r="C324" s="179"/>
      <c r="D324" s="179"/>
      <c r="E324" s="179"/>
      <c r="F324" s="179"/>
      <c r="G324" s="179"/>
      <c r="H324" s="179"/>
      <c r="I324" s="179"/>
      <c r="J324" s="179"/>
      <c r="K324" s="179"/>
      <c r="L324" s="179"/>
      <c r="M324" s="179"/>
      <c r="N324" s="180"/>
      <c r="O324" s="134"/>
      <c r="P324" s="179"/>
      <c r="Q324" s="179"/>
      <c r="R324" s="179"/>
      <c r="S324" s="179"/>
      <c r="T324" s="179"/>
      <c r="U324" s="179"/>
      <c r="V324" s="179"/>
      <c r="W324" s="179"/>
      <c r="X324" s="179"/>
      <c r="Y324" s="179"/>
      <c r="Z324" s="179"/>
      <c r="AA324" s="179"/>
      <c r="AB324" s="110"/>
    </row>
    <row r="325" spans="2:28" ht="15.75" customHeight="1">
      <c r="B325" s="179"/>
      <c r="C325" s="179"/>
      <c r="D325" s="179"/>
      <c r="E325" s="179"/>
      <c r="F325" s="179"/>
      <c r="G325" s="179"/>
      <c r="H325" s="179"/>
      <c r="I325" s="179"/>
      <c r="J325" s="179"/>
      <c r="K325" s="179"/>
      <c r="L325" s="179"/>
      <c r="M325" s="179"/>
      <c r="N325" s="180"/>
      <c r="O325" s="134"/>
      <c r="P325" s="179"/>
      <c r="Q325" s="179"/>
      <c r="R325" s="179"/>
      <c r="S325" s="179"/>
      <c r="T325" s="179"/>
      <c r="U325" s="179"/>
      <c r="V325" s="179"/>
      <c r="W325" s="179"/>
      <c r="X325" s="179"/>
      <c r="Y325" s="179"/>
      <c r="Z325" s="179"/>
      <c r="AA325" s="179"/>
      <c r="AB325" s="110"/>
    </row>
    <row r="326" spans="2:28" ht="15.75" customHeight="1">
      <c r="B326" s="179"/>
      <c r="C326" s="179"/>
      <c r="D326" s="179"/>
      <c r="E326" s="179"/>
      <c r="F326" s="179"/>
      <c r="G326" s="179"/>
      <c r="H326" s="179"/>
      <c r="I326" s="179"/>
      <c r="J326" s="179"/>
      <c r="K326" s="179"/>
      <c r="L326" s="179"/>
      <c r="M326" s="179"/>
      <c r="N326" s="180"/>
      <c r="O326" s="134"/>
      <c r="P326" s="179"/>
      <c r="Q326" s="179"/>
      <c r="R326" s="179"/>
      <c r="S326" s="179"/>
      <c r="T326" s="179"/>
      <c r="U326" s="179"/>
      <c r="V326" s="179"/>
      <c r="W326" s="179"/>
      <c r="X326" s="179"/>
      <c r="Y326" s="179"/>
      <c r="Z326" s="179"/>
      <c r="AA326" s="179"/>
      <c r="AB326" s="110"/>
    </row>
    <row r="327" spans="2:28" ht="15.75" customHeight="1">
      <c r="B327" s="179"/>
      <c r="C327" s="179"/>
      <c r="D327" s="179"/>
      <c r="E327" s="179"/>
      <c r="F327" s="179"/>
      <c r="G327" s="179"/>
      <c r="H327" s="179"/>
      <c r="I327" s="179"/>
      <c r="J327" s="179"/>
      <c r="K327" s="179"/>
      <c r="L327" s="179"/>
      <c r="M327" s="179"/>
      <c r="N327" s="180"/>
      <c r="O327" s="134"/>
      <c r="P327" s="179"/>
      <c r="Q327" s="179"/>
      <c r="R327" s="179"/>
      <c r="S327" s="179"/>
      <c r="T327" s="179"/>
      <c r="U327" s="179"/>
      <c r="V327" s="179"/>
      <c r="W327" s="179"/>
      <c r="X327" s="179"/>
      <c r="Y327" s="179"/>
      <c r="Z327" s="179"/>
      <c r="AA327" s="179"/>
      <c r="AB327" s="110"/>
    </row>
    <row r="328" spans="2:28" ht="15.75" customHeight="1">
      <c r="B328" s="179"/>
      <c r="C328" s="179"/>
      <c r="D328" s="179"/>
      <c r="E328" s="179"/>
      <c r="F328" s="179"/>
      <c r="G328" s="179"/>
      <c r="H328" s="179"/>
      <c r="I328" s="179"/>
      <c r="J328" s="179"/>
      <c r="K328" s="179"/>
      <c r="L328" s="179"/>
      <c r="M328" s="179"/>
      <c r="N328" s="180"/>
      <c r="O328" s="134"/>
      <c r="P328" s="179"/>
      <c r="Q328" s="179"/>
      <c r="R328" s="179"/>
      <c r="S328" s="179"/>
      <c r="T328" s="179"/>
      <c r="U328" s="179"/>
      <c r="V328" s="179"/>
      <c r="W328" s="179"/>
      <c r="X328" s="179"/>
      <c r="Y328" s="179"/>
      <c r="Z328" s="179"/>
      <c r="AA328" s="179"/>
      <c r="AB328" s="110"/>
    </row>
    <row r="329" spans="2:28" ht="15.75" customHeight="1">
      <c r="B329" s="179"/>
      <c r="C329" s="179"/>
      <c r="D329" s="179"/>
      <c r="E329" s="179"/>
      <c r="F329" s="179"/>
      <c r="G329" s="179"/>
      <c r="H329" s="179"/>
      <c r="I329" s="179"/>
      <c r="J329" s="179"/>
      <c r="K329" s="179"/>
      <c r="L329" s="179"/>
      <c r="M329" s="179"/>
      <c r="N329" s="180"/>
      <c r="O329" s="134"/>
      <c r="P329" s="179"/>
      <c r="Q329" s="179"/>
      <c r="R329" s="179"/>
      <c r="S329" s="179"/>
      <c r="T329" s="179"/>
      <c r="U329" s="179"/>
      <c r="V329" s="179"/>
      <c r="W329" s="179"/>
      <c r="X329" s="179"/>
      <c r="Y329" s="179"/>
      <c r="Z329" s="179"/>
      <c r="AA329" s="179"/>
      <c r="AB329" s="110"/>
    </row>
    <row r="330" spans="2:28" ht="15.75" customHeight="1">
      <c r="B330" s="179"/>
      <c r="C330" s="179"/>
      <c r="D330" s="179"/>
      <c r="E330" s="179"/>
      <c r="F330" s="179"/>
      <c r="G330" s="179"/>
      <c r="H330" s="179"/>
      <c r="I330" s="179"/>
      <c r="J330" s="179"/>
      <c r="K330" s="179"/>
      <c r="L330" s="179"/>
      <c r="M330" s="179"/>
      <c r="N330" s="180"/>
      <c r="O330" s="134"/>
      <c r="P330" s="179"/>
      <c r="Q330" s="179"/>
      <c r="R330" s="179"/>
      <c r="S330" s="179"/>
      <c r="T330" s="179"/>
      <c r="U330" s="179"/>
      <c r="V330" s="179"/>
      <c r="W330" s="179"/>
      <c r="X330" s="179"/>
      <c r="Y330" s="179"/>
      <c r="Z330" s="179"/>
      <c r="AA330" s="179"/>
      <c r="AB330" s="110"/>
    </row>
    <row r="331" spans="2:28" ht="15.75" customHeight="1">
      <c r="B331" s="179"/>
      <c r="C331" s="179"/>
      <c r="D331" s="179"/>
      <c r="E331" s="179"/>
      <c r="F331" s="179"/>
      <c r="G331" s="179"/>
      <c r="H331" s="179"/>
      <c r="I331" s="179"/>
      <c r="J331" s="179"/>
      <c r="K331" s="179"/>
      <c r="L331" s="179"/>
      <c r="M331" s="179"/>
      <c r="N331" s="180"/>
      <c r="O331" s="134"/>
      <c r="P331" s="179"/>
      <c r="Q331" s="179"/>
      <c r="R331" s="179"/>
      <c r="S331" s="179"/>
      <c r="T331" s="179"/>
      <c r="U331" s="179"/>
      <c r="V331" s="179"/>
      <c r="W331" s="179"/>
      <c r="X331" s="179"/>
      <c r="Y331" s="179"/>
      <c r="Z331" s="179"/>
      <c r="AA331" s="179"/>
      <c r="AB331" s="110"/>
    </row>
    <row r="332" spans="2:28" ht="15.75" customHeight="1">
      <c r="B332" s="179"/>
      <c r="C332" s="179"/>
      <c r="D332" s="179"/>
      <c r="E332" s="179"/>
      <c r="F332" s="179"/>
      <c r="G332" s="179"/>
      <c r="H332" s="179"/>
      <c r="I332" s="179"/>
      <c r="J332" s="179"/>
      <c r="K332" s="179"/>
      <c r="L332" s="179"/>
      <c r="M332" s="179"/>
      <c r="N332" s="180"/>
      <c r="O332" s="134"/>
      <c r="P332" s="179"/>
      <c r="Q332" s="179"/>
      <c r="R332" s="179"/>
      <c r="S332" s="179"/>
      <c r="T332" s="179"/>
      <c r="U332" s="179"/>
      <c r="V332" s="179"/>
      <c r="W332" s="179"/>
      <c r="X332" s="179"/>
      <c r="Y332" s="179"/>
      <c r="Z332" s="179"/>
      <c r="AA332" s="179"/>
      <c r="AB332" s="110"/>
    </row>
    <row r="333" spans="2:28" ht="15.75" customHeight="1">
      <c r="B333" s="179"/>
      <c r="C333" s="179"/>
      <c r="D333" s="179"/>
      <c r="E333" s="179"/>
      <c r="F333" s="179"/>
      <c r="G333" s="179"/>
      <c r="H333" s="179"/>
      <c r="I333" s="179"/>
      <c r="J333" s="179"/>
      <c r="K333" s="179"/>
      <c r="L333" s="179"/>
      <c r="M333" s="179"/>
      <c r="N333" s="180"/>
      <c r="O333" s="134"/>
      <c r="P333" s="179"/>
      <c r="Q333" s="179"/>
      <c r="R333" s="179"/>
      <c r="S333" s="179"/>
      <c r="T333" s="179"/>
      <c r="U333" s="179"/>
      <c r="V333" s="179"/>
      <c r="W333" s="179"/>
      <c r="X333" s="179"/>
      <c r="Y333" s="179"/>
      <c r="Z333" s="179"/>
      <c r="AA333" s="179"/>
      <c r="AB333" s="110"/>
    </row>
    <row r="334" spans="2:28" ht="15.75" customHeight="1">
      <c r="B334" s="179"/>
      <c r="C334" s="179"/>
      <c r="D334" s="179"/>
      <c r="E334" s="179"/>
      <c r="F334" s="179"/>
      <c r="G334" s="179"/>
      <c r="H334" s="179"/>
      <c r="I334" s="179"/>
      <c r="J334" s="179"/>
      <c r="K334" s="179"/>
      <c r="L334" s="179"/>
      <c r="M334" s="179"/>
      <c r="N334" s="180"/>
      <c r="O334" s="134"/>
      <c r="P334" s="179"/>
      <c r="Q334" s="179"/>
      <c r="R334" s="179"/>
      <c r="S334" s="179"/>
      <c r="T334" s="179"/>
      <c r="U334" s="179"/>
      <c r="V334" s="179"/>
      <c r="W334" s="179"/>
      <c r="X334" s="179"/>
      <c r="Y334" s="179"/>
      <c r="Z334" s="179"/>
      <c r="AA334" s="179"/>
      <c r="AB334" s="110"/>
    </row>
    <row r="335" spans="2:28" ht="15.75" customHeight="1">
      <c r="B335" s="179"/>
      <c r="C335" s="179"/>
      <c r="D335" s="179"/>
      <c r="E335" s="179"/>
      <c r="F335" s="179"/>
      <c r="G335" s="179"/>
      <c r="H335" s="179"/>
      <c r="I335" s="179"/>
      <c r="J335" s="179"/>
      <c r="K335" s="179"/>
      <c r="L335" s="179"/>
      <c r="M335" s="179"/>
      <c r="N335" s="180"/>
      <c r="O335" s="134"/>
      <c r="P335" s="179"/>
      <c r="Q335" s="179"/>
      <c r="R335" s="179"/>
      <c r="S335" s="179"/>
      <c r="T335" s="179"/>
      <c r="U335" s="179"/>
      <c r="V335" s="179"/>
      <c r="W335" s="179"/>
      <c r="X335" s="179"/>
      <c r="Y335" s="179"/>
      <c r="Z335" s="179"/>
      <c r="AA335" s="179"/>
      <c r="AB335" s="110"/>
    </row>
    <row r="336" spans="2:28" ht="15.75" customHeight="1">
      <c r="B336" s="179"/>
      <c r="C336" s="179"/>
      <c r="D336" s="179"/>
      <c r="E336" s="179"/>
      <c r="F336" s="179"/>
      <c r="G336" s="179"/>
      <c r="H336" s="179"/>
      <c r="I336" s="179"/>
      <c r="J336" s="179"/>
      <c r="K336" s="179"/>
      <c r="L336" s="179"/>
      <c r="M336" s="179"/>
      <c r="N336" s="180"/>
      <c r="O336" s="134"/>
      <c r="P336" s="179"/>
      <c r="Q336" s="179"/>
      <c r="R336" s="179"/>
      <c r="S336" s="179"/>
      <c r="T336" s="179"/>
      <c r="U336" s="179"/>
      <c r="V336" s="179"/>
      <c r="W336" s="179"/>
      <c r="X336" s="179"/>
      <c r="Y336" s="179"/>
      <c r="Z336" s="179"/>
      <c r="AA336" s="179"/>
      <c r="AB336" s="110"/>
    </row>
    <row r="337" spans="2:28" ht="15.75" customHeight="1">
      <c r="B337" s="179"/>
      <c r="C337" s="179"/>
      <c r="D337" s="179"/>
      <c r="E337" s="179"/>
      <c r="F337" s="179"/>
      <c r="G337" s="179"/>
      <c r="H337" s="179"/>
      <c r="I337" s="179"/>
      <c r="J337" s="179"/>
      <c r="K337" s="179"/>
      <c r="L337" s="179"/>
      <c r="M337" s="179"/>
      <c r="N337" s="180"/>
      <c r="O337" s="134"/>
      <c r="P337" s="179"/>
      <c r="Q337" s="179"/>
      <c r="R337" s="179"/>
      <c r="S337" s="179"/>
      <c r="T337" s="179"/>
      <c r="U337" s="179"/>
      <c r="V337" s="179"/>
      <c r="W337" s="179"/>
      <c r="X337" s="179"/>
      <c r="Y337" s="179"/>
      <c r="Z337" s="179"/>
      <c r="AA337" s="179"/>
      <c r="AB337" s="110"/>
    </row>
    <row r="338" spans="2:28" ht="15.75" customHeight="1">
      <c r="B338" s="179"/>
      <c r="C338" s="179"/>
      <c r="D338" s="179"/>
      <c r="E338" s="179"/>
      <c r="F338" s="179"/>
      <c r="G338" s="179"/>
      <c r="H338" s="179"/>
      <c r="I338" s="179"/>
      <c r="J338" s="179"/>
      <c r="K338" s="179"/>
      <c r="L338" s="179"/>
      <c r="M338" s="179"/>
      <c r="N338" s="180"/>
      <c r="O338" s="134"/>
      <c r="P338" s="179"/>
      <c r="Q338" s="179"/>
      <c r="R338" s="179"/>
      <c r="S338" s="179"/>
      <c r="T338" s="179"/>
      <c r="U338" s="179"/>
      <c r="V338" s="179"/>
      <c r="W338" s="179"/>
      <c r="X338" s="179"/>
      <c r="Y338" s="179"/>
      <c r="Z338" s="179"/>
      <c r="AA338" s="179"/>
      <c r="AB338" s="110"/>
    </row>
    <row r="339" spans="2:28" ht="15.75" customHeight="1">
      <c r="B339" s="179"/>
      <c r="C339" s="179"/>
      <c r="D339" s="179"/>
      <c r="E339" s="179"/>
      <c r="F339" s="179"/>
      <c r="G339" s="179"/>
      <c r="H339" s="179"/>
      <c r="I339" s="179"/>
      <c r="J339" s="179"/>
      <c r="K339" s="179"/>
      <c r="L339" s="179"/>
      <c r="M339" s="179"/>
      <c r="N339" s="180"/>
      <c r="O339" s="134"/>
      <c r="P339" s="179"/>
      <c r="Q339" s="179"/>
      <c r="R339" s="179"/>
      <c r="S339" s="179"/>
      <c r="T339" s="179"/>
      <c r="U339" s="179"/>
      <c r="V339" s="179"/>
      <c r="W339" s="179"/>
      <c r="X339" s="179"/>
      <c r="Y339" s="179"/>
      <c r="Z339" s="179"/>
      <c r="AA339" s="179"/>
      <c r="AB339" s="110"/>
    </row>
    <row r="340" spans="2:28" ht="15.75" customHeight="1">
      <c r="B340" s="179"/>
      <c r="C340" s="179"/>
      <c r="D340" s="179"/>
      <c r="E340" s="179"/>
      <c r="F340" s="179"/>
      <c r="G340" s="179"/>
      <c r="H340" s="179"/>
      <c r="I340" s="179"/>
      <c r="J340" s="179"/>
      <c r="K340" s="179"/>
      <c r="L340" s="179"/>
      <c r="M340" s="179"/>
      <c r="N340" s="180"/>
      <c r="O340" s="134"/>
      <c r="P340" s="179"/>
      <c r="Q340" s="179"/>
      <c r="R340" s="179"/>
      <c r="S340" s="179"/>
      <c r="T340" s="179"/>
      <c r="U340" s="179"/>
      <c r="V340" s="179"/>
      <c r="W340" s="179"/>
      <c r="X340" s="179"/>
      <c r="Y340" s="179"/>
      <c r="Z340" s="179"/>
      <c r="AA340" s="179"/>
      <c r="AB340" s="110"/>
    </row>
    <row r="341" spans="2:28" ht="15.75" customHeight="1">
      <c r="B341" s="179"/>
      <c r="C341" s="179"/>
      <c r="D341" s="179"/>
      <c r="E341" s="179"/>
      <c r="F341" s="179"/>
      <c r="G341" s="179"/>
      <c r="H341" s="179"/>
      <c r="I341" s="179"/>
      <c r="J341" s="179"/>
      <c r="K341" s="179"/>
      <c r="L341" s="179"/>
      <c r="M341" s="179"/>
      <c r="N341" s="180"/>
      <c r="O341" s="134"/>
      <c r="P341" s="179"/>
      <c r="Q341" s="179"/>
      <c r="R341" s="179"/>
      <c r="S341" s="179"/>
      <c r="T341" s="179"/>
      <c r="U341" s="179"/>
      <c r="V341" s="179"/>
      <c r="W341" s="179"/>
      <c r="X341" s="179"/>
      <c r="Y341" s="179"/>
      <c r="Z341" s="179"/>
      <c r="AA341" s="179"/>
      <c r="AB341" s="110"/>
    </row>
    <row r="342" spans="2:28" ht="15.75" customHeight="1">
      <c r="B342" s="179"/>
      <c r="C342" s="179"/>
      <c r="D342" s="179"/>
      <c r="E342" s="179"/>
      <c r="F342" s="179"/>
      <c r="G342" s="179"/>
      <c r="H342" s="179"/>
      <c r="I342" s="179"/>
      <c r="J342" s="179"/>
      <c r="K342" s="179"/>
      <c r="L342" s="179"/>
      <c r="M342" s="179"/>
      <c r="N342" s="180"/>
      <c r="O342" s="134"/>
      <c r="P342" s="179"/>
      <c r="Q342" s="179"/>
      <c r="R342" s="179"/>
      <c r="S342" s="179"/>
      <c r="T342" s="179"/>
      <c r="U342" s="179"/>
      <c r="V342" s="179"/>
      <c r="W342" s="179"/>
      <c r="X342" s="179"/>
      <c r="Y342" s="179"/>
      <c r="Z342" s="179"/>
      <c r="AA342" s="179"/>
      <c r="AB342" s="110"/>
    </row>
    <row r="343" spans="2:28" ht="15.75" customHeight="1">
      <c r="B343" s="179"/>
      <c r="C343" s="179"/>
      <c r="D343" s="179"/>
      <c r="E343" s="179"/>
      <c r="F343" s="179"/>
      <c r="G343" s="179"/>
      <c r="H343" s="179"/>
      <c r="I343" s="179"/>
      <c r="J343" s="179"/>
      <c r="K343" s="179"/>
      <c r="L343" s="179"/>
      <c r="M343" s="179"/>
      <c r="N343" s="180"/>
      <c r="O343" s="134"/>
      <c r="P343" s="179"/>
      <c r="Q343" s="179"/>
      <c r="R343" s="179"/>
      <c r="S343" s="179"/>
      <c r="T343" s="179"/>
      <c r="U343" s="179"/>
      <c r="V343" s="179"/>
      <c r="W343" s="179"/>
      <c r="X343" s="179"/>
      <c r="Y343" s="179"/>
      <c r="Z343" s="179"/>
      <c r="AA343" s="179"/>
      <c r="AB343" s="110"/>
    </row>
    <row r="344" spans="2:28" ht="15.75" customHeight="1">
      <c r="B344" s="179"/>
      <c r="C344" s="179"/>
      <c r="D344" s="179"/>
      <c r="E344" s="179"/>
      <c r="F344" s="179"/>
      <c r="G344" s="179"/>
      <c r="H344" s="179"/>
      <c r="I344" s="179"/>
      <c r="J344" s="179"/>
      <c r="K344" s="179"/>
      <c r="L344" s="179"/>
      <c r="M344" s="179"/>
      <c r="N344" s="180"/>
      <c r="O344" s="134"/>
      <c r="P344" s="179"/>
      <c r="Q344" s="179"/>
      <c r="R344" s="179"/>
      <c r="S344" s="179"/>
      <c r="T344" s="179"/>
      <c r="U344" s="179"/>
      <c r="V344" s="179"/>
      <c r="W344" s="179"/>
      <c r="X344" s="179"/>
      <c r="Y344" s="179"/>
      <c r="Z344" s="179"/>
      <c r="AA344" s="179"/>
      <c r="AB344" s="110"/>
    </row>
    <row r="345" spans="2:28" ht="15.75" customHeight="1">
      <c r="B345" s="179"/>
      <c r="C345" s="179"/>
      <c r="D345" s="179"/>
      <c r="E345" s="179"/>
      <c r="F345" s="179"/>
      <c r="G345" s="179"/>
      <c r="H345" s="179"/>
      <c r="I345" s="179"/>
      <c r="J345" s="179"/>
      <c r="K345" s="179"/>
      <c r="L345" s="179"/>
      <c r="M345" s="179"/>
      <c r="N345" s="180"/>
      <c r="O345" s="134"/>
      <c r="P345" s="179"/>
      <c r="Q345" s="179"/>
      <c r="R345" s="179"/>
      <c r="S345" s="179"/>
      <c r="T345" s="179"/>
      <c r="U345" s="179"/>
      <c r="V345" s="179"/>
      <c r="W345" s="179"/>
      <c r="X345" s="179"/>
      <c r="Y345" s="179"/>
      <c r="Z345" s="179"/>
      <c r="AA345" s="179"/>
      <c r="AB345" s="110"/>
    </row>
    <row r="346" spans="2:28" ht="15.75" customHeight="1">
      <c r="B346" s="179"/>
      <c r="C346" s="179"/>
      <c r="D346" s="179"/>
      <c r="E346" s="179"/>
      <c r="F346" s="179"/>
      <c r="G346" s="179"/>
      <c r="H346" s="179"/>
      <c r="I346" s="179"/>
      <c r="J346" s="179"/>
      <c r="K346" s="179"/>
      <c r="L346" s="179"/>
      <c r="M346" s="179"/>
      <c r="N346" s="180"/>
      <c r="O346" s="134"/>
      <c r="P346" s="179"/>
      <c r="Q346" s="179"/>
      <c r="R346" s="179"/>
      <c r="S346" s="179"/>
      <c r="T346" s="179"/>
      <c r="U346" s="179"/>
      <c r="V346" s="179"/>
      <c r="W346" s="179"/>
      <c r="X346" s="179"/>
      <c r="Y346" s="179"/>
      <c r="Z346" s="179"/>
      <c r="AA346" s="179"/>
      <c r="AB346" s="110"/>
    </row>
    <row r="347" spans="2:28" ht="15.75" customHeight="1">
      <c r="B347" s="179"/>
      <c r="C347" s="179"/>
      <c r="D347" s="179"/>
      <c r="E347" s="179"/>
      <c r="F347" s="179"/>
      <c r="G347" s="179"/>
      <c r="H347" s="179"/>
      <c r="I347" s="179"/>
      <c r="J347" s="179"/>
      <c r="K347" s="179"/>
      <c r="L347" s="179"/>
      <c r="M347" s="179"/>
      <c r="N347" s="180"/>
      <c r="O347" s="134"/>
      <c r="P347" s="179"/>
      <c r="Q347" s="179"/>
      <c r="R347" s="179"/>
      <c r="S347" s="179"/>
      <c r="T347" s="179"/>
      <c r="U347" s="179"/>
      <c r="V347" s="179"/>
      <c r="W347" s="179"/>
      <c r="X347" s="179"/>
      <c r="Y347" s="179"/>
      <c r="Z347" s="179"/>
      <c r="AA347" s="179"/>
      <c r="AB347" s="110"/>
    </row>
    <row r="348" spans="2:28" ht="15.75" customHeight="1">
      <c r="B348" s="179"/>
      <c r="C348" s="179"/>
      <c r="D348" s="179"/>
      <c r="E348" s="179"/>
      <c r="F348" s="179"/>
      <c r="G348" s="179"/>
      <c r="H348" s="179"/>
      <c r="I348" s="179"/>
      <c r="J348" s="179"/>
      <c r="K348" s="179"/>
      <c r="L348" s="179"/>
      <c r="M348" s="179"/>
      <c r="N348" s="180"/>
      <c r="O348" s="134"/>
      <c r="P348" s="179"/>
      <c r="Q348" s="179"/>
      <c r="R348" s="179"/>
      <c r="S348" s="179"/>
      <c r="T348" s="179"/>
      <c r="U348" s="179"/>
      <c r="V348" s="179"/>
      <c r="W348" s="179"/>
      <c r="X348" s="179"/>
      <c r="Y348" s="179"/>
      <c r="Z348" s="179"/>
      <c r="AA348" s="179"/>
      <c r="AB348" s="110"/>
    </row>
    <row r="349" spans="2:28" ht="15.75" customHeight="1">
      <c r="B349" s="179"/>
      <c r="C349" s="179"/>
      <c r="D349" s="179"/>
      <c r="E349" s="179"/>
      <c r="F349" s="179"/>
      <c r="G349" s="179"/>
      <c r="H349" s="179"/>
      <c r="I349" s="179"/>
      <c r="J349" s="179"/>
      <c r="K349" s="179"/>
      <c r="L349" s="179"/>
      <c r="M349" s="179"/>
      <c r="N349" s="180"/>
      <c r="O349" s="134"/>
      <c r="P349" s="179"/>
      <c r="Q349" s="179"/>
      <c r="R349" s="179"/>
      <c r="S349" s="179"/>
      <c r="T349" s="179"/>
      <c r="U349" s="179"/>
      <c r="V349" s="179"/>
      <c r="W349" s="179"/>
      <c r="X349" s="179"/>
      <c r="Y349" s="179"/>
      <c r="Z349" s="179"/>
      <c r="AA349" s="179"/>
      <c r="AB349" s="110"/>
    </row>
    <row r="350" spans="2:28" ht="15.75" customHeight="1">
      <c r="B350" s="179"/>
      <c r="C350" s="179"/>
      <c r="D350" s="179"/>
      <c r="E350" s="179"/>
      <c r="F350" s="179"/>
      <c r="G350" s="179"/>
      <c r="H350" s="179"/>
      <c r="I350" s="179"/>
      <c r="J350" s="179"/>
      <c r="K350" s="179"/>
      <c r="L350" s="179"/>
      <c r="M350" s="179"/>
      <c r="N350" s="180"/>
      <c r="O350" s="134"/>
      <c r="P350" s="179"/>
      <c r="Q350" s="179"/>
      <c r="R350" s="179"/>
      <c r="S350" s="179"/>
      <c r="T350" s="179"/>
      <c r="U350" s="179"/>
      <c r="V350" s="179"/>
      <c r="W350" s="179"/>
      <c r="X350" s="179"/>
      <c r="Y350" s="179"/>
      <c r="Z350" s="179"/>
      <c r="AA350" s="179"/>
      <c r="AB350" s="110"/>
    </row>
    <row r="351" spans="2:28" ht="15.75" customHeight="1">
      <c r="B351" s="179"/>
      <c r="C351" s="179"/>
      <c r="D351" s="179"/>
      <c r="E351" s="179"/>
      <c r="F351" s="179"/>
      <c r="G351" s="179"/>
      <c r="H351" s="179"/>
      <c r="I351" s="179"/>
      <c r="J351" s="179"/>
      <c r="K351" s="179"/>
      <c r="L351" s="179"/>
      <c r="M351" s="179"/>
      <c r="N351" s="180"/>
      <c r="O351" s="134"/>
      <c r="P351" s="179"/>
      <c r="Q351" s="179"/>
      <c r="R351" s="179"/>
      <c r="S351" s="179"/>
      <c r="T351" s="179"/>
      <c r="U351" s="179"/>
      <c r="V351" s="179"/>
      <c r="W351" s="179"/>
      <c r="X351" s="179"/>
      <c r="Y351" s="179"/>
      <c r="Z351" s="179"/>
      <c r="AA351" s="179"/>
      <c r="AB351" s="110"/>
    </row>
    <row r="352" spans="2:28" ht="15.75" customHeight="1">
      <c r="B352" s="179"/>
      <c r="C352" s="179"/>
      <c r="D352" s="179"/>
      <c r="E352" s="179"/>
      <c r="F352" s="179"/>
      <c r="G352" s="179"/>
      <c r="H352" s="179"/>
      <c r="I352" s="179"/>
      <c r="J352" s="179"/>
      <c r="K352" s="179"/>
      <c r="L352" s="179"/>
      <c r="M352" s="179"/>
      <c r="N352" s="180"/>
      <c r="O352" s="134"/>
      <c r="P352" s="179"/>
      <c r="Q352" s="179"/>
      <c r="R352" s="179"/>
      <c r="S352" s="179"/>
      <c r="T352" s="179"/>
      <c r="U352" s="179"/>
      <c r="V352" s="179"/>
      <c r="W352" s="179"/>
      <c r="X352" s="179"/>
      <c r="Y352" s="179"/>
      <c r="Z352" s="179"/>
      <c r="AA352" s="179"/>
      <c r="AB352" s="110"/>
    </row>
    <row r="353" spans="2:28" ht="15.75" customHeight="1">
      <c r="B353" s="179"/>
      <c r="C353" s="179"/>
      <c r="D353" s="179"/>
      <c r="E353" s="179"/>
      <c r="F353" s="179"/>
      <c r="G353" s="179"/>
      <c r="H353" s="179"/>
      <c r="I353" s="179"/>
      <c r="J353" s="179"/>
      <c r="K353" s="179"/>
      <c r="L353" s="179"/>
      <c r="M353" s="179"/>
      <c r="N353" s="180"/>
      <c r="O353" s="134"/>
      <c r="P353" s="179"/>
      <c r="Q353" s="179"/>
      <c r="R353" s="179"/>
      <c r="S353" s="179"/>
      <c r="T353" s="179"/>
      <c r="U353" s="179"/>
      <c r="V353" s="179"/>
      <c r="W353" s="179"/>
      <c r="X353" s="179"/>
      <c r="Y353" s="179"/>
      <c r="Z353" s="179"/>
      <c r="AA353" s="179"/>
      <c r="AB353" s="110"/>
    </row>
    <row r="354" spans="2:28" ht="15.75" customHeight="1">
      <c r="B354" s="179"/>
      <c r="C354" s="179"/>
      <c r="D354" s="179"/>
      <c r="E354" s="179"/>
      <c r="F354" s="179"/>
      <c r="G354" s="179"/>
      <c r="H354" s="179"/>
      <c r="I354" s="179"/>
      <c r="J354" s="179"/>
      <c r="K354" s="179"/>
      <c r="L354" s="179"/>
      <c r="M354" s="179"/>
      <c r="N354" s="180"/>
      <c r="O354" s="134"/>
      <c r="P354" s="179"/>
      <c r="Q354" s="179"/>
      <c r="R354" s="179"/>
      <c r="S354" s="179"/>
      <c r="T354" s="179"/>
      <c r="U354" s="179"/>
      <c r="V354" s="179"/>
      <c r="W354" s="179"/>
      <c r="X354" s="179"/>
      <c r="Y354" s="179"/>
      <c r="Z354" s="179"/>
      <c r="AA354" s="179"/>
      <c r="AB354" s="110"/>
    </row>
    <row r="355" spans="2:28" ht="15.75" customHeight="1">
      <c r="B355" s="179"/>
      <c r="C355" s="179"/>
      <c r="D355" s="179"/>
      <c r="E355" s="179"/>
      <c r="F355" s="179"/>
      <c r="G355" s="179"/>
      <c r="H355" s="179"/>
      <c r="I355" s="179"/>
      <c r="J355" s="179"/>
      <c r="K355" s="179"/>
      <c r="L355" s="179"/>
      <c r="M355" s="179"/>
      <c r="N355" s="180"/>
      <c r="O355" s="134"/>
      <c r="P355" s="179"/>
      <c r="Q355" s="179"/>
      <c r="R355" s="179"/>
      <c r="S355" s="179"/>
      <c r="T355" s="179"/>
      <c r="U355" s="179"/>
      <c r="V355" s="179"/>
      <c r="W355" s="179"/>
      <c r="X355" s="179"/>
      <c r="Y355" s="179"/>
      <c r="Z355" s="179"/>
      <c r="AA355" s="179"/>
      <c r="AB355" s="110"/>
    </row>
    <row r="356" spans="2:28" ht="15.75" customHeight="1">
      <c r="B356" s="179"/>
      <c r="C356" s="179"/>
      <c r="D356" s="179"/>
      <c r="E356" s="179"/>
      <c r="F356" s="179"/>
      <c r="G356" s="179"/>
      <c r="H356" s="179"/>
      <c r="I356" s="179"/>
      <c r="J356" s="179"/>
      <c r="K356" s="179"/>
      <c r="L356" s="179"/>
      <c r="M356" s="179"/>
      <c r="N356" s="180"/>
      <c r="O356" s="134"/>
      <c r="P356" s="179"/>
      <c r="Q356" s="179"/>
      <c r="R356" s="179"/>
      <c r="S356" s="179"/>
      <c r="T356" s="179"/>
      <c r="U356" s="179"/>
      <c r="V356" s="179"/>
      <c r="W356" s="179"/>
      <c r="X356" s="179"/>
      <c r="Y356" s="179"/>
      <c r="Z356" s="179"/>
      <c r="AA356" s="179"/>
      <c r="AB356" s="110"/>
    </row>
    <row r="357" spans="2:28" ht="15.75" customHeight="1">
      <c r="B357" s="179"/>
      <c r="C357" s="179"/>
      <c r="D357" s="179"/>
      <c r="E357" s="179"/>
      <c r="F357" s="179"/>
      <c r="G357" s="179"/>
      <c r="H357" s="179"/>
      <c r="I357" s="179"/>
      <c r="J357" s="179"/>
      <c r="K357" s="179"/>
      <c r="L357" s="179"/>
      <c r="M357" s="179"/>
      <c r="N357" s="180"/>
      <c r="O357" s="134"/>
      <c r="P357" s="179"/>
      <c r="Q357" s="179"/>
      <c r="R357" s="179"/>
      <c r="S357" s="179"/>
      <c r="T357" s="179"/>
      <c r="U357" s="179"/>
      <c r="V357" s="179"/>
      <c r="W357" s="179"/>
      <c r="X357" s="179"/>
      <c r="Y357" s="179"/>
      <c r="Z357" s="179"/>
      <c r="AA357" s="179"/>
      <c r="AB357" s="110"/>
    </row>
    <row r="358" spans="2:28" ht="15.75" customHeight="1">
      <c r="B358" s="179"/>
      <c r="C358" s="179"/>
      <c r="D358" s="179"/>
      <c r="E358" s="179"/>
      <c r="F358" s="179"/>
      <c r="G358" s="179"/>
      <c r="H358" s="179"/>
      <c r="I358" s="179"/>
      <c r="J358" s="179"/>
      <c r="K358" s="179"/>
      <c r="L358" s="179"/>
      <c r="M358" s="179"/>
      <c r="N358" s="180"/>
      <c r="O358" s="134"/>
      <c r="P358" s="179"/>
      <c r="Q358" s="179"/>
      <c r="R358" s="179"/>
      <c r="S358" s="179"/>
      <c r="T358" s="179"/>
      <c r="U358" s="179"/>
      <c r="V358" s="179"/>
      <c r="W358" s="179"/>
      <c r="X358" s="179"/>
      <c r="Y358" s="179"/>
      <c r="Z358" s="179"/>
      <c r="AA358" s="179"/>
      <c r="AB358" s="110"/>
    </row>
    <row r="359" spans="2:28" ht="15.75" customHeight="1">
      <c r="B359" s="179"/>
      <c r="C359" s="179"/>
      <c r="D359" s="179"/>
      <c r="E359" s="179"/>
      <c r="F359" s="179"/>
      <c r="G359" s="179"/>
      <c r="H359" s="179"/>
      <c r="I359" s="179"/>
      <c r="J359" s="179"/>
      <c r="K359" s="179"/>
      <c r="L359" s="179"/>
      <c r="M359" s="179"/>
      <c r="N359" s="180"/>
      <c r="O359" s="134"/>
      <c r="P359" s="179"/>
      <c r="Q359" s="179"/>
      <c r="R359" s="179"/>
      <c r="S359" s="179"/>
      <c r="T359" s="179"/>
      <c r="U359" s="179"/>
      <c r="V359" s="179"/>
      <c r="W359" s="179"/>
      <c r="X359" s="179"/>
      <c r="Y359" s="179"/>
      <c r="Z359" s="179"/>
      <c r="AA359" s="179"/>
      <c r="AB359" s="110"/>
    </row>
    <row r="360" spans="2:28" ht="15.75" customHeight="1">
      <c r="B360" s="179"/>
      <c r="C360" s="179"/>
      <c r="D360" s="179"/>
      <c r="E360" s="179"/>
      <c r="F360" s="179"/>
      <c r="G360" s="179"/>
      <c r="H360" s="179"/>
      <c r="I360" s="179"/>
      <c r="J360" s="179"/>
      <c r="K360" s="179"/>
      <c r="L360" s="179"/>
      <c r="M360" s="179"/>
      <c r="N360" s="180"/>
      <c r="O360" s="134"/>
      <c r="P360" s="179"/>
      <c r="Q360" s="179"/>
      <c r="R360" s="179"/>
      <c r="S360" s="179"/>
      <c r="T360" s="179"/>
      <c r="U360" s="179"/>
      <c r="V360" s="179"/>
      <c r="W360" s="179"/>
      <c r="X360" s="179"/>
      <c r="Y360" s="179"/>
      <c r="Z360" s="179"/>
      <c r="AA360" s="179"/>
      <c r="AB360" s="110"/>
    </row>
    <row r="361" spans="2:28" ht="15.75" customHeight="1">
      <c r="B361" s="179"/>
      <c r="C361" s="179"/>
      <c r="D361" s="179"/>
      <c r="E361" s="179"/>
      <c r="F361" s="179"/>
      <c r="G361" s="179"/>
      <c r="H361" s="179"/>
      <c r="I361" s="179"/>
      <c r="J361" s="179"/>
      <c r="K361" s="179"/>
      <c r="L361" s="179"/>
      <c r="M361" s="179"/>
      <c r="N361" s="180"/>
      <c r="O361" s="134"/>
      <c r="P361" s="179"/>
      <c r="Q361" s="179"/>
      <c r="R361" s="179"/>
      <c r="S361" s="179"/>
      <c r="T361" s="179"/>
      <c r="U361" s="179"/>
      <c r="V361" s="179"/>
      <c r="W361" s="179"/>
      <c r="X361" s="179"/>
      <c r="Y361" s="179"/>
      <c r="Z361" s="179"/>
      <c r="AA361" s="179"/>
      <c r="AB361" s="110"/>
    </row>
    <row r="362" spans="2:28" ht="15.75" customHeight="1">
      <c r="B362" s="179"/>
      <c r="C362" s="179"/>
      <c r="D362" s="179"/>
      <c r="E362" s="179"/>
      <c r="F362" s="179"/>
      <c r="G362" s="179"/>
      <c r="H362" s="179"/>
      <c r="I362" s="179"/>
      <c r="J362" s="179"/>
      <c r="K362" s="179"/>
      <c r="L362" s="179"/>
      <c r="M362" s="179"/>
      <c r="N362" s="180"/>
      <c r="O362" s="134"/>
      <c r="P362" s="179"/>
      <c r="Q362" s="179"/>
      <c r="R362" s="179"/>
      <c r="S362" s="179"/>
      <c r="T362" s="179"/>
      <c r="U362" s="179"/>
      <c r="V362" s="179"/>
      <c r="W362" s="179"/>
      <c r="X362" s="179"/>
      <c r="Y362" s="179"/>
      <c r="Z362" s="179"/>
      <c r="AA362" s="179"/>
      <c r="AB362" s="110"/>
    </row>
    <row r="363" spans="2:28" ht="15.75" customHeight="1">
      <c r="B363" s="179"/>
      <c r="C363" s="179"/>
      <c r="D363" s="179"/>
      <c r="E363" s="179"/>
      <c r="F363" s="179"/>
      <c r="G363" s="179"/>
      <c r="H363" s="179"/>
      <c r="I363" s="179"/>
      <c r="J363" s="179"/>
      <c r="K363" s="179"/>
      <c r="L363" s="179"/>
      <c r="M363" s="179"/>
      <c r="N363" s="180"/>
      <c r="O363" s="134"/>
      <c r="P363" s="179"/>
      <c r="Q363" s="179"/>
      <c r="R363" s="179"/>
      <c r="S363" s="179"/>
      <c r="T363" s="179"/>
      <c r="U363" s="179"/>
      <c r="V363" s="179"/>
      <c r="W363" s="179"/>
      <c r="X363" s="179"/>
      <c r="Y363" s="179"/>
      <c r="Z363" s="179"/>
      <c r="AA363" s="179"/>
      <c r="AB363" s="110"/>
    </row>
    <row r="364" spans="2:28" ht="15.75" customHeight="1">
      <c r="B364" s="179"/>
      <c r="C364" s="179"/>
      <c r="D364" s="179"/>
      <c r="E364" s="179"/>
      <c r="F364" s="179"/>
      <c r="G364" s="179"/>
      <c r="H364" s="179"/>
      <c r="I364" s="179"/>
      <c r="J364" s="179"/>
      <c r="K364" s="179"/>
      <c r="L364" s="179"/>
      <c r="M364" s="179"/>
      <c r="N364" s="180"/>
      <c r="O364" s="134"/>
      <c r="P364" s="179"/>
      <c r="Q364" s="179"/>
      <c r="R364" s="179"/>
      <c r="S364" s="179"/>
      <c r="T364" s="179"/>
      <c r="U364" s="179"/>
      <c r="V364" s="179"/>
      <c r="W364" s="179"/>
      <c r="X364" s="179"/>
      <c r="Y364" s="179"/>
      <c r="Z364" s="179"/>
      <c r="AA364" s="179"/>
      <c r="AB364" s="110"/>
    </row>
    <row r="365" spans="2:28" ht="15.75" customHeight="1">
      <c r="B365" s="179"/>
      <c r="C365" s="179"/>
      <c r="D365" s="179"/>
      <c r="E365" s="179"/>
      <c r="F365" s="179"/>
      <c r="G365" s="179"/>
      <c r="H365" s="179"/>
      <c r="I365" s="179"/>
      <c r="J365" s="179"/>
      <c r="K365" s="179"/>
      <c r="L365" s="179"/>
      <c r="M365" s="179"/>
      <c r="N365" s="180"/>
      <c r="O365" s="134"/>
      <c r="P365" s="179"/>
      <c r="Q365" s="179"/>
      <c r="R365" s="179"/>
      <c r="S365" s="179"/>
      <c r="T365" s="179"/>
      <c r="U365" s="179"/>
      <c r="V365" s="179"/>
      <c r="W365" s="179"/>
      <c r="X365" s="179"/>
      <c r="Y365" s="179"/>
      <c r="Z365" s="179"/>
      <c r="AA365" s="179"/>
      <c r="AB365" s="110"/>
    </row>
    <row r="366" spans="2:28" ht="15.75" customHeight="1">
      <c r="B366" s="179"/>
      <c r="C366" s="179"/>
      <c r="D366" s="179"/>
      <c r="E366" s="179"/>
      <c r="F366" s="179"/>
      <c r="G366" s="179"/>
      <c r="H366" s="179"/>
      <c r="I366" s="179"/>
      <c r="J366" s="179"/>
      <c r="K366" s="179"/>
      <c r="L366" s="179"/>
      <c r="M366" s="179"/>
      <c r="N366" s="180"/>
      <c r="O366" s="134"/>
      <c r="P366" s="179"/>
      <c r="Q366" s="179"/>
      <c r="R366" s="179"/>
      <c r="S366" s="179"/>
      <c r="T366" s="179"/>
      <c r="U366" s="179"/>
      <c r="V366" s="179"/>
      <c r="W366" s="179"/>
      <c r="X366" s="179"/>
      <c r="Y366" s="179"/>
      <c r="Z366" s="179"/>
      <c r="AA366" s="179"/>
      <c r="AB366" s="110"/>
    </row>
    <row r="367" spans="2:28" ht="15.75" customHeight="1">
      <c r="B367" s="179"/>
      <c r="C367" s="179"/>
      <c r="D367" s="179"/>
      <c r="E367" s="179"/>
      <c r="F367" s="179"/>
      <c r="G367" s="179"/>
      <c r="H367" s="179"/>
      <c r="I367" s="179"/>
      <c r="J367" s="179"/>
      <c r="K367" s="179"/>
      <c r="L367" s="179"/>
      <c r="M367" s="179"/>
      <c r="N367" s="180"/>
      <c r="O367" s="134"/>
      <c r="P367" s="179"/>
      <c r="Q367" s="179"/>
      <c r="R367" s="179"/>
      <c r="S367" s="179"/>
      <c r="T367" s="179"/>
      <c r="U367" s="179"/>
      <c r="V367" s="179"/>
      <c r="W367" s="179"/>
      <c r="X367" s="179"/>
      <c r="Y367" s="179"/>
      <c r="Z367" s="179"/>
      <c r="AA367" s="179"/>
      <c r="AB367" s="110"/>
    </row>
    <row r="368" spans="2:28" ht="15.75" customHeight="1">
      <c r="B368" s="179"/>
      <c r="C368" s="179"/>
      <c r="D368" s="179"/>
      <c r="E368" s="179"/>
      <c r="F368" s="179"/>
      <c r="G368" s="179"/>
      <c r="H368" s="179"/>
      <c r="I368" s="179"/>
      <c r="J368" s="179"/>
      <c r="K368" s="179"/>
      <c r="L368" s="179"/>
      <c r="M368" s="179"/>
      <c r="N368" s="180"/>
      <c r="O368" s="134"/>
      <c r="P368" s="179"/>
      <c r="Q368" s="179"/>
      <c r="R368" s="179"/>
      <c r="S368" s="179"/>
      <c r="T368" s="179"/>
      <c r="U368" s="179"/>
      <c r="V368" s="179"/>
      <c r="W368" s="179"/>
      <c r="X368" s="179"/>
      <c r="Y368" s="179"/>
      <c r="Z368" s="179"/>
      <c r="AA368" s="179"/>
      <c r="AB368" s="110"/>
    </row>
    <row r="369" spans="2:28" ht="15.75" customHeight="1">
      <c r="B369" s="179"/>
      <c r="C369" s="179"/>
      <c r="D369" s="179"/>
      <c r="E369" s="179"/>
      <c r="F369" s="179"/>
      <c r="G369" s="179"/>
      <c r="H369" s="179"/>
      <c r="I369" s="179"/>
      <c r="J369" s="179"/>
      <c r="K369" s="179"/>
      <c r="L369" s="179"/>
      <c r="M369" s="179"/>
      <c r="N369" s="180"/>
      <c r="O369" s="134"/>
      <c r="P369" s="179"/>
      <c r="Q369" s="179"/>
      <c r="R369" s="179"/>
      <c r="S369" s="179"/>
      <c r="T369" s="179"/>
      <c r="U369" s="179"/>
      <c r="V369" s="179"/>
      <c r="W369" s="179"/>
      <c r="X369" s="179"/>
      <c r="Y369" s="179"/>
      <c r="Z369" s="179"/>
      <c r="AA369" s="179"/>
      <c r="AB369" s="110"/>
    </row>
    <row r="370" spans="2:28" ht="15.75" customHeight="1">
      <c r="B370" s="179"/>
      <c r="C370" s="179"/>
      <c r="D370" s="179"/>
      <c r="E370" s="179"/>
      <c r="F370" s="179"/>
      <c r="G370" s="179"/>
      <c r="H370" s="179"/>
      <c r="I370" s="179"/>
      <c r="J370" s="179"/>
      <c r="K370" s="179"/>
      <c r="L370" s="179"/>
      <c r="M370" s="179"/>
      <c r="N370" s="180"/>
      <c r="O370" s="134"/>
      <c r="P370" s="179"/>
      <c r="Q370" s="179"/>
      <c r="R370" s="179"/>
      <c r="S370" s="179"/>
      <c r="T370" s="179"/>
      <c r="U370" s="179"/>
      <c r="V370" s="179"/>
      <c r="W370" s="179"/>
      <c r="X370" s="179"/>
      <c r="Y370" s="179"/>
      <c r="Z370" s="179"/>
      <c r="AA370" s="179"/>
      <c r="AB370" s="110"/>
    </row>
    <row r="371" spans="2:28" ht="15.75" customHeight="1">
      <c r="B371" s="179"/>
      <c r="C371" s="179"/>
      <c r="D371" s="179"/>
      <c r="E371" s="179"/>
      <c r="F371" s="179"/>
      <c r="G371" s="179"/>
      <c r="H371" s="179"/>
      <c r="I371" s="179"/>
      <c r="J371" s="179"/>
      <c r="K371" s="179"/>
      <c r="L371" s="179"/>
      <c r="M371" s="179"/>
      <c r="N371" s="180"/>
      <c r="O371" s="134"/>
      <c r="P371" s="179"/>
      <c r="Q371" s="179"/>
      <c r="R371" s="179"/>
      <c r="S371" s="179"/>
      <c r="T371" s="179"/>
      <c r="U371" s="179"/>
      <c r="V371" s="179"/>
      <c r="W371" s="179"/>
      <c r="X371" s="179"/>
      <c r="Y371" s="179"/>
      <c r="Z371" s="179"/>
      <c r="AA371" s="179"/>
      <c r="AB371" s="110"/>
    </row>
    <row r="372" spans="2:28" ht="15.75" customHeight="1">
      <c r="B372" s="179"/>
      <c r="C372" s="179"/>
      <c r="D372" s="179"/>
      <c r="E372" s="179"/>
      <c r="F372" s="179"/>
      <c r="G372" s="179"/>
      <c r="H372" s="179"/>
      <c r="I372" s="179"/>
      <c r="J372" s="179"/>
      <c r="K372" s="179"/>
      <c r="L372" s="179"/>
      <c r="M372" s="179"/>
      <c r="N372" s="180"/>
      <c r="O372" s="134"/>
      <c r="P372" s="179"/>
      <c r="Q372" s="179"/>
      <c r="R372" s="179"/>
      <c r="S372" s="179"/>
      <c r="T372" s="179"/>
      <c r="U372" s="179"/>
      <c r="V372" s="179"/>
      <c r="W372" s="179"/>
      <c r="X372" s="179"/>
      <c r="Y372" s="179"/>
      <c r="Z372" s="179"/>
      <c r="AA372" s="179"/>
      <c r="AB372" s="110"/>
    </row>
    <row r="373" spans="2:28" ht="15.75" customHeight="1">
      <c r="B373" s="179"/>
      <c r="C373" s="179"/>
      <c r="D373" s="179"/>
      <c r="E373" s="179"/>
      <c r="F373" s="179"/>
      <c r="G373" s="179"/>
      <c r="H373" s="179"/>
      <c r="I373" s="179"/>
      <c r="J373" s="179"/>
      <c r="K373" s="179"/>
      <c r="L373" s="179"/>
      <c r="M373" s="179"/>
      <c r="N373" s="180"/>
      <c r="O373" s="134"/>
      <c r="P373" s="179"/>
      <c r="Q373" s="179"/>
      <c r="R373" s="179"/>
      <c r="S373" s="179"/>
      <c r="T373" s="179"/>
      <c r="U373" s="179"/>
      <c r="V373" s="179"/>
      <c r="W373" s="179"/>
      <c r="X373" s="179"/>
      <c r="Y373" s="179"/>
      <c r="Z373" s="179"/>
      <c r="AA373" s="179"/>
      <c r="AB373" s="110"/>
    </row>
    <row r="374" spans="2:28" ht="15.75" customHeight="1">
      <c r="B374" s="179"/>
      <c r="C374" s="179"/>
      <c r="D374" s="179"/>
      <c r="E374" s="179"/>
      <c r="F374" s="179"/>
      <c r="G374" s="179"/>
      <c r="H374" s="179"/>
      <c r="I374" s="179"/>
      <c r="J374" s="179"/>
      <c r="K374" s="179"/>
      <c r="L374" s="179"/>
      <c r="M374" s="179"/>
      <c r="N374" s="180"/>
      <c r="O374" s="134"/>
      <c r="P374" s="179"/>
      <c r="Q374" s="179"/>
      <c r="R374" s="179"/>
      <c r="S374" s="179"/>
      <c r="T374" s="179"/>
      <c r="U374" s="179"/>
      <c r="V374" s="179"/>
      <c r="W374" s="179"/>
      <c r="X374" s="179"/>
      <c r="Y374" s="179"/>
      <c r="Z374" s="179"/>
      <c r="AA374" s="179"/>
      <c r="AB374" s="110"/>
    </row>
    <row r="375" spans="2:28" ht="15.75" customHeight="1">
      <c r="B375" s="179"/>
      <c r="C375" s="179"/>
      <c r="D375" s="179"/>
      <c r="E375" s="179"/>
      <c r="F375" s="179"/>
      <c r="G375" s="179"/>
      <c r="H375" s="179"/>
      <c r="I375" s="179"/>
      <c r="J375" s="179"/>
      <c r="K375" s="179"/>
      <c r="L375" s="179"/>
      <c r="M375" s="179"/>
      <c r="N375" s="180"/>
      <c r="O375" s="134"/>
      <c r="P375" s="179"/>
      <c r="Q375" s="179"/>
      <c r="R375" s="179"/>
      <c r="S375" s="179"/>
      <c r="T375" s="179"/>
      <c r="U375" s="179"/>
      <c r="V375" s="179"/>
      <c r="W375" s="179"/>
      <c r="X375" s="179"/>
      <c r="Y375" s="179"/>
      <c r="Z375" s="179"/>
      <c r="AA375" s="179"/>
      <c r="AB375" s="110"/>
    </row>
    <row r="376" spans="2:28" ht="15.75" customHeight="1">
      <c r="B376" s="179"/>
      <c r="C376" s="179"/>
      <c r="D376" s="179"/>
      <c r="E376" s="179"/>
      <c r="F376" s="179"/>
      <c r="G376" s="179"/>
      <c r="H376" s="179"/>
      <c r="I376" s="179"/>
      <c r="J376" s="179"/>
      <c r="K376" s="179"/>
      <c r="L376" s="179"/>
      <c r="M376" s="179"/>
      <c r="N376" s="180"/>
      <c r="O376" s="134"/>
      <c r="P376" s="179"/>
      <c r="Q376" s="179"/>
      <c r="R376" s="179"/>
      <c r="S376" s="179"/>
      <c r="T376" s="179"/>
      <c r="U376" s="179"/>
      <c r="V376" s="179"/>
      <c r="W376" s="179"/>
      <c r="X376" s="179"/>
      <c r="Y376" s="179"/>
      <c r="Z376" s="179"/>
      <c r="AA376" s="179"/>
      <c r="AB376" s="110"/>
    </row>
    <row r="377" spans="2:28" ht="15.75" customHeight="1">
      <c r="B377" s="179"/>
      <c r="C377" s="179"/>
      <c r="D377" s="179"/>
      <c r="E377" s="179"/>
      <c r="F377" s="179"/>
      <c r="G377" s="179"/>
      <c r="H377" s="179"/>
      <c r="I377" s="179"/>
      <c r="J377" s="179"/>
      <c r="K377" s="179"/>
      <c r="L377" s="179"/>
      <c r="M377" s="179"/>
      <c r="N377" s="180"/>
      <c r="O377" s="134"/>
      <c r="P377" s="179"/>
      <c r="Q377" s="179"/>
      <c r="R377" s="179"/>
      <c r="S377" s="179"/>
      <c r="T377" s="179"/>
      <c r="U377" s="179"/>
      <c r="V377" s="179"/>
      <c r="W377" s="179"/>
      <c r="X377" s="179"/>
      <c r="Y377" s="179"/>
      <c r="Z377" s="179"/>
      <c r="AA377" s="179"/>
      <c r="AB377" s="110"/>
    </row>
    <row r="378" spans="2:28" ht="15.75" customHeight="1">
      <c r="B378" s="179"/>
      <c r="C378" s="179"/>
      <c r="D378" s="179"/>
      <c r="E378" s="179"/>
      <c r="F378" s="179"/>
      <c r="G378" s="179"/>
      <c r="H378" s="179"/>
      <c r="I378" s="179"/>
      <c r="J378" s="179"/>
      <c r="K378" s="179"/>
      <c r="L378" s="179"/>
      <c r="M378" s="179"/>
      <c r="N378" s="180"/>
      <c r="O378" s="134"/>
      <c r="P378" s="179"/>
      <c r="Q378" s="179"/>
      <c r="R378" s="179"/>
      <c r="S378" s="179"/>
      <c r="T378" s="179"/>
      <c r="U378" s="179"/>
      <c r="V378" s="179"/>
      <c r="W378" s="179"/>
      <c r="X378" s="179"/>
      <c r="Y378" s="179"/>
      <c r="Z378" s="179"/>
      <c r="AA378" s="179"/>
      <c r="AB378" s="110"/>
    </row>
    <row r="379" spans="2:28" ht="15.75" customHeight="1">
      <c r="B379" s="179"/>
      <c r="C379" s="179"/>
      <c r="D379" s="179"/>
      <c r="E379" s="179"/>
      <c r="F379" s="179"/>
      <c r="G379" s="179"/>
      <c r="H379" s="179"/>
      <c r="I379" s="179"/>
      <c r="J379" s="179"/>
      <c r="K379" s="179"/>
      <c r="L379" s="179"/>
      <c r="M379" s="179"/>
      <c r="N379" s="180"/>
      <c r="O379" s="134"/>
      <c r="P379" s="179"/>
      <c r="Q379" s="179"/>
      <c r="R379" s="179"/>
      <c r="S379" s="179"/>
      <c r="T379" s="179"/>
      <c r="U379" s="179"/>
      <c r="V379" s="179"/>
      <c r="W379" s="179"/>
      <c r="X379" s="179"/>
      <c r="Y379" s="179"/>
      <c r="Z379" s="179"/>
      <c r="AA379" s="179"/>
      <c r="AB379" s="110"/>
    </row>
    <row r="380" spans="2:28" ht="15.75" customHeight="1">
      <c r="B380" s="179"/>
      <c r="C380" s="179"/>
      <c r="D380" s="179"/>
      <c r="E380" s="179"/>
      <c r="F380" s="179"/>
      <c r="G380" s="179"/>
      <c r="H380" s="179"/>
      <c r="I380" s="179"/>
      <c r="J380" s="179"/>
      <c r="K380" s="179"/>
      <c r="L380" s="179"/>
      <c r="M380" s="179"/>
      <c r="N380" s="180"/>
      <c r="O380" s="134"/>
      <c r="P380" s="179"/>
      <c r="Q380" s="179"/>
      <c r="R380" s="179"/>
      <c r="S380" s="179"/>
      <c r="T380" s="179"/>
      <c r="U380" s="179"/>
      <c r="V380" s="179"/>
      <c r="W380" s="179"/>
      <c r="X380" s="179"/>
      <c r="Y380" s="179"/>
      <c r="Z380" s="179"/>
      <c r="AA380" s="179"/>
      <c r="AB380" s="110"/>
    </row>
    <row r="381" spans="2:28" ht="15.75" customHeight="1">
      <c r="B381" s="179"/>
      <c r="C381" s="179"/>
      <c r="D381" s="179"/>
      <c r="E381" s="179"/>
      <c r="F381" s="179"/>
      <c r="G381" s="179"/>
      <c r="H381" s="179"/>
      <c r="I381" s="179"/>
      <c r="J381" s="179"/>
      <c r="K381" s="179"/>
      <c r="L381" s="179"/>
      <c r="M381" s="179"/>
      <c r="N381" s="180"/>
      <c r="O381" s="134"/>
      <c r="P381" s="179"/>
      <c r="Q381" s="179"/>
      <c r="R381" s="179"/>
      <c r="S381" s="179"/>
      <c r="T381" s="179"/>
      <c r="U381" s="179"/>
      <c r="V381" s="179"/>
      <c r="W381" s="179"/>
      <c r="X381" s="179"/>
      <c r="Y381" s="179"/>
      <c r="Z381" s="179"/>
      <c r="AA381" s="179"/>
      <c r="AB381" s="110"/>
    </row>
    <row r="382" spans="2:28" ht="15.75" customHeight="1">
      <c r="B382" s="179"/>
      <c r="C382" s="179"/>
      <c r="D382" s="179"/>
      <c r="E382" s="179"/>
      <c r="F382" s="179"/>
      <c r="G382" s="179"/>
      <c r="H382" s="179"/>
      <c r="I382" s="179"/>
      <c r="J382" s="179"/>
      <c r="K382" s="179"/>
      <c r="L382" s="179"/>
      <c r="M382" s="179"/>
      <c r="N382" s="180"/>
      <c r="O382" s="134"/>
      <c r="P382" s="179"/>
      <c r="Q382" s="179"/>
      <c r="R382" s="179"/>
      <c r="S382" s="179"/>
      <c r="T382" s="179"/>
      <c r="U382" s="179"/>
      <c r="V382" s="179"/>
      <c r="W382" s="179"/>
      <c r="X382" s="179"/>
      <c r="Y382" s="179"/>
      <c r="Z382" s="179"/>
      <c r="AA382" s="179"/>
      <c r="AB382" s="110"/>
    </row>
    <row r="383" spans="2:28" ht="15.75" customHeight="1">
      <c r="B383" s="179"/>
      <c r="C383" s="179"/>
      <c r="D383" s="179"/>
      <c r="E383" s="179"/>
      <c r="F383" s="179"/>
      <c r="G383" s="179"/>
      <c r="H383" s="179"/>
      <c r="I383" s="179"/>
      <c r="J383" s="179"/>
      <c r="K383" s="179"/>
      <c r="L383" s="179"/>
      <c r="M383" s="179"/>
      <c r="N383" s="180"/>
      <c r="O383" s="134"/>
      <c r="P383" s="179"/>
      <c r="Q383" s="179"/>
      <c r="R383" s="179"/>
      <c r="S383" s="179"/>
      <c r="T383" s="179"/>
      <c r="U383" s="179"/>
      <c r="V383" s="179"/>
      <c r="W383" s="179"/>
      <c r="X383" s="179"/>
      <c r="Y383" s="179"/>
      <c r="Z383" s="179"/>
      <c r="AA383" s="179"/>
      <c r="AB383" s="110"/>
    </row>
    <row r="384" spans="2:28" ht="15.75" customHeight="1">
      <c r="B384" s="179"/>
      <c r="C384" s="179"/>
      <c r="D384" s="179"/>
      <c r="E384" s="179"/>
      <c r="F384" s="179"/>
      <c r="G384" s="179"/>
      <c r="H384" s="179"/>
      <c r="I384" s="179"/>
      <c r="J384" s="179"/>
      <c r="K384" s="179"/>
      <c r="L384" s="179"/>
      <c r="M384" s="179"/>
      <c r="N384" s="180"/>
      <c r="O384" s="134"/>
      <c r="P384" s="179"/>
      <c r="Q384" s="179"/>
      <c r="R384" s="179"/>
      <c r="S384" s="179"/>
      <c r="T384" s="179"/>
      <c r="U384" s="179"/>
      <c r="V384" s="179"/>
      <c r="W384" s="179"/>
      <c r="X384" s="179"/>
      <c r="Y384" s="179"/>
      <c r="Z384" s="179"/>
      <c r="AA384" s="179"/>
      <c r="AB384" s="110"/>
    </row>
    <row r="385" spans="2:28" ht="15.75" customHeight="1">
      <c r="B385" s="179"/>
      <c r="C385" s="179"/>
      <c r="D385" s="179"/>
      <c r="E385" s="179"/>
      <c r="F385" s="179"/>
      <c r="G385" s="179"/>
      <c r="H385" s="179"/>
      <c r="I385" s="179"/>
      <c r="J385" s="179"/>
      <c r="K385" s="179"/>
      <c r="L385" s="179"/>
      <c r="M385" s="179"/>
      <c r="N385" s="180"/>
      <c r="O385" s="134"/>
      <c r="P385" s="179"/>
      <c r="Q385" s="179"/>
      <c r="R385" s="179"/>
      <c r="S385" s="179"/>
      <c r="T385" s="179"/>
      <c r="U385" s="179"/>
      <c r="V385" s="179"/>
      <c r="W385" s="179"/>
      <c r="X385" s="179"/>
      <c r="Y385" s="179"/>
      <c r="Z385" s="179"/>
      <c r="AA385" s="179"/>
      <c r="AB385" s="110"/>
    </row>
    <row r="386" spans="2:28" ht="15.75" customHeight="1">
      <c r="B386" s="179"/>
      <c r="C386" s="179"/>
      <c r="D386" s="179"/>
      <c r="E386" s="179"/>
      <c r="F386" s="179"/>
      <c r="G386" s="179"/>
      <c r="H386" s="179"/>
      <c r="I386" s="179"/>
      <c r="J386" s="179"/>
      <c r="K386" s="179"/>
      <c r="L386" s="179"/>
      <c r="M386" s="179"/>
      <c r="N386" s="180"/>
      <c r="O386" s="134"/>
      <c r="P386" s="179"/>
      <c r="Q386" s="179"/>
      <c r="R386" s="179"/>
      <c r="S386" s="179"/>
      <c r="T386" s="179"/>
      <c r="U386" s="179"/>
      <c r="V386" s="179"/>
      <c r="W386" s="179"/>
      <c r="X386" s="179"/>
      <c r="Y386" s="179"/>
      <c r="Z386" s="179"/>
      <c r="AA386" s="179"/>
      <c r="AB386" s="110"/>
    </row>
    <row r="387" spans="2:28" ht="15.75" customHeight="1">
      <c r="B387" s="179"/>
      <c r="C387" s="179"/>
      <c r="D387" s="179"/>
      <c r="E387" s="179"/>
      <c r="F387" s="179"/>
      <c r="G387" s="179"/>
      <c r="H387" s="179"/>
      <c r="I387" s="179"/>
      <c r="J387" s="179"/>
      <c r="K387" s="179"/>
      <c r="L387" s="179"/>
      <c r="M387" s="179"/>
      <c r="N387" s="180"/>
      <c r="O387" s="134"/>
      <c r="P387" s="179"/>
      <c r="Q387" s="179"/>
      <c r="R387" s="179"/>
      <c r="S387" s="179"/>
      <c r="T387" s="179"/>
      <c r="U387" s="179"/>
      <c r="V387" s="179"/>
      <c r="W387" s="179"/>
      <c r="X387" s="179"/>
      <c r="Y387" s="179"/>
      <c r="Z387" s="179"/>
      <c r="AA387" s="179"/>
      <c r="AB387" s="110"/>
    </row>
    <row r="388" spans="2:28" ht="15.75" customHeight="1">
      <c r="B388" s="179"/>
      <c r="C388" s="179"/>
      <c r="D388" s="179"/>
      <c r="E388" s="179"/>
      <c r="F388" s="179"/>
      <c r="G388" s="179"/>
      <c r="H388" s="179"/>
      <c r="I388" s="179"/>
      <c r="J388" s="179"/>
      <c r="K388" s="179"/>
      <c r="L388" s="179"/>
      <c r="M388" s="179"/>
      <c r="N388" s="180"/>
      <c r="O388" s="134"/>
      <c r="P388" s="179"/>
      <c r="Q388" s="179"/>
      <c r="R388" s="179"/>
      <c r="S388" s="179"/>
      <c r="T388" s="179"/>
      <c r="U388" s="179"/>
      <c r="V388" s="179"/>
      <c r="W388" s="179"/>
      <c r="X388" s="179"/>
      <c r="Y388" s="179"/>
      <c r="Z388" s="179"/>
      <c r="AA388" s="179"/>
      <c r="AB388" s="110"/>
    </row>
    <row r="389" spans="2:28" ht="15.75" customHeight="1">
      <c r="B389" s="179"/>
      <c r="C389" s="179"/>
      <c r="D389" s="179"/>
      <c r="E389" s="179"/>
      <c r="F389" s="179"/>
      <c r="G389" s="179"/>
      <c r="H389" s="179"/>
      <c r="I389" s="179"/>
      <c r="J389" s="179"/>
      <c r="K389" s="179"/>
      <c r="L389" s="179"/>
      <c r="M389" s="179"/>
      <c r="N389" s="180"/>
      <c r="O389" s="134"/>
      <c r="P389" s="179"/>
      <c r="Q389" s="179"/>
      <c r="R389" s="179"/>
      <c r="S389" s="179"/>
      <c r="T389" s="179"/>
      <c r="U389" s="179"/>
      <c r="V389" s="179"/>
      <c r="W389" s="179"/>
      <c r="X389" s="179"/>
      <c r="Y389" s="179"/>
      <c r="Z389" s="179"/>
      <c r="AA389" s="179"/>
      <c r="AB389" s="110"/>
    </row>
    <row r="390" spans="2:28" ht="15.75" customHeight="1">
      <c r="B390" s="179"/>
      <c r="C390" s="179"/>
      <c r="D390" s="179"/>
      <c r="E390" s="179"/>
      <c r="F390" s="179"/>
      <c r="G390" s="179"/>
      <c r="H390" s="179"/>
      <c r="I390" s="179"/>
      <c r="J390" s="179"/>
      <c r="K390" s="179"/>
      <c r="L390" s="179"/>
      <c r="M390" s="179"/>
      <c r="N390" s="180"/>
      <c r="O390" s="134"/>
      <c r="P390" s="179"/>
      <c r="Q390" s="179"/>
      <c r="R390" s="179"/>
      <c r="S390" s="179"/>
      <c r="T390" s="179"/>
      <c r="U390" s="179"/>
      <c r="V390" s="179"/>
      <c r="W390" s="179"/>
      <c r="X390" s="179"/>
      <c r="Y390" s="179"/>
      <c r="Z390" s="179"/>
      <c r="AA390" s="179"/>
      <c r="AB390" s="110"/>
    </row>
    <row r="391" spans="2:28" ht="15.75" customHeight="1">
      <c r="B391" s="179"/>
      <c r="C391" s="179"/>
      <c r="D391" s="179"/>
      <c r="E391" s="179"/>
      <c r="F391" s="179"/>
      <c r="G391" s="179"/>
      <c r="H391" s="179"/>
      <c r="I391" s="179"/>
      <c r="J391" s="179"/>
      <c r="K391" s="179"/>
      <c r="L391" s="179"/>
      <c r="M391" s="179"/>
      <c r="N391" s="180"/>
      <c r="O391" s="134"/>
      <c r="P391" s="179"/>
      <c r="Q391" s="179"/>
      <c r="R391" s="179"/>
      <c r="S391" s="179"/>
      <c r="T391" s="179"/>
      <c r="U391" s="179"/>
      <c r="V391" s="179"/>
      <c r="W391" s="179"/>
      <c r="X391" s="179"/>
      <c r="Y391" s="179"/>
      <c r="Z391" s="179"/>
      <c r="AA391" s="179"/>
      <c r="AB391" s="110"/>
    </row>
    <row r="392" spans="2:28" ht="15.75" customHeight="1">
      <c r="B392" s="179"/>
      <c r="C392" s="179"/>
      <c r="D392" s="179"/>
      <c r="E392" s="179"/>
      <c r="F392" s="179"/>
      <c r="G392" s="179"/>
      <c r="H392" s="179"/>
      <c r="I392" s="179"/>
      <c r="J392" s="179"/>
      <c r="K392" s="179"/>
      <c r="L392" s="179"/>
      <c r="M392" s="179"/>
      <c r="N392" s="180"/>
      <c r="O392" s="134"/>
      <c r="P392" s="179"/>
      <c r="Q392" s="179"/>
      <c r="R392" s="179"/>
      <c r="S392" s="179"/>
      <c r="T392" s="179"/>
      <c r="U392" s="179"/>
      <c r="V392" s="179"/>
      <c r="W392" s="179"/>
      <c r="X392" s="179"/>
      <c r="Y392" s="179"/>
      <c r="Z392" s="179"/>
      <c r="AA392" s="179"/>
      <c r="AB392" s="110"/>
    </row>
    <row r="393" spans="2:28" ht="15.75" customHeight="1">
      <c r="B393" s="179"/>
      <c r="C393" s="179"/>
      <c r="D393" s="179"/>
      <c r="E393" s="179"/>
      <c r="F393" s="179"/>
      <c r="G393" s="179"/>
      <c r="H393" s="179"/>
      <c r="I393" s="179"/>
      <c r="J393" s="179"/>
      <c r="K393" s="179"/>
      <c r="L393" s="179"/>
      <c r="M393" s="179"/>
      <c r="N393" s="180"/>
      <c r="O393" s="134"/>
      <c r="P393" s="179"/>
      <c r="Q393" s="179"/>
      <c r="R393" s="179"/>
      <c r="S393" s="179"/>
      <c r="T393" s="179"/>
      <c r="U393" s="179"/>
      <c r="V393" s="179"/>
      <c r="W393" s="179"/>
      <c r="X393" s="179"/>
      <c r="Y393" s="179"/>
      <c r="Z393" s="179"/>
      <c r="AA393" s="179"/>
      <c r="AB393" s="110"/>
    </row>
    <row r="394" spans="2:28" ht="15.75" customHeight="1">
      <c r="B394" s="179"/>
      <c r="C394" s="179"/>
      <c r="D394" s="179"/>
      <c r="E394" s="179"/>
      <c r="F394" s="179"/>
      <c r="G394" s="179"/>
      <c r="H394" s="179"/>
      <c r="I394" s="179"/>
      <c r="J394" s="179"/>
      <c r="K394" s="179"/>
      <c r="L394" s="179"/>
      <c r="M394" s="179"/>
      <c r="N394" s="180"/>
      <c r="O394" s="134"/>
      <c r="P394" s="179"/>
      <c r="Q394" s="179"/>
      <c r="R394" s="179"/>
      <c r="S394" s="179"/>
      <c r="T394" s="179"/>
      <c r="U394" s="179"/>
      <c r="V394" s="179"/>
      <c r="W394" s="179"/>
      <c r="X394" s="179"/>
      <c r="Y394" s="179"/>
      <c r="Z394" s="179"/>
      <c r="AA394" s="179"/>
      <c r="AB394" s="110"/>
    </row>
    <row r="395" spans="2:28" ht="15.75" customHeight="1">
      <c r="B395" s="179"/>
      <c r="C395" s="179"/>
      <c r="D395" s="179"/>
      <c r="E395" s="179"/>
      <c r="F395" s="179"/>
      <c r="G395" s="179"/>
      <c r="H395" s="179"/>
      <c r="I395" s="179"/>
      <c r="J395" s="179"/>
      <c r="K395" s="179"/>
      <c r="L395" s="179"/>
      <c r="M395" s="179"/>
      <c r="N395" s="180"/>
      <c r="O395" s="134"/>
      <c r="P395" s="179"/>
      <c r="Q395" s="179"/>
      <c r="R395" s="179"/>
      <c r="S395" s="179"/>
      <c r="T395" s="179"/>
      <c r="U395" s="179"/>
      <c r="V395" s="179"/>
      <c r="W395" s="179"/>
      <c r="X395" s="179"/>
      <c r="Y395" s="179"/>
      <c r="Z395" s="179"/>
      <c r="AA395" s="179"/>
      <c r="AB395" s="110"/>
    </row>
    <row r="396" spans="2:28" ht="15.75" customHeight="1">
      <c r="B396" s="179"/>
      <c r="C396" s="179"/>
      <c r="D396" s="179"/>
      <c r="E396" s="179"/>
      <c r="F396" s="179"/>
      <c r="G396" s="179"/>
      <c r="H396" s="179"/>
      <c r="I396" s="179"/>
      <c r="J396" s="179"/>
      <c r="K396" s="179"/>
      <c r="L396" s="179"/>
      <c r="M396" s="179"/>
      <c r="N396" s="180"/>
      <c r="O396" s="134"/>
      <c r="P396" s="179"/>
      <c r="Q396" s="179"/>
      <c r="R396" s="179"/>
      <c r="S396" s="179"/>
      <c r="T396" s="179"/>
      <c r="U396" s="179"/>
      <c r="V396" s="179"/>
      <c r="W396" s="179"/>
      <c r="X396" s="179"/>
      <c r="Y396" s="179"/>
      <c r="Z396" s="179"/>
      <c r="AA396" s="179"/>
      <c r="AB396" s="110"/>
    </row>
    <row r="397" spans="2:28" ht="15.75" customHeight="1">
      <c r="B397" s="179"/>
      <c r="C397" s="179"/>
      <c r="D397" s="179"/>
      <c r="E397" s="179"/>
      <c r="F397" s="179"/>
      <c r="G397" s="179"/>
      <c r="H397" s="179"/>
      <c r="I397" s="179"/>
      <c r="J397" s="179"/>
      <c r="K397" s="179"/>
      <c r="L397" s="179"/>
      <c r="M397" s="179"/>
      <c r="N397" s="180"/>
      <c r="O397" s="134"/>
      <c r="P397" s="179"/>
      <c r="Q397" s="179"/>
      <c r="R397" s="179"/>
      <c r="S397" s="179"/>
      <c r="T397" s="179"/>
      <c r="U397" s="179"/>
      <c r="V397" s="179"/>
      <c r="W397" s="179"/>
      <c r="X397" s="179"/>
      <c r="Y397" s="179"/>
      <c r="Z397" s="179"/>
      <c r="AA397" s="179"/>
      <c r="AB397" s="110"/>
    </row>
    <row r="398" spans="2:28" ht="15.75" customHeight="1">
      <c r="B398" s="179"/>
      <c r="C398" s="179"/>
      <c r="D398" s="179"/>
      <c r="E398" s="179"/>
      <c r="F398" s="179"/>
      <c r="G398" s="179"/>
      <c r="H398" s="179"/>
      <c r="I398" s="179"/>
      <c r="J398" s="179"/>
      <c r="K398" s="179"/>
      <c r="L398" s="179"/>
      <c r="M398" s="179"/>
      <c r="N398" s="180"/>
      <c r="O398" s="134"/>
      <c r="P398" s="179"/>
      <c r="Q398" s="179"/>
      <c r="R398" s="179"/>
      <c r="S398" s="179"/>
      <c r="T398" s="179"/>
      <c r="U398" s="179"/>
      <c r="V398" s="179"/>
      <c r="W398" s="179"/>
      <c r="X398" s="179"/>
      <c r="Y398" s="179"/>
      <c r="Z398" s="179"/>
      <c r="AA398" s="179"/>
      <c r="AB398" s="110"/>
    </row>
    <row r="399" spans="2:28" ht="15.75" customHeight="1">
      <c r="B399" s="179"/>
      <c r="C399" s="179"/>
      <c r="D399" s="179"/>
      <c r="E399" s="179"/>
      <c r="F399" s="179"/>
      <c r="G399" s="179"/>
      <c r="H399" s="179"/>
      <c r="I399" s="179"/>
      <c r="J399" s="179"/>
      <c r="K399" s="179"/>
      <c r="L399" s="179"/>
      <c r="M399" s="179"/>
      <c r="N399" s="180"/>
      <c r="O399" s="134"/>
      <c r="P399" s="179"/>
      <c r="Q399" s="179"/>
      <c r="R399" s="179"/>
      <c r="S399" s="179"/>
      <c r="T399" s="179"/>
      <c r="U399" s="179"/>
      <c r="V399" s="179"/>
      <c r="W399" s="179"/>
      <c r="X399" s="179"/>
      <c r="Y399" s="179"/>
      <c r="Z399" s="179"/>
      <c r="AA399" s="179"/>
      <c r="AB399" s="110"/>
    </row>
    <row r="400" spans="2:28" ht="15.75" customHeight="1">
      <c r="B400" s="179"/>
      <c r="C400" s="179"/>
      <c r="D400" s="179"/>
      <c r="E400" s="179"/>
      <c r="F400" s="179"/>
      <c r="G400" s="179"/>
      <c r="H400" s="179"/>
      <c r="I400" s="179"/>
      <c r="J400" s="179"/>
      <c r="K400" s="179"/>
      <c r="L400" s="179"/>
      <c r="M400" s="179"/>
      <c r="N400" s="180"/>
      <c r="O400" s="134"/>
      <c r="P400" s="179"/>
      <c r="Q400" s="179"/>
      <c r="R400" s="179"/>
      <c r="S400" s="179"/>
      <c r="T400" s="179"/>
      <c r="U400" s="179"/>
      <c r="V400" s="179"/>
      <c r="W400" s="179"/>
      <c r="X400" s="179"/>
      <c r="Y400" s="179"/>
      <c r="Z400" s="179"/>
      <c r="AA400" s="179"/>
      <c r="AB400" s="110"/>
    </row>
    <row r="401" spans="2:28" ht="15.75" customHeight="1">
      <c r="B401" s="179"/>
      <c r="C401" s="179"/>
      <c r="D401" s="179"/>
      <c r="E401" s="179"/>
      <c r="F401" s="179"/>
      <c r="G401" s="179"/>
      <c r="H401" s="179"/>
      <c r="I401" s="179"/>
      <c r="J401" s="179"/>
      <c r="K401" s="179"/>
      <c r="L401" s="179"/>
      <c r="M401" s="179"/>
      <c r="N401" s="180"/>
      <c r="O401" s="134"/>
      <c r="P401" s="179"/>
      <c r="Q401" s="179"/>
      <c r="R401" s="179"/>
      <c r="S401" s="179"/>
      <c r="T401" s="179"/>
      <c r="U401" s="179"/>
      <c r="V401" s="179"/>
      <c r="W401" s="179"/>
      <c r="X401" s="179"/>
      <c r="Y401" s="179"/>
      <c r="Z401" s="179"/>
      <c r="AA401" s="179"/>
      <c r="AB401" s="110"/>
    </row>
    <row r="402" spans="2:28" ht="15.75" customHeight="1">
      <c r="B402" s="179"/>
      <c r="C402" s="179"/>
      <c r="D402" s="179"/>
      <c r="E402" s="179"/>
      <c r="F402" s="179"/>
      <c r="G402" s="179"/>
      <c r="H402" s="179"/>
      <c r="I402" s="179"/>
      <c r="J402" s="179"/>
      <c r="K402" s="179"/>
      <c r="L402" s="179"/>
      <c r="M402" s="179"/>
      <c r="N402" s="180"/>
      <c r="O402" s="134"/>
      <c r="P402" s="179"/>
      <c r="Q402" s="179"/>
      <c r="R402" s="179"/>
      <c r="S402" s="179"/>
      <c r="T402" s="179"/>
      <c r="U402" s="179"/>
      <c r="V402" s="179"/>
      <c r="W402" s="179"/>
      <c r="X402" s="179"/>
      <c r="Y402" s="179"/>
      <c r="Z402" s="179"/>
      <c r="AA402" s="179"/>
      <c r="AB402" s="110"/>
    </row>
    <row r="403" spans="2:28" ht="15.75" customHeight="1">
      <c r="B403" s="179"/>
      <c r="C403" s="179"/>
      <c r="D403" s="179"/>
      <c r="E403" s="179"/>
      <c r="F403" s="179"/>
      <c r="G403" s="179"/>
      <c r="H403" s="179"/>
      <c r="I403" s="179"/>
      <c r="J403" s="179"/>
      <c r="K403" s="179"/>
      <c r="L403" s="179"/>
      <c r="M403" s="179"/>
      <c r="N403" s="180"/>
      <c r="O403" s="134"/>
      <c r="P403" s="179"/>
      <c r="Q403" s="179"/>
      <c r="R403" s="179"/>
      <c r="S403" s="179"/>
      <c r="T403" s="179"/>
      <c r="U403" s="179"/>
      <c r="V403" s="179"/>
      <c r="W403" s="179"/>
      <c r="X403" s="179"/>
      <c r="Y403" s="179"/>
      <c r="Z403" s="179"/>
      <c r="AA403" s="179"/>
      <c r="AB403" s="110"/>
    </row>
    <row r="404" spans="2:28" ht="15.75" customHeight="1">
      <c r="B404" s="179"/>
      <c r="C404" s="179"/>
      <c r="D404" s="179"/>
      <c r="E404" s="179"/>
      <c r="F404" s="179"/>
      <c r="G404" s="179"/>
      <c r="H404" s="179"/>
      <c r="I404" s="179"/>
      <c r="J404" s="179"/>
      <c r="K404" s="179"/>
      <c r="L404" s="179"/>
      <c r="M404" s="179"/>
      <c r="N404" s="180"/>
      <c r="O404" s="134"/>
      <c r="P404" s="179"/>
      <c r="Q404" s="179"/>
      <c r="R404" s="179"/>
      <c r="S404" s="179"/>
      <c r="T404" s="179"/>
      <c r="U404" s="179"/>
      <c r="V404" s="179"/>
      <c r="W404" s="179"/>
      <c r="X404" s="179"/>
      <c r="Y404" s="179"/>
      <c r="Z404" s="179"/>
      <c r="AA404" s="179"/>
      <c r="AB404" s="110"/>
    </row>
    <row r="405" spans="2:28" ht="15.75" customHeight="1">
      <c r="B405" s="179"/>
      <c r="C405" s="179"/>
      <c r="D405" s="179"/>
      <c r="E405" s="179"/>
      <c r="F405" s="179"/>
      <c r="G405" s="179"/>
      <c r="H405" s="179"/>
      <c r="I405" s="179"/>
      <c r="J405" s="179"/>
      <c r="K405" s="179"/>
      <c r="L405" s="179"/>
      <c r="M405" s="179"/>
      <c r="N405" s="180"/>
      <c r="O405" s="134"/>
      <c r="P405" s="179"/>
      <c r="Q405" s="179"/>
      <c r="R405" s="179"/>
      <c r="S405" s="179"/>
      <c r="T405" s="179"/>
      <c r="U405" s="179"/>
      <c r="V405" s="179"/>
      <c r="W405" s="179"/>
      <c r="X405" s="179"/>
      <c r="Y405" s="179"/>
      <c r="Z405" s="179"/>
      <c r="AA405" s="179"/>
      <c r="AB405" s="110"/>
    </row>
    <row r="406" spans="2:28" ht="15.75" customHeight="1">
      <c r="B406" s="179"/>
      <c r="C406" s="179"/>
      <c r="D406" s="179"/>
      <c r="E406" s="179"/>
      <c r="F406" s="179"/>
      <c r="G406" s="179"/>
      <c r="H406" s="179"/>
      <c r="I406" s="179"/>
      <c r="J406" s="179"/>
      <c r="K406" s="179"/>
      <c r="L406" s="179"/>
      <c r="M406" s="179"/>
      <c r="N406" s="180"/>
      <c r="O406" s="134"/>
      <c r="P406" s="179"/>
      <c r="Q406" s="179"/>
      <c r="R406" s="179"/>
      <c r="S406" s="179"/>
      <c r="T406" s="179"/>
      <c r="U406" s="179"/>
      <c r="V406" s="179"/>
      <c r="W406" s="179"/>
      <c r="X406" s="179"/>
      <c r="Y406" s="179"/>
      <c r="Z406" s="179"/>
      <c r="AA406" s="179"/>
      <c r="AB406" s="110"/>
    </row>
    <row r="407" spans="2:28" ht="15.75" customHeight="1">
      <c r="B407" s="179"/>
      <c r="C407" s="179"/>
      <c r="D407" s="179"/>
      <c r="E407" s="179"/>
      <c r="F407" s="179"/>
      <c r="G407" s="179"/>
      <c r="H407" s="179"/>
      <c r="I407" s="179"/>
      <c r="J407" s="179"/>
      <c r="K407" s="179"/>
      <c r="L407" s="179"/>
      <c r="M407" s="179"/>
      <c r="N407" s="180"/>
      <c r="O407" s="134"/>
      <c r="P407" s="179"/>
      <c r="Q407" s="179"/>
      <c r="R407" s="179"/>
      <c r="S407" s="179"/>
      <c r="T407" s="179"/>
      <c r="U407" s="179"/>
      <c r="V407" s="179"/>
      <c r="W407" s="179"/>
      <c r="X407" s="179"/>
      <c r="Y407" s="179"/>
      <c r="Z407" s="179"/>
      <c r="AA407" s="179"/>
      <c r="AB407" s="110"/>
    </row>
    <row r="408" spans="2:28" ht="15.75" customHeight="1">
      <c r="B408" s="179"/>
      <c r="C408" s="179"/>
      <c r="D408" s="179"/>
      <c r="E408" s="179"/>
      <c r="F408" s="179"/>
      <c r="G408" s="179"/>
      <c r="H408" s="179"/>
      <c r="I408" s="179"/>
      <c r="J408" s="179"/>
      <c r="K408" s="179"/>
      <c r="L408" s="179"/>
      <c r="M408" s="179"/>
      <c r="N408" s="180"/>
      <c r="O408" s="134"/>
      <c r="P408" s="179"/>
      <c r="Q408" s="179"/>
      <c r="R408" s="179"/>
      <c r="S408" s="179"/>
      <c r="T408" s="179"/>
      <c r="U408" s="179"/>
      <c r="V408" s="179"/>
      <c r="W408" s="179"/>
      <c r="X408" s="179"/>
      <c r="Y408" s="179"/>
      <c r="Z408" s="179"/>
      <c r="AA408" s="179"/>
      <c r="AB408" s="110"/>
    </row>
    <row r="409" spans="2:28" ht="15.75" customHeight="1">
      <c r="B409" s="179"/>
      <c r="C409" s="179"/>
      <c r="D409" s="179"/>
      <c r="E409" s="179"/>
      <c r="F409" s="179"/>
      <c r="G409" s="179"/>
      <c r="H409" s="179"/>
      <c r="I409" s="179"/>
      <c r="J409" s="179"/>
      <c r="K409" s="179"/>
      <c r="L409" s="179"/>
      <c r="M409" s="179"/>
      <c r="N409" s="180"/>
      <c r="O409" s="134"/>
      <c r="P409" s="179"/>
      <c r="Q409" s="179"/>
      <c r="R409" s="179"/>
      <c r="S409" s="179"/>
      <c r="T409" s="179"/>
      <c r="U409" s="179"/>
      <c r="V409" s="179"/>
      <c r="W409" s="179"/>
      <c r="X409" s="179"/>
      <c r="Y409" s="179"/>
      <c r="Z409" s="179"/>
      <c r="AA409" s="179"/>
      <c r="AB409" s="110"/>
    </row>
    <row r="410" spans="2:28" ht="15.75" customHeight="1">
      <c r="B410" s="179"/>
      <c r="C410" s="179"/>
      <c r="D410" s="179"/>
      <c r="E410" s="179"/>
      <c r="F410" s="179"/>
      <c r="G410" s="179"/>
      <c r="H410" s="179"/>
      <c r="I410" s="179"/>
      <c r="J410" s="179"/>
      <c r="K410" s="179"/>
      <c r="L410" s="179"/>
      <c r="M410" s="179"/>
      <c r="N410" s="180"/>
      <c r="O410" s="134"/>
      <c r="P410" s="179"/>
      <c r="Q410" s="179"/>
      <c r="R410" s="179"/>
      <c r="S410" s="179"/>
      <c r="T410" s="179"/>
      <c r="U410" s="179"/>
      <c r="V410" s="179"/>
      <c r="W410" s="179"/>
      <c r="X410" s="179"/>
      <c r="Y410" s="179"/>
      <c r="Z410" s="179"/>
      <c r="AA410" s="179"/>
      <c r="AB410" s="110"/>
    </row>
    <row r="411" spans="2:28" ht="15.75" customHeight="1">
      <c r="B411" s="179"/>
      <c r="C411" s="179"/>
      <c r="D411" s="179"/>
      <c r="E411" s="179"/>
      <c r="F411" s="179"/>
      <c r="G411" s="179"/>
      <c r="H411" s="179"/>
      <c r="I411" s="179"/>
      <c r="J411" s="179"/>
      <c r="K411" s="179"/>
      <c r="L411" s="179"/>
      <c r="M411" s="179"/>
      <c r="N411" s="180"/>
      <c r="O411" s="134"/>
      <c r="P411" s="179"/>
      <c r="Q411" s="179"/>
      <c r="R411" s="179"/>
      <c r="S411" s="179"/>
      <c r="T411" s="179"/>
      <c r="U411" s="179"/>
      <c r="V411" s="179"/>
      <c r="W411" s="179"/>
      <c r="X411" s="179"/>
      <c r="Y411" s="179"/>
      <c r="Z411" s="179"/>
      <c r="AA411" s="179"/>
      <c r="AB411" s="110"/>
    </row>
    <row r="412" spans="2:28" ht="15.75" customHeight="1">
      <c r="B412" s="179"/>
      <c r="C412" s="179"/>
      <c r="D412" s="179"/>
      <c r="E412" s="179"/>
      <c r="F412" s="179"/>
      <c r="G412" s="179"/>
      <c r="H412" s="179"/>
      <c r="I412" s="179"/>
      <c r="J412" s="179"/>
      <c r="K412" s="179"/>
      <c r="L412" s="179"/>
      <c r="M412" s="179"/>
      <c r="N412" s="180"/>
      <c r="O412" s="134"/>
      <c r="P412" s="179"/>
      <c r="Q412" s="179"/>
      <c r="R412" s="179"/>
      <c r="S412" s="179"/>
      <c r="T412" s="179"/>
      <c r="U412" s="179"/>
      <c r="V412" s="179"/>
      <c r="W412" s="179"/>
      <c r="X412" s="179"/>
      <c r="Y412" s="179"/>
      <c r="Z412" s="179"/>
      <c r="AA412" s="179"/>
      <c r="AB412" s="110"/>
    </row>
    <row r="413" spans="2:28" ht="15.75" customHeight="1">
      <c r="B413" s="179"/>
      <c r="C413" s="179"/>
      <c r="D413" s="179"/>
      <c r="E413" s="179"/>
      <c r="F413" s="179"/>
      <c r="G413" s="179"/>
      <c r="H413" s="179"/>
      <c r="I413" s="179"/>
      <c r="J413" s="179"/>
      <c r="K413" s="179"/>
      <c r="L413" s="179"/>
      <c r="M413" s="179"/>
      <c r="N413" s="180"/>
      <c r="O413" s="134"/>
      <c r="P413" s="179"/>
      <c r="Q413" s="179"/>
      <c r="R413" s="179"/>
      <c r="S413" s="179"/>
      <c r="T413" s="179"/>
      <c r="U413" s="179"/>
      <c r="V413" s="179"/>
      <c r="W413" s="179"/>
      <c r="X413" s="179"/>
      <c r="Y413" s="179"/>
      <c r="Z413" s="179"/>
      <c r="AA413" s="179"/>
      <c r="AB413" s="110"/>
    </row>
    <row r="414" spans="2:28" ht="15.75" customHeight="1">
      <c r="B414" s="179"/>
      <c r="C414" s="179"/>
      <c r="D414" s="179"/>
      <c r="E414" s="179"/>
      <c r="F414" s="179"/>
      <c r="G414" s="179"/>
      <c r="H414" s="179"/>
      <c r="I414" s="179"/>
      <c r="J414" s="179"/>
      <c r="K414" s="179"/>
      <c r="L414" s="179"/>
      <c r="M414" s="179"/>
      <c r="N414" s="180"/>
      <c r="O414" s="134"/>
      <c r="P414" s="179"/>
      <c r="Q414" s="179"/>
      <c r="R414" s="179"/>
      <c r="S414" s="179"/>
      <c r="T414" s="179"/>
      <c r="U414" s="179"/>
      <c r="V414" s="179"/>
      <c r="W414" s="179"/>
      <c r="X414" s="179"/>
      <c r="Y414" s="179"/>
      <c r="Z414" s="179"/>
      <c r="AA414" s="179"/>
      <c r="AB414" s="110"/>
    </row>
    <row r="415" spans="2:28" ht="15.75" customHeight="1">
      <c r="B415" s="179"/>
      <c r="C415" s="179"/>
      <c r="D415" s="179"/>
      <c r="E415" s="179"/>
      <c r="F415" s="179"/>
      <c r="G415" s="179"/>
      <c r="H415" s="179"/>
      <c r="I415" s="179"/>
      <c r="J415" s="179"/>
      <c r="K415" s="179"/>
      <c r="L415" s="179"/>
      <c r="M415" s="179"/>
      <c r="N415" s="180"/>
      <c r="O415" s="134"/>
      <c r="P415" s="179"/>
      <c r="Q415" s="179"/>
      <c r="R415" s="179"/>
      <c r="S415" s="179"/>
      <c r="T415" s="179"/>
      <c r="U415" s="179"/>
      <c r="V415" s="179"/>
      <c r="W415" s="179"/>
      <c r="X415" s="179"/>
      <c r="Y415" s="179"/>
      <c r="Z415" s="179"/>
      <c r="AA415" s="179"/>
      <c r="AB415" s="110"/>
    </row>
    <row r="416" spans="2:28" ht="15.75" customHeight="1">
      <c r="B416" s="179"/>
      <c r="C416" s="179"/>
      <c r="D416" s="179"/>
      <c r="E416" s="179"/>
      <c r="F416" s="179"/>
      <c r="G416" s="179"/>
      <c r="H416" s="179"/>
      <c r="I416" s="179"/>
      <c r="J416" s="179"/>
      <c r="K416" s="179"/>
      <c r="L416" s="179"/>
      <c r="M416" s="179"/>
      <c r="N416" s="180"/>
      <c r="O416" s="134"/>
      <c r="P416" s="179"/>
      <c r="Q416" s="179"/>
      <c r="R416" s="179"/>
      <c r="S416" s="179"/>
      <c r="T416" s="179"/>
      <c r="U416" s="179"/>
      <c r="V416" s="179"/>
      <c r="W416" s="179"/>
      <c r="X416" s="179"/>
      <c r="Y416" s="179"/>
      <c r="Z416" s="179"/>
      <c r="AA416" s="179"/>
      <c r="AB416" s="110"/>
    </row>
    <row r="417" spans="2:28" ht="15.75" customHeight="1">
      <c r="B417" s="179"/>
      <c r="C417" s="179"/>
      <c r="D417" s="179"/>
      <c r="E417" s="179"/>
      <c r="F417" s="179"/>
      <c r="G417" s="179"/>
      <c r="H417" s="179"/>
      <c r="I417" s="179"/>
      <c r="J417" s="179"/>
      <c r="K417" s="179"/>
      <c r="L417" s="179"/>
      <c r="M417" s="179"/>
      <c r="N417" s="180"/>
      <c r="O417" s="134"/>
      <c r="P417" s="179"/>
      <c r="Q417" s="179"/>
      <c r="R417" s="179"/>
      <c r="S417" s="179"/>
      <c r="T417" s="179"/>
      <c r="U417" s="179"/>
      <c r="V417" s="179"/>
      <c r="W417" s="179"/>
      <c r="X417" s="179"/>
      <c r="Y417" s="179"/>
      <c r="Z417" s="179"/>
      <c r="AA417" s="179"/>
      <c r="AB417" s="110"/>
    </row>
    <row r="418" spans="2:28" ht="15.75" customHeight="1">
      <c r="B418" s="179"/>
      <c r="C418" s="179"/>
      <c r="D418" s="179"/>
      <c r="E418" s="179"/>
      <c r="F418" s="179"/>
      <c r="G418" s="179"/>
      <c r="H418" s="179"/>
      <c r="I418" s="179"/>
      <c r="J418" s="179"/>
      <c r="K418" s="179"/>
      <c r="L418" s="179"/>
      <c r="M418" s="179"/>
      <c r="N418" s="180"/>
      <c r="O418" s="134"/>
      <c r="P418" s="179"/>
      <c r="Q418" s="179"/>
      <c r="R418" s="179"/>
      <c r="S418" s="179"/>
      <c r="T418" s="179"/>
      <c r="U418" s="179"/>
      <c r="V418" s="179"/>
      <c r="W418" s="179"/>
      <c r="X418" s="179"/>
      <c r="Y418" s="179"/>
      <c r="Z418" s="179"/>
      <c r="AA418" s="179"/>
      <c r="AB418" s="110"/>
    </row>
    <row r="419" spans="2:28" ht="15.75" customHeight="1">
      <c r="B419" s="179"/>
      <c r="C419" s="179"/>
      <c r="D419" s="179"/>
      <c r="E419" s="179"/>
      <c r="F419" s="179"/>
      <c r="G419" s="179"/>
      <c r="H419" s="179"/>
      <c r="I419" s="179"/>
      <c r="J419" s="179"/>
      <c r="K419" s="179"/>
      <c r="L419" s="179"/>
      <c r="M419" s="179"/>
      <c r="N419" s="180"/>
      <c r="O419" s="134"/>
      <c r="P419" s="179"/>
      <c r="Q419" s="179"/>
      <c r="R419" s="179"/>
      <c r="S419" s="179"/>
      <c r="T419" s="179"/>
      <c r="U419" s="179"/>
      <c r="V419" s="179"/>
      <c r="W419" s="179"/>
      <c r="X419" s="179"/>
      <c r="Y419" s="179"/>
      <c r="Z419" s="179"/>
      <c r="AA419" s="179"/>
      <c r="AB419" s="110"/>
    </row>
    <row r="420" spans="2:28" ht="15.75" customHeight="1">
      <c r="B420" s="179"/>
      <c r="C420" s="179"/>
      <c r="D420" s="179"/>
      <c r="E420" s="179"/>
      <c r="F420" s="179"/>
      <c r="G420" s="179"/>
      <c r="H420" s="179"/>
      <c r="I420" s="179"/>
      <c r="J420" s="179"/>
      <c r="K420" s="179"/>
      <c r="L420" s="179"/>
      <c r="M420" s="179"/>
      <c r="N420" s="180"/>
      <c r="O420" s="134"/>
      <c r="P420" s="179"/>
      <c r="Q420" s="179"/>
      <c r="R420" s="179"/>
      <c r="S420" s="179"/>
      <c r="T420" s="179"/>
      <c r="U420" s="179"/>
      <c r="V420" s="179"/>
      <c r="W420" s="179"/>
      <c r="X420" s="179"/>
      <c r="Y420" s="179"/>
      <c r="Z420" s="179"/>
      <c r="AA420" s="179"/>
      <c r="AB420" s="110"/>
    </row>
    <row r="421" spans="2:28" ht="15.75" customHeight="1">
      <c r="B421" s="179"/>
      <c r="C421" s="179"/>
      <c r="D421" s="179"/>
      <c r="E421" s="179"/>
      <c r="F421" s="179"/>
      <c r="G421" s="179"/>
      <c r="H421" s="179"/>
      <c r="I421" s="179"/>
      <c r="J421" s="179"/>
      <c r="K421" s="179"/>
      <c r="L421" s="179"/>
      <c r="M421" s="179"/>
      <c r="N421" s="180"/>
      <c r="O421" s="134"/>
      <c r="P421" s="179"/>
      <c r="Q421" s="179"/>
      <c r="R421" s="179"/>
      <c r="S421" s="179"/>
      <c r="T421" s="179"/>
      <c r="U421" s="179"/>
      <c r="V421" s="179"/>
      <c r="W421" s="179"/>
      <c r="X421" s="179"/>
      <c r="Y421" s="179"/>
      <c r="Z421" s="179"/>
      <c r="AA421" s="179"/>
      <c r="AB421" s="110"/>
    </row>
    <row r="422" spans="2:28" ht="15.75" customHeight="1">
      <c r="B422" s="179"/>
      <c r="C422" s="179"/>
      <c r="D422" s="179"/>
      <c r="E422" s="179"/>
      <c r="F422" s="179"/>
      <c r="G422" s="179"/>
      <c r="H422" s="179"/>
      <c r="I422" s="179"/>
      <c r="J422" s="179"/>
      <c r="K422" s="179"/>
      <c r="L422" s="179"/>
      <c r="M422" s="179"/>
      <c r="N422" s="180"/>
      <c r="O422" s="134"/>
      <c r="P422" s="179"/>
      <c r="Q422" s="179"/>
      <c r="R422" s="179"/>
      <c r="S422" s="179"/>
      <c r="T422" s="179"/>
      <c r="U422" s="179"/>
      <c r="V422" s="179"/>
      <c r="W422" s="179"/>
      <c r="X422" s="179"/>
      <c r="Y422" s="179"/>
      <c r="Z422" s="179"/>
      <c r="AA422" s="179"/>
      <c r="AB422" s="110"/>
    </row>
    <row r="423" spans="2:28" ht="15.75" customHeight="1">
      <c r="B423" s="179"/>
      <c r="C423" s="179"/>
      <c r="D423" s="179"/>
      <c r="E423" s="179"/>
      <c r="F423" s="179"/>
      <c r="G423" s="179"/>
      <c r="H423" s="179"/>
      <c r="I423" s="179"/>
      <c r="J423" s="179"/>
      <c r="K423" s="179"/>
      <c r="L423" s="179"/>
      <c r="M423" s="179"/>
      <c r="N423" s="180"/>
      <c r="O423" s="134"/>
      <c r="P423" s="179"/>
      <c r="Q423" s="179"/>
      <c r="R423" s="179"/>
      <c r="S423" s="179"/>
      <c r="T423" s="179"/>
      <c r="U423" s="179"/>
      <c r="V423" s="179"/>
      <c r="W423" s="179"/>
      <c r="X423" s="179"/>
      <c r="Y423" s="179"/>
      <c r="Z423" s="179"/>
      <c r="AA423" s="179"/>
      <c r="AB423" s="110"/>
    </row>
    <row r="424" spans="2:28" ht="15.75" customHeight="1">
      <c r="B424" s="179"/>
      <c r="C424" s="179"/>
      <c r="D424" s="179"/>
      <c r="E424" s="179"/>
      <c r="F424" s="179"/>
      <c r="G424" s="179"/>
      <c r="H424" s="179"/>
      <c r="I424" s="179"/>
      <c r="J424" s="179"/>
      <c r="K424" s="179"/>
      <c r="L424" s="179"/>
      <c r="M424" s="179"/>
      <c r="N424" s="180"/>
      <c r="O424" s="134"/>
      <c r="P424" s="179"/>
      <c r="Q424" s="179"/>
      <c r="R424" s="179"/>
      <c r="S424" s="179"/>
      <c r="T424" s="179"/>
      <c r="U424" s="179"/>
      <c r="V424" s="179"/>
      <c r="W424" s="179"/>
      <c r="X424" s="179"/>
      <c r="Y424" s="179"/>
      <c r="Z424" s="179"/>
      <c r="AA424" s="179"/>
      <c r="AB424" s="110"/>
    </row>
    <row r="425" spans="2:28" ht="15.75" customHeight="1">
      <c r="B425" s="179"/>
      <c r="C425" s="179"/>
      <c r="D425" s="179"/>
      <c r="E425" s="179"/>
      <c r="F425" s="179"/>
      <c r="G425" s="179"/>
      <c r="H425" s="179"/>
      <c r="I425" s="179"/>
      <c r="J425" s="179"/>
      <c r="K425" s="179"/>
      <c r="L425" s="179"/>
      <c r="M425" s="179"/>
      <c r="N425" s="180"/>
      <c r="O425" s="134"/>
      <c r="P425" s="179"/>
      <c r="Q425" s="179"/>
      <c r="R425" s="179"/>
      <c r="S425" s="179"/>
      <c r="T425" s="179"/>
      <c r="U425" s="179"/>
      <c r="V425" s="179"/>
      <c r="W425" s="179"/>
      <c r="X425" s="179"/>
      <c r="Y425" s="179"/>
      <c r="Z425" s="179"/>
      <c r="AA425" s="179"/>
      <c r="AB425" s="110"/>
    </row>
    <row r="426" spans="2:28" ht="15.75" customHeight="1">
      <c r="B426" s="179"/>
      <c r="C426" s="179"/>
      <c r="D426" s="179"/>
      <c r="E426" s="179"/>
      <c r="F426" s="179"/>
      <c r="G426" s="179"/>
      <c r="H426" s="179"/>
      <c r="I426" s="179"/>
      <c r="J426" s="179"/>
      <c r="K426" s="179"/>
      <c r="L426" s="179"/>
      <c r="M426" s="179"/>
      <c r="N426" s="180"/>
      <c r="O426" s="134"/>
      <c r="P426" s="179"/>
      <c r="Q426" s="179"/>
      <c r="R426" s="179"/>
      <c r="S426" s="179"/>
      <c r="T426" s="179"/>
      <c r="U426" s="179"/>
      <c r="V426" s="179"/>
      <c r="W426" s="179"/>
      <c r="X426" s="179"/>
      <c r="Y426" s="179"/>
      <c r="Z426" s="179"/>
      <c r="AA426" s="179"/>
      <c r="AB426" s="110"/>
    </row>
    <row r="427" spans="2:28" ht="15.75" customHeight="1">
      <c r="B427" s="179"/>
      <c r="C427" s="179"/>
      <c r="D427" s="179"/>
      <c r="E427" s="179"/>
      <c r="F427" s="179"/>
      <c r="G427" s="179"/>
      <c r="H427" s="179"/>
      <c r="I427" s="179"/>
      <c r="J427" s="179"/>
      <c r="K427" s="179"/>
      <c r="L427" s="179"/>
      <c r="M427" s="179"/>
      <c r="N427" s="180"/>
      <c r="O427" s="134"/>
      <c r="P427" s="179"/>
      <c r="Q427" s="179"/>
      <c r="R427" s="179"/>
      <c r="S427" s="179"/>
      <c r="T427" s="179"/>
      <c r="U427" s="179"/>
      <c r="V427" s="179"/>
      <c r="W427" s="179"/>
      <c r="X427" s="179"/>
      <c r="Y427" s="179"/>
      <c r="Z427" s="179"/>
      <c r="AA427" s="179"/>
      <c r="AB427" s="110"/>
    </row>
    <row r="428" spans="2:28" ht="15.75" customHeight="1">
      <c r="B428" s="179"/>
      <c r="C428" s="179"/>
      <c r="D428" s="179"/>
      <c r="E428" s="179"/>
      <c r="F428" s="179"/>
      <c r="G428" s="179"/>
      <c r="H428" s="179"/>
      <c r="I428" s="179"/>
      <c r="J428" s="179"/>
      <c r="K428" s="179"/>
      <c r="L428" s="179"/>
      <c r="M428" s="179"/>
      <c r="N428" s="180"/>
      <c r="O428" s="134"/>
      <c r="P428" s="179"/>
      <c r="Q428" s="179"/>
      <c r="R428" s="179"/>
      <c r="S428" s="179"/>
      <c r="T428" s="179"/>
      <c r="U428" s="179"/>
      <c r="V428" s="179"/>
      <c r="W428" s="179"/>
      <c r="X428" s="179"/>
      <c r="Y428" s="179"/>
      <c r="Z428" s="179"/>
      <c r="AA428" s="179"/>
      <c r="AB428" s="110"/>
    </row>
    <row r="429" spans="2:28" ht="15.75" customHeight="1">
      <c r="B429" s="179"/>
      <c r="C429" s="179"/>
      <c r="D429" s="179"/>
      <c r="E429" s="179"/>
      <c r="F429" s="179"/>
      <c r="G429" s="179"/>
      <c r="H429" s="179"/>
      <c r="I429" s="179"/>
      <c r="J429" s="179"/>
      <c r="K429" s="179"/>
      <c r="L429" s="179"/>
      <c r="M429" s="179"/>
      <c r="N429" s="180"/>
      <c r="O429" s="134"/>
      <c r="P429" s="179"/>
      <c r="Q429" s="179"/>
      <c r="R429" s="179"/>
      <c r="S429" s="179"/>
      <c r="T429" s="179"/>
      <c r="U429" s="179"/>
      <c r="V429" s="179"/>
      <c r="W429" s="179"/>
      <c r="X429" s="179"/>
      <c r="Y429" s="179"/>
      <c r="Z429" s="179"/>
      <c r="AA429" s="179"/>
      <c r="AB429" s="110"/>
    </row>
    <row r="430" spans="2:28" ht="15.75" customHeight="1">
      <c r="B430" s="179"/>
      <c r="C430" s="179"/>
      <c r="D430" s="179"/>
      <c r="E430" s="179"/>
      <c r="F430" s="179"/>
      <c r="G430" s="179"/>
      <c r="H430" s="179"/>
      <c r="I430" s="179"/>
      <c r="J430" s="179"/>
      <c r="K430" s="179"/>
      <c r="L430" s="179"/>
      <c r="M430" s="179"/>
      <c r="N430" s="180"/>
      <c r="O430" s="134"/>
      <c r="P430" s="179"/>
      <c r="Q430" s="179"/>
      <c r="R430" s="179"/>
      <c r="S430" s="179"/>
      <c r="T430" s="179"/>
      <c r="U430" s="179"/>
      <c r="V430" s="179"/>
      <c r="W430" s="179"/>
      <c r="X430" s="179"/>
      <c r="Y430" s="179"/>
      <c r="Z430" s="179"/>
      <c r="AA430" s="179"/>
      <c r="AB430" s="110"/>
    </row>
    <row r="431" spans="2:28" ht="15.75" customHeight="1">
      <c r="B431" s="179"/>
      <c r="C431" s="179"/>
      <c r="D431" s="179"/>
      <c r="E431" s="179"/>
      <c r="F431" s="179"/>
      <c r="G431" s="179"/>
      <c r="H431" s="179"/>
      <c r="I431" s="179"/>
      <c r="J431" s="179"/>
      <c r="K431" s="179"/>
      <c r="L431" s="179"/>
      <c r="M431" s="179"/>
      <c r="N431" s="180"/>
      <c r="O431" s="134"/>
      <c r="P431" s="179"/>
      <c r="Q431" s="179"/>
      <c r="R431" s="179"/>
      <c r="S431" s="179"/>
      <c r="T431" s="179"/>
      <c r="U431" s="179"/>
      <c r="V431" s="179"/>
      <c r="W431" s="179"/>
      <c r="X431" s="179"/>
      <c r="Y431" s="179"/>
      <c r="Z431" s="179"/>
      <c r="AA431" s="179"/>
      <c r="AB431" s="110"/>
    </row>
    <row r="432" spans="2:28" ht="15.75" customHeight="1">
      <c r="B432" s="179"/>
      <c r="C432" s="179"/>
      <c r="D432" s="179"/>
      <c r="E432" s="179"/>
      <c r="F432" s="179"/>
      <c r="G432" s="179"/>
      <c r="H432" s="179"/>
      <c r="I432" s="179"/>
      <c r="J432" s="179"/>
      <c r="K432" s="179"/>
      <c r="L432" s="179"/>
      <c r="M432" s="179"/>
      <c r="N432" s="180"/>
      <c r="O432" s="134"/>
      <c r="P432" s="179"/>
      <c r="Q432" s="179"/>
      <c r="R432" s="179"/>
      <c r="S432" s="179"/>
      <c r="T432" s="179"/>
      <c r="U432" s="179"/>
      <c r="V432" s="179"/>
      <c r="W432" s="179"/>
      <c r="X432" s="179"/>
      <c r="Y432" s="179"/>
      <c r="Z432" s="179"/>
      <c r="AA432" s="179"/>
      <c r="AB432" s="110"/>
    </row>
    <row r="433" spans="2:28" ht="15.75" customHeight="1">
      <c r="B433" s="179"/>
      <c r="C433" s="179"/>
      <c r="D433" s="179"/>
      <c r="E433" s="179"/>
      <c r="F433" s="179"/>
      <c r="G433" s="179"/>
      <c r="H433" s="179"/>
      <c r="I433" s="179"/>
      <c r="J433" s="179"/>
      <c r="K433" s="179"/>
      <c r="L433" s="179"/>
      <c r="M433" s="179"/>
      <c r="N433" s="180"/>
      <c r="O433" s="134"/>
      <c r="P433" s="179"/>
      <c r="Q433" s="179"/>
      <c r="R433" s="179"/>
      <c r="S433" s="179"/>
      <c r="T433" s="179"/>
      <c r="U433" s="179"/>
      <c r="V433" s="179"/>
      <c r="W433" s="179"/>
      <c r="X433" s="179"/>
      <c r="Y433" s="179"/>
      <c r="Z433" s="179"/>
      <c r="AA433" s="179"/>
      <c r="AB433" s="110"/>
    </row>
    <row r="434" spans="2:28" ht="15.75" customHeight="1">
      <c r="B434" s="179"/>
      <c r="C434" s="179"/>
      <c r="D434" s="179"/>
      <c r="E434" s="179"/>
      <c r="F434" s="179"/>
      <c r="G434" s="179"/>
      <c r="H434" s="179"/>
      <c r="I434" s="179"/>
      <c r="J434" s="179"/>
      <c r="K434" s="179"/>
      <c r="L434" s="179"/>
      <c r="M434" s="179"/>
      <c r="N434" s="180"/>
      <c r="O434" s="134"/>
      <c r="P434" s="179"/>
      <c r="Q434" s="179"/>
      <c r="R434" s="179"/>
      <c r="S434" s="179"/>
      <c r="T434" s="179"/>
      <c r="U434" s="179"/>
      <c r="V434" s="179"/>
      <c r="W434" s="179"/>
      <c r="X434" s="179"/>
      <c r="Y434" s="179"/>
      <c r="Z434" s="179"/>
      <c r="AA434" s="179"/>
      <c r="AB434" s="110"/>
    </row>
    <row r="435" spans="2:28" ht="15.75" customHeight="1">
      <c r="B435" s="179"/>
      <c r="C435" s="179"/>
      <c r="D435" s="179"/>
      <c r="E435" s="179"/>
      <c r="F435" s="179"/>
      <c r="G435" s="179"/>
      <c r="H435" s="179"/>
      <c r="I435" s="179"/>
      <c r="J435" s="179"/>
      <c r="K435" s="179"/>
      <c r="L435" s="179"/>
      <c r="M435" s="179"/>
      <c r="N435" s="180"/>
      <c r="O435" s="134"/>
      <c r="P435" s="179"/>
      <c r="Q435" s="179"/>
      <c r="R435" s="179"/>
      <c r="S435" s="179"/>
      <c r="T435" s="179"/>
      <c r="U435" s="179"/>
      <c r="V435" s="179"/>
      <c r="W435" s="179"/>
      <c r="X435" s="179"/>
      <c r="Y435" s="179"/>
      <c r="Z435" s="179"/>
      <c r="AA435" s="179"/>
      <c r="AB435" s="110"/>
    </row>
    <row r="436" spans="2:28" ht="15.75" customHeight="1">
      <c r="B436" s="179"/>
      <c r="C436" s="179"/>
      <c r="D436" s="179"/>
      <c r="E436" s="179"/>
      <c r="F436" s="179"/>
      <c r="G436" s="179"/>
      <c r="H436" s="179"/>
      <c r="I436" s="179"/>
      <c r="J436" s="179"/>
      <c r="K436" s="179"/>
      <c r="L436" s="179"/>
      <c r="M436" s="179"/>
      <c r="N436" s="180"/>
      <c r="O436" s="134"/>
      <c r="P436" s="179"/>
      <c r="Q436" s="179"/>
      <c r="R436" s="179"/>
      <c r="S436" s="179"/>
      <c r="T436" s="179"/>
      <c r="U436" s="179"/>
      <c r="V436" s="179"/>
      <c r="W436" s="179"/>
      <c r="X436" s="179"/>
      <c r="Y436" s="179"/>
      <c r="Z436" s="179"/>
      <c r="AA436" s="179"/>
      <c r="AB436" s="110"/>
    </row>
    <row r="437" spans="2:28" ht="15.75" customHeight="1">
      <c r="B437" s="179"/>
      <c r="C437" s="179"/>
      <c r="D437" s="179"/>
      <c r="E437" s="179"/>
      <c r="F437" s="179"/>
      <c r="G437" s="179"/>
      <c r="H437" s="179"/>
      <c r="I437" s="179"/>
      <c r="J437" s="179"/>
      <c r="K437" s="179"/>
      <c r="L437" s="179"/>
      <c r="M437" s="179"/>
      <c r="N437" s="180"/>
      <c r="O437" s="134"/>
      <c r="P437" s="179"/>
      <c r="Q437" s="179"/>
      <c r="R437" s="179"/>
      <c r="S437" s="179"/>
      <c r="T437" s="179"/>
      <c r="U437" s="179"/>
      <c r="V437" s="179"/>
      <c r="W437" s="179"/>
      <c r="X437" s="179"/>
      <c r="Y437" s="179"/>
      <c r="Z437" s="179"/>
      <c r="AA437" s="179"/>
      <c r="AB437" s="110"/>
    </row>
    <row r="438" spans="2:28" ht="15.75" customHeight="1">
      <c r="B438" s="179"/>
      <c r="C438" s="179"/>
      <c r="D438" s="179"/>
      <c r="E438" s="179"/>
      <c r="F438" s="179"/>
      <c r="G438" s="179"/>
      <c r="H438" s="179"/>
      <c r="I438" s="179"/>
      <c r="J438" s="179"/>
      <c r="K438" s="179"/>
      <c r="L438" s="179"/>
      <c r="M438" s="179"/>
      <c r="N438" s="180"/>
      <c r="O438" s="134"/>
      <c r="P438" s="179"/>
      <c r="Q438" s="179"/>
      <c r="R438" s="179"/>
      <c r="S438" s="179"/>
      <c r="T438" s="179"/>
      <c r="U438" s="179"/>
      <c r="V438" s="179"/>
      <c r="W438" s="179"/>
      <c r="X438" s="179"/>
      <c r="Y438" s="179"/>
      <c r="Z438" s="179"/>
      <c r="AA438" s="179"/>
      <c r="AB438" s="110"/>
    </row>
    <row r="439" spans="2:28" ht="15.75" customHeight="1">
      <c r="B439" s="179"/>
      <c r="C439" s="179"/>
      <c r="D439" s="179"/>
      <c r="E439" s="179"/>
      <c r="F439" s="179"/>
      <c r="G439" s="179"/>
      <c r="H439" s="179"/>
      <c r="I439" s="179"/>
      <c r="J439" s="179"/>
      <c r="K439" s="179"/>
      <c r="L439" s="179"/>
      <c r="M439" s="179"/>
      <c r="N439" s="180"/>
      <c r="O439" s="134"/>
      <c r="P439" s="179"/>
      <c r="Q439" s="179"/>
      <c r="R439" s="179"/>
      <c r="S439" s="179"/>
      <c r="T439" s="179"/>
      <c r="U439" s="179"/>
      <c r="V439" s="179"/>
      <c r="W439" s="179"/>
      <c r="X439" s="179"/>
      <c r="Y439" s="179"/>
      <c r="Z439" s="179"/>
      <c r="AA439" s="179"/>
      <c r="AB439" s="110"/>
    </row>
    <row r="440" spans="2:28" ht="15.75" customHeight="1">
      <c r="B440" s="179"/>
      <c r="C440" s="179"/>
      <c r="D440" s="179"/>
      <c r="E440" s="179"/>
      <c r="F440" s="179"/>
      <c r="G440" s="179"/>
      <c r="H440" s="179"/>
      <c r="I440" s="179"/>
      <c r="J440" s="179"/>
      <c r="K440" s="179"/>
      <c r="L440" s="179"/>
      <c r="M440" s="179"/>
      <c r="N440" s="180"/>
      <c r="O440" s="134"/>
      <c r="P440" s="179"/>
      <c r="Q440" s="179"/>
      <c r="R440" s="179"/>
      <c r="S440" s="179"/>
      <c r="T440" s="179"/>
      <c r="U440" s="179"/>
      <c r="V440" s="179"/>
      <c r="W440" s="179"/>
      <c r="X440" s="179"/>
      <c r="Y440" s="179"/>
      <c r="Z440" s="179"/>
      <c r="AA440" s="179"/>
      <c r="AB440" s="110"/>
    </row>
    <row r="441" spans="2:28" ht="15.75" customHeight="1">
      <c r="B441" s="179"/>
      <c r="C441" s="179"/>
      <c r="D441" s="179"/>
      <c r="E441" s="179"/>
      <c r="F441" s="179"/>
      <c r="G441" s="179"/>
      <c r="H441" s="179"/>
      <c r="I441" s="179"/>
      <c r="J441" s="179"/>
      <c r="K441" s="179"/>
      <c r="L441" s="179"/>
      <c r="M441" s="179"/>
      <c r="N441" s="180"/>
      <c r="O441" s="134"/>
      <c r="P441" s="179"/>
      <c r="Q441" s="179"/>
      <c r="R441" s="179"/>
      <c r="S441" s="179"/>
      <c r="T441" s="179"/>
      <c r="U441" s="179"/>
      <c r="V441" s="179"/>
      <c r="W441" s="179"/>
      <c r="X441" s="179"/>
      <c r="Y441" s="179"/>
      <c r="Z441" s="179"/>
      <c r="AA441" s="179"/>
      <c r="AB441" s="110"/>
    </row>
    <row r="442" spans="2:28" ht="15.75" customHeight="1">
      <c r="B442" s="179"/>
      <c r="C442" s="179"/>
      <c r="D442" s="179"/>
      <c r="E442" s="179"/>
      <c r="F442" s="179"/>
      <c r="G442" s="179"/>
      <c r="H442" s="179"/>
      <c r="I442" s="179"/>
      <c r="J442" s="179"/>
      <c r="K442" s="179"/>
      <c r="L442" s="179"/>
      <c r="M442" s="179"/>
      <c r="N442" s="180"/>
      <c r="O442" s="134"/>
      <c r="P442" s="179"/>
      <c r="Q442" s="179"/>
      <c r="R442" s="179"/>
      <c r="S442" s="179"/>
      <c r="T442" s="179"/>
      <c r="U442" s="179"/>
      <c r="V442" s="179"/>
      <c r="W442" s="179"/>
      <c r="X442" s="179"/>
      <c r="Y442" s="179"/>
      <c r="Z442" s="179"/>
      <c r="AA442" s="179"/>
      <c r="AB442" s="110"/>
    </row>
    <row r="443" spans="2:28" ht="15.75" customHeight="1">
      <c r="B443" s="179"/>
      <c r="C443" s="179"/>
      <c r="D443" s="179"/>
      <c r="E443" s="179"/>
      <c r="F443" s="179"/>
      <c r="G443" s="179"/>
      <c r="H443" s="179"/>
      <c r="I443" s="179"/>
      <c r="J443" s="179"/>
      <c r="K443" s="179"/>
      <c r="L443" s="179"/>
      <c r="M443" s="179"/>
      <c r="N443" s="180"/>
      <c r="O443" s="134"/>
      <c r="P443" s="179"/>
      <c r="Q443" s="179"/>
      <c r="R443" s="179"/>
      <c r="S443" s="179"/>
      <c r="T443" s="179"/>
      <c r="U443" s="179"/>
      <c r="V443" s="179"/>
      <c r="W443" s="179"/>
      <c r="X443" s="179"/>
      <c r="Y443" s="179"/>
      <c r="Z443" s="179"/>
      <c r="AA443" s="179"/>
      <c r="AB443" s="110"/>
    </row>
    <row r="444" spans="2:28" ht="15.75" customHeight="1">
      <c r="B444" s="179"/>
      <c r="C444" s="179"/>
      <c r="D444" s="179"/>
      <c r="E444" s="179"/>
      <c r="F444" s="179"/>
      <c r="G444" s="179"/>
      <c r="H444" s="179"/>
      <c r="I444" s="179"/>
      <c r="J444" s="179"/>
      <c r="K444" s="179"/>
      <c r="L444" s="179"/>
      <c r="M444" s="179"/>
      <c r="N444" s="180"/>
      <c r="O444" s="134"/>
      <c r="P444" s="179"/>
      <c r="Q444" s="179"/>
      <c r="R444" s="179"/>
      <c r="S444" s="179"/>
      <c r="T444" s="179"/>
      <c r="U444" s="179"/>
      <c r="V444" s="179"/>
      <c r="W444" s="179"/>
      <c r="X444" s="179"/>
      <c r="Y444" s="179"/>
      <c r="Z444" s="179"/>
      <c r="AA444" s="179"/>
      <c r="AB444" s="110"/>
    </row>
    <row r="445" spans="2:28" ht="15.75" customHeight="1">
      <c r="B445" s="179"/>
      <c r="C445" s="179"/>
      <c r="D445" s="179"/>
      <c r="E445" s="179"/>
      <c r="F445" s="179"/>
      <c r="G445" s="179"/>
      <c r="H445" s="179"/>
      <c r="I445" s="179"/>
      <c r="J445" s="179"/>
      <c r="K445" s="179"/>
      <c r="L445" s="179"/>
      <c r="M445" s="179"/>
      <c r="N445" s="180"/>
      <c r="O445" s="134"/>
      <c r="P445" s="179"/>
      <c r="Q445" s="179"/>
      <c r="R445" s="179"/>
      <c r="S445" s="179"/>
      <c r="T445" s="179"/>
      <c r="U445" s="179"/>
      <c r="V445" s="179"/>
      <c r="W445" s="179"/>
      <c r="X445" s="179"/>
      <c r="Y445" s="179"/>
      <c r="Z445" s="179"/>
      <c r="AA445" s="179"/>
      <c r="AB445" s="110"/>
    </row>
    <row r="446" spans="2:28" ht="15.75" customHeight="1">
      <c r="B446" s="179"/>
      <c r="C446" s="179"/>
      <c r="D446" s="179"/>
      <c r="E446" s="179"/>
      <c r="F446" s="179"/>
      <c r="G446" s="179"/>
      <c r="H446" s="179"/>
      <c r="I446" s="179"/>
      <c r="J446" s="179"/>
      <c r="K446" s="179"/>
      <c r="L446" s="179"/>
      <c r="M446" s="179"/>
      <c r="N446" s="180"/>
      <c r="O446" s="134"/>
      <c r="P446" s="179"/>
      <c r="Q446" s="179"/>
      <c r="R446" s="179"/>
      <c r="S446" s="179"/>
      <c r="T446" s="179"/>
      <c r="U446" s="179"/>
      <c r="V446" s="179"/>
      <c r="W446" s="179"/>
      <c r="X446" s="179"/>
      <c r="Y446" s="179"/>
      <c r="Z446" s="179"/>
      <c r="AA446" s="179"/>
      <c r="AB446" s="110"/>
    </row>
    <row r="447" spans="2:28" ht="15.75" customHeight="1">
      <c r="B447" s="179"/>
      <c r="C447" s="179"/>
      <c r="D447" s="179"/>
      <c r="E447" s="179"/>
      <c r="F447" s="179"/>
      <c r="G447" s="179"/>
      <c r="H447" s="179"/>
      <c r="I447" s="179"/>
      <c r="J447" s="179"/>
      <c r="K447" s="179"/>
      <c r="L447" s="179"/>
      <c r="M447" s="179"/>
      <c r="N447" s="180"/>
      <c r="O447" s="134"/>
      <c r="P447" s="179"/>
      <c r="Q447" s="179"/>
      <c r="R447" s="179"/>
      <c r="S447" s="179"/>
      <c r="T447" s="179"/>
      <c r="U447" s="179"/>
      <c r="V447" s="179"/>
      <c r="W447" s="179"/>
      <c r="X447" s="179"/>
      <c r="Y447" s="179"/>
      <c r="Z447" s="179"/>
      <c r="AA447" s="179"/>
      <c r="AB447" s="110"/>
    </row>
    <row r="448" spans="2:28" ht="15.75" customHeight="1">
      <c r="B448" s="179"/>
      <c r="C448" s="179"/>
      <c r="D448" s="179"/>
      <c r="E448" s="179"/>
      <c r="F448" s="179"/>
      <c r="G448" s="179"/>
      <c r="H448" s="179"/>
      <c r="I448" s="179"/>
      <c r="J448" s="179"/>
      <c r="K448" s="179"/>
      <c r="L448" s="179"/>
      <c r="M448" s="179"/>
      <c r="N448" s="180"/>
      <c r="O448" s="134"/>
      <c r="P448" s="179"/>
      <c r="Q448" s="179"/>
      <c r="R448" s="179"/>
      <c r="S448" s="179"/>
      <c r="T448" s="179"/>
      <c r="U448" s="179"/>
      <c r="V448" s="179"/>
      <c r="W448" s="179"/>
      <c r="X448" s="179"/>
      <c r="Y448" s="179"/>
      <c r="Z448" s="179"/>
      <c r="AA448" s="179"/>
      <c r="AB448" s="110"/>
    </row>
    <row r="449" spans="2:28" ht="15.75" customHeight="1">
      <c r="B449" s="179"/>
      <c r="C449" s="179"/>
      <c r="D449" s="179"/>
      <c r="E449" s="179"/>
      <c r="F449" s="179"/>
      <c r="G449" s="179"/>
      <c r="H449" s="179"/>
      <c r="I449" s="179"/>
      <c r="J449" s="179"/>
      <c r="K449" s="179"/>
      <c r="L449" s="179"/>
      <c r="M449" s="179"/>
      <c r="N449" s="180"/>
      <c r="O449" s="134"/>
      <c r="P449" s="179"/>
      <c r="Q449" s="179"/>
      <c r="R449" s="179"/>
      <c r="S449" s="179"/>
      <c r="T449" s="179"/>
      <c r="U449" s="179"/>
      <c r="V449" s="179"/>
      <c r="W449" s="179"/>
      <c r="X449" s="179"/>
      <c r="Y449" s="179"/>
      <c r="Z449" s="179"/>
      <c r="AA449" s="179"/>
      <c r="AB449" s="110"/>
    </row>
    <row r="450" spans="2:28" ht="15.75" customHeight="1">
      <c r="B450" s="179"/>
      <c r="C450" s="179"/>
      <c r="D450" s="179"/>
      <c r="E450" s="179"/>
      <c r="F450" s="179"/>
      <c r="G450" s="179"/>
      <c r="H450" s="179"/>
      <c r="I450" s="179"/>
      <c r="J450" s="179"/>
      <c r="K450" s="179"/>
      <c r="L450" s="179"/>
      <c r="M450" s="179"/>
      <c r="N450" s="180"/>
      <c r="O450" s="134"/>
      <c r="P450" s="179"/>
      <c r="Q450" s="179"/>
      <c r="R450" s="179"/>
      <c r="S450" s="179"/>
      <c r="T450" s="179"/>
      <c r="U450" s="179"/>
      <c r="V450" s="179"/>
      <c r="W450" s="179"/>
      <c r="X450" s="179"/>
      <c r="Y450" s="179"/>
      <c r="Z450" s="179"/>
      <c r="AA450" s="179"/>
      <c r="AB450" s="110"/>
    </row>
    <row r="451" spans="2:28" ht="15.75" customHeight="1">
      <c r="B451" s="179"/>
      <c r="C451" s="179"/>
      <c r="D451" s="179"/>
      <c r="E451" s="179"/>
      <c r="F451" s="179"/>
      <c r="G451" s="179"/>
      <c r="H451" s="179"/>
      <c r="I451" s="179"/>
      <c r="J451" s="179"/>
      <c r="K451" s="179"/>
      <c r="L451" s="179"/>
      <c r="M451" s="179"/>
      <c r="N451" s="180"/>
      <c r="O451" s="134"/>
      <c r="P451" s="179"/>
      <c r="Q451" s="179"/>
      <c r="R451" s="179"/>
      <c r="S451" s="179"/>
      <c r="T451" s="179"/>
      <c r="U451" s="179"/>
      <c r="V451" s="179"/>
      <c r="W451" s="179"/>
      <c r="X451" s="179"/>
      <c r="Y451" s="179"/>
      <c r="Z451" s="179"/>
      <c r="AA451" s="179"/>
      <c r="AB451" s="110"/>
    </row>
    <row r="452" spans="2:28" ht="15.75" customHeight="1">
      <c r="B452" s="179"/>
      <c r="C452" s="179"/>
      <c r="D452" s="179"/>
      <c r="E452" s="179"/>
      <c r="F452" s="179"/>
      <c r="G452" s="179"/>
      <c r="H452" s="179"/>
      <c r="I452" s="179"/>
      <c r="J452" s="179"/>
      <c r="K452" s="179"/>
      <c r="L452" s="179"/>
      <c r="M452" s="179"/>
      <c r="N452" s="180"/>
      <c r="O452" s="134"/>
      <c r="P452" s="179"/>
      <c r="Q452" s="179"/>
      <c r="R452" s="179"/>
      <c r="S452" s="179"/>
      <c r="T452" s="179"/>
      <c r="U452" s="179"/>
      <c r="V452" s="179"/>
      <c r="W452" s="179"/>
      <c r="X452" s="179"/>
      <c r="Y452" s="179"/>
      <c r="Z452" s="179"/>
      <c r="AA452" s="179"/>
      <c r="AB452" s="110"/>
    </row>
    <row r="453" spans="2:28" ht="15.75" customHeight="1">
      <c r="B453" s="179"/>
      <c r="C453" s="179"/>
      <c r="D453" s="179"/>
      <c r="E453" s="179"/>
      <c r="F453" s="179"/>
      <c r="G453" s="179"/>
      <c r="H453" s="179"/>
      <c r="I453" s="179"/>
      <c r="J453" s="179"/>
      <c r="K453" s="179"/>
      <c r="L453" s="179"/>
      <c r="M453" s="179"/>
      <c r="N453" s="180"/>
      <c r="O453" s="134"/>
      <c r="P453" s="179"/>
      <c r="Q453" s="179"/>
      <c r="R453" s="179"/>
      <c r="S453" s="179"/>
      <c r="T453" s="179"/>
      <c r="U453" s="179"/>
      <c r="V453" s="179"/>
      <c r="W453" s="179"/>
      <c r="X453" s="179"/>
      <c r="Y453" s="179"/>
      <c r="Z453" s="179"/>
      <c r="AA453" s="179"/>
      <c r="AB453" s="110"/>
    </row>
    <row r="454" spans="2:28" ht="15.75" customHeight="1">
      <c r="B454" s="179"/>
      <c r="C454" s="179"/>
      <c r="D454" s="179"/>
      <c r="E454" s="179"/>
      <c r="F454" s="179"/>
      <c r="G454" s="179"/>
      <c r="H454" s="179"/>
      <c r="I454" s="179"/>
      <c r="J454" s="179"/>
      <c r="K454" s="179"/>
      <c r="L454" s="179"/>
      <c r="M454" s="179"/>
      <c r="N454" s="180"/>
      <c r="O454" s="134"/>
      <c r="P454" s="179"/>
      <c r="Q454" s="179"/>
      <c r="R454" s="179"/>
      <c r="S454" s="179"/>
      <c r="T454" s="179"/>
      <c r="U454" s="179"/>
      <c r="V454" s="179"/>
      <c r="W454" s="179"/>
      <c r="X454" s="179"/>
      <c r="Y454" s="179"/>
      <c r="Z454" s="179"/>
      <c r="AA454" s="179"/>
      <c r="AB454" s="110"/>
    </row>
    <row r="455" spans="2:28" ht="15.75" customHeight="1">
      <c r="B455" s="179"/>
      <c r="C455" s="179"/>
      <c r="D455" s="179"/>
      <c r="E455" s="179"/>
      <c r="F455" s="179"/>
      <c r="G455" s="179"/>
      <c r="H455" s="179"/>
      <c r="I455" s="179"/>
      <c r="J455" s="179"/>
      <c r="K455" s="179"/>
      <c r="L455" s="179"/>
      <c r="M455" s="179"/>
      <c r="N455" s="180"/>
      <c r="O455" s="134"/>
      <c r="P455" s="179"/>
      <c r="Q455" s="179"/>
      <c r="R455" s="179"/>
      <c r="S455" s="179"/>
      <c r="T455" s="179"/>
      <c r="U455" s="179"/>
      <c r="V455" s="179"/>
      <c r="W455" s="179"/>
      <c r="X455" s="179"/>
      <c r="Y455" s="179"/>
      <c r="Z455" s="179"/>
      <c r="AA455" s="179"/>
      <c r="AB455" s="110"/>
    </row>
    <row r="456" spans="2:28" ht="15.75" customHeight="1">
      <c r="B456" s="179"/>
      <c r="C456" s="179"/>
      <c r="D456" s="179"/>
      <c r="E456" s="179"/>
      <c r="F456" s="179"/>
      <c r="G456" s="179"/>
      <c r="H456" s="179"/>
      <c r="I456" s="179"/>
      <c r="J456" s="179"/>
      <c r="K456" s="179"/>
      <c r="L456" s="179"/>
      <c r="M456" s="179"/>
      <c r="N456" s="180"/>
      <c r="O456" s="134"/>
      <c r="P456" s="179"/>
      <c r="Q456" s="179"/>
      <c r="R456" s="179"/>
      <c r="S456" s="179"/>
      <c r="T456" s="179"/>
      <c r="U456" s="179"/>
      <c r="V456" s="179"/>
      <c r="W456" s="179"/>
      <c r="X456" s="179"/>
      <c r="Y456" s="179"/>
      <c r="Z456" s="179"/>
      <c r="AA456" s="179"/>
      <c r="AB456" s="110"/>
    </row>
    <row r="457" spans="2:28" ht="15.75" customHeight="1">
      <c r="B457" s="179"/>
      <c r="C457" s="179"/>
      <c r="D457" s="179"/>
      <c r="E457" s="179"/>
      <c r="F457" s="179"/>
      <c r="G457" s="179"/>
      <c r="H457" s="179"/>
      <c r="I457" s="179"/>
      <c r="J457" s="179"/>
      <c r="K457" s="179"/>
      <c r="L457" s="179"/>
      <c r="M457" s="179"/>
      <c r="N457" s="180"/>
      <c r="O457" s="134"/>
      <c r="P457" s="179"/>
      <c r="Q457" s="179"/>
      <c r="R457" s="179"/>
      <c r="S457" s="179"/>
      <c r="T457" s="179"/>
      <c r="U457" s="179"/>
      <c r="V457" s="179"/>
      <c r="W457" s="179"/>
      <c r="X457" s="179"/>
      <c r="Y457" s="179"/>
      <c r="Z457" s="179"/>
      <c r="AA457" s="179"/>
      <c r="AB457" s="110"/>
    </row>
    <row r="458" spans="2:28" ht="15.75" customHeight="1">
      <c r="B458" s="179"/>
      <c r="C458" s="179"/>
      <c r="D458" s="179"/>
      <c r="E458" s="179"/>
      <c r="F458" s="179"/>
      <c r="G458" s="179"/>
      <c r="H458" s="179"/>
      <c r="I458" s="179"/>
      <c r="J458" s="179"/>
      <c r="K458" s="179"/>
      <c r="L458" s="179"/>
      <c r="M458" s="179"/>
      <c r="N458" s="180"/>
      <c r="O458" s="134"/>
      <c r="P458" s="179"/>
      <c r="Q458" s="179"/>
      <c r="R458" s="179"/>
      <c r="S458" s="179"/>
      <c r="T458" s="179"/>
      <c r="U458" s="179"/>
      <c r="V458" s="179"/>
      <c r="W458" s="179"/>
      <c r="X458" s="179"/>
      <c r="Y458" s="179"/>
      <c r="Z458" s="179"/>
      <c r="AA458" s="179"/>
      <c r="AB458" s="110"/>
    </row>
    <row r="459" spans="2:28" ht="15.75" customHeight="1">
      <c r="B459" s="179"/>
      <c r="C459" s="179"/>
      <c r="D459" s="179"/>
      <c r="E459" s="179"/>
      <c r="F459" s="179"/>
      <c r="G459" s="179"/>
      <c r="H459" s="179"/>
      <c r="I459" s="179"/>
      <c r="J459" s="179"/>
      <c r="K459" s="179"/>
      <c r="L459" s="179"/>
      <c r="M459" s="179"/>
      <c r="N459" s="180"/>
      <c r="O459" s="134"/>
      <c r="P459" s="179"/>
      <c r="Q459" s="179"/>
      <c r="R459" s="179"/>
      <c r="S459" s="179"/>
      <c r="T459" s="179"/>
      <c r="U459" s="179"/>
      <c r="V459" s="179"/>
      <c r="W459" s="179"/>
      <c r="X459" s="179"/>
      <c r="Y459" s="179"/>
      <c r="Z459" s="179"/>
      <c r="AA459" s="179"/>
      <c r="AB459" s="110"/>
    </row>
    <row r="460" spans="2:28" ht="15.75" customHeight="1">
      <c r="B460" s="179"/>
      <c r="C460" s="179"/>
      <c r="D460" s="179"/>
      <c r="E460" s="179"/>
      <c r="F460" s="179"/>
      <c r="G460" s="179"/>
      <c r="H460" s="179"/>
      <c r="I460" s="179"/>
      <c r="J460" s="179"/>
      <c r="K460" s="179"/>
      <c r="L460" s="179"/>
      <c r="M460" s="179"/>
      <c r="N460" s="180"/>
      <c r="O460" s="134"/>
      <c r="P460" s="179"/>
      <c r="Q460" s="179"/>
      <c r="R460" s="179"/>
      <c r="S460" s="179"/>
      <c r="T460" s="179"/>
      <c r="U460" s="179"/>
      <c r="V460" s="179"/>
      <c r="W460" s="179"/>
      <c r="X460" s="179"/>
      <c r="Y460" s="179"/>
      <c r="Z460" s="179"/>
      <c r="AA460" s="179"/>
      <c r="AB460" s="110"/>
    </row>
    <row r="461" spans="2:28" ht="15.75" customHeight="1">
      <c r="B461" s="179"/>
      <c r="C461" s="179"/>
      <c r="D461" s="179"/>
      <c r="E461" s="179"/>
      <c r="F461" s="179"/>
      <c r="G461" s="179"/>
      <c r="H461" s="179"/>
      <c r="I461" s="179"/>
      <c r="J461" s="179"/>
      <c r="K461" s="179"/>
      <c r="L461" s="179"/>
      <c r="M461" s="179"/>
      <c r="N461" s="180"/>
      <c r="O461" s="134"/>
      <c r="P461" s="179"/>
      <c r="Q461" s="179"/>
      <c r="R461" s="179"/>
      <c r="S461" s="179"/>
      <c r="T461" s="179"/>
      <c r="U461" s="179"/>
      <c r="V461" s="179"/>
      <c r="W461" s="179"/>
      <c r="X461" s="179"/>
      <c r="Y461" s="179"/>
      <c r="Z461" s="179"/>
      <c r="AA461" s="179"/>
      <c r="AB461" s="110"/>
    </row>
    <row r="462" spans="2:28" ht="15.75" customHeight="1">
      <c r="B462" s="179"/>
      <c r="C462" s="179"/>
      <c r="D462" s="179"/>
      <c r="E462" s="179"/>
      <c r="F462" s="179"/>
      <c r="G462" s="179"/>
      <c r="H462" s="179"/>
      <c r="I462" s="179"/>
      <c r="J462" s="179"/>
      <c r="K462" s="179"/>
      <c r="L462" s="179"/>
      <c r="M462" s="179"/>
      <c r="N462" s="180"/>
      <c r="O462" s="134"/>
      <c r="P462" s="179"/>
      <c r="Q462" s="179"/>
      <c r="R462" s="179"/>
      <c r="S462" s="179"/>
      <c r="T462" s="179"/>
      <c r="U462" s="179"/>
      <c r="V462" s="179"/>
      <c r="W462" s="179"/>
      <c r="X462" s="179"/>
      <c r="Y462" s="179"/>
      <c r="Z462" s="179"/>
      <c r="AA462" s="179"/>
      <c r="AB462" s="110"/>
    </row>
    <row r="463" spans="2:28" ht="15.75" customHeight="1">
      <c r="B463" s="179"/>
      <c r="C463" s="179"/>
      <c r="D463" s="179"/>
      <c r="E463" s="179"/>
      <c r="F463" s="179"/>
      <c r="G463" s="179"/>
      <c r="H463" s="179"/>
      <c r="I463" s="179"/>
      <c r="J463" s="179"/>
      <c r="K463" s="179"/>
      <c r="L463" s="179"/>
      <c r="M463" s="179"/>
      <c r="N463" s="180"/>
      <c r="O463" s="134"/>
      <c r="P463" s="179"/>
      <c r="Q463" s="179"/>
      <c r="R463" s="179"/>
      <c r="S463" s="179"/>
      <c r="T463" s="179"/>
      <c r="U463" s="179"/>
      <c r="V463" s="179"/>
      <c r="W463" s="179"/>
      <c r="X463" s="179"/>
      <c r="Y463" s="179"/>
      <c r="Z463" s="179"/>
      <c r="AA463" s="179"/>
      <c r="AB463" s="110"/>
    </row>
    <row r="464" spans="2:28" ht="15.75" customHeight="1">
      <c r="B464" s="179"/>
      <c r="C464" s="179"/>
      <c r="D464" s="179"/>
      <c r="E464" s="179"/>
      <c r="F464" s="179"/>
      <c r="G464" s="179"/>
      <c r="H464" s="179"/>
      <c r="I464" s="179"/>
      <c r="J464" s="179"/>
      <c r="K464" s="179"/>
      <c r="L464" s="179"/>
      <c r="M464" s="179"/>
      <c r="N464" s="180"/>
      <c r="O464" s="134"/>
      <c r="P464" s="179"/>
      <c r="Q464" s="179"/>
      <c r="R464" s="179"/>
      <c r="S464" s="179"/>
      <c r="T464" s="179"/>
      <c r="U464" s="179"/>
      <c r="V464" s="179"/>
      <c r="W464" s="179"/>
      <c r="X464" s="179"/>
      <c r="Y464" s="179"/>
      <c r="Z464" s="179"/>
      <c r="AA464" s="179"/>
      <c r="AB464" s="110"/>
    </row>
    <row r="465" spans="2:28" ht="15.75" customHeight="1">
      <c r="B465" s="179"/>
      <c r="C465" s="179"/>
      <c r="D465" s="179"/>
      <c r="E465" s="179"/>
      <c r="F465" s="179"/>
      <c r="G465" s="179"/>
      <c r="H465" s="179"/>
      <c r="I465" s="179"/>
      <c r="J465" s="179"/>
      <c r="K465" s="179"/>
      <c r="L465" s="179"/>
      <c r="M465" s="179"/>
      <c r="N465" s="180"/>
      <c r="O465" s="134"/>
      <c r="P465" s="179"/>
      <c r="Q465" s="179"/>
      <c r="R465" s="179"/>
      <c r="S465" s="179"/>
      <c r="T465" s="179"/>
      <c r="U465" s="179"/>
      <c r="V465" s="179"/>
      <c r="W465" s="179"/>
      <c r="X465" s="179"/>
      <c r="Y465" s="179"/>
      <c r="Z465" s="179"/>
      <c r="AA465" s="179"/>
      <c r="AB465" s="110"/>
    </row>
    <row r="466" spans="2:28" ht="15.75" customHeight="1">
      <c r="B466" s="179"/>
      <c r="C466" s="179"/>
      <c r="D466" s="179"/>
      <c r="E466" s="179"/>
      <c r="F466" s="179"/>
      <c r="G466" s="179"/>
      <c r="H466" s="179"/>
      <c r="I466" s="179"/>
      <c r="J466" s="179"/>
      <c r="K466" s="179"/>
      <c r="L466" s="179"/>
      <c r="M466" s="179"/>
      <c r="N466" s="180"/>
      <c r="O466" s="134"/>
      <c r="P466" s="179"/>
      <c r="Q466" s="179"/>
      <c r="R466" s="179"/>
      <c r="S466" s="179"/>
      <c r="T466" s="179"/>
      <c r="U466" s="179"/>
      <c r="V466" s="179"/>
      <c r="W466" s="179"/>
      <c r="X466" s="179"/>
      <c r="Y466" s="179"/>
      <c r="Z466" s="179"/>
      <c r="AA466" s="179"/>
      <c r="AB466" s="110"/>
    </row>
    <row r="467" spans="2:28" ht="15.75" customHeight="1">
      <c r="B467" s="179"/>
      <c r="C467" s="179"/>
      <c r="D467" s="179"/>
      <c r="E467" s="179"/>
      <c r="F467" s="179"/>
      <c r="G467" s="179"/>
      <c r="H467" s="179"/>
      <c r="I467" s="179"/>
      <c r="J467" s="179"/>
      <c r="K467" s="179"/>
      <c r="L467" s="179"/>
      <c r="M467" s="179"/>
      <c r="N467" s="180"/>
      <c r="O467" s="134"/>
      <c r="P467" s="179"/>
      <c r="Q467" s="179"/>
      <c r="R467" s="179"/>
      <c r="S467" s="179"/>
      <c r="T467" s="179"/>
      <c r="U467" s="179"/>
      <c r="V467" s="179"/>
      <c r="W467" s="179"/>
      <c r="X467" s="179"/>
      <c r="Y467" s="179"/>
      <c r="Z467" s="179"/>
      <c r="AA467" s="179"/>
      <c r="AB467" s="110"/>
    </row>
    <row r="468" spans="2:28" ht="15.75" customHeight="1">
      <c r="B468" s="179"/>
      <c r="C468" s="179"/>
      <c r="D468" s="179"/>
      <c r="E468" s="179"/>
      <c r="F468" s="179"/>
      <c r="G468" s="179"/>
      <c r="H468" s="179"/>
      <c r="I468" s="179"/>
      <c r="J468" s="179"/>
      <c r="K468" s="179"/>
      <c r="L468" s="179"/>
      <c r="M468" s="179"/>
      <c r="N468" s="180"/>
      <c r="O468" s="134"/>
      <c r="P468" s="179"/>
      <c r="Q468" s="179"/>
      <c r="R468" s="179"/>
      <c r="S468" s="179"/>
      <c r="T468" s="179"/>
      <c r="U468" s="179"/>
      <c r="V468" s="179"/>
      <c r="W468" s="179"/>
      <c r="X468" s="179"/>
      <c r="Y468" s="179"/>
      <c r="Z468" s="179"/>
      <c r="AA468" s="179"/>
      <c r="AB468" s="110"/>
    </row>
    <row r="469" spans="2:28" ht="15.75" customHeight="1">
      <c r="B469" s="179"/>
      <c r="C469" s="179"/>
      <c r="D469" s="179"/>
      <c r="E469" s="179"/>
      <c r="F469" s="179"/>
      <c r="G469" s="179"/>
      <c r="H469" s="179"/>
      <c r="I469" s="179"/>
      <c r="J469" s="179"/>
      <c r="K469" s="179"/>
      <c r="L469" s="179"/>
      <c r="M469" s="179"/>
      <c r="N469" s="180"/>
      <c r="O469" s="134"/>
      <c r="P469" s="179"/>
      <c r="Q469" s="179"/>
      <c r="R469" s="179"/>
      <c r="S469" s="179"/>
      <c r="T469" s="179"/>
      <c r="U469" s="179"/>
      <c r="V469" s="179"/>
      <c r="W469" s="179"/>
      <c r="X469" s="179"/>
      <c r="Y469" s="179"/>
      <c r="Z469" s="179"/>
      <c r="AA469" s="179"/>
      <c r="AB469" s="110"/>
    </row>
    <row r="470" spans="2:28" ht="15.75" customHeight="1">
      <c r="B470" s="179"/>
      <c r="C470" s="179"/>
      <c r="D470" s="179"/>
      <c r="E470" s="179"/>
      <c r="F470" s="179"/>
      <c r="G470" s="179"/>
      <c r="H470" s="179"/>
      <c r="I470" s="179"/>
      <c r="J470" s="179"/>
      <c r="K470" s="179"/>
      <c r="L470" s="179"/>
      <c r="M470" s="179"/>
      <c r="N470" s="180"/>
      <c r="O470" s="134"/>
      <c r="P470" s="179"/>
      <c r="Q470" s="179"/>
      <c r="R470" s="179"/>
      <c r="S470" s="179"/>
      <c r="T470" s="179"/>
      <c r="U470" s="179"/>
      <c r="V470" s="179"/>
      <c r="W470" s="179"/>
      <c r="X470" s="179"/>
      <c r="Y470" s="179"/>
      <c r="Z470" s="179"/>
      <c r="AA470" s="179"/>
      <c r="AB470" s="110"/>
    </row>
    <row r="471" spans="2:28" ht="15.75" customHeight="1">
      <c r="B471" s="179"/>
      <c r="C471" s="179"/>
      <c r="D471" s="179"/>
      <c r="E471" s="179"/>
      <c r="F471" s="179"/>
      <c r="G471" s="179"/>
      <c r="H471" s="179"/>
      <c r="I471" s="179"/>
      <c r="J471" s="179"/>
      <c r="K471" s="179"/>
      <c r="L471" s="179"/>
      <c r="M471" s="179"/>
      <c r="N471" s="180"/>
      <c r="O471" s="134"/>
      <c r="P471" s="179"/>
      <c r="Q471" s="179"/>
      <c r="R471" s="179"/>
      <c r="S471" s="179"/>
      <c r="T471" s="179"/>
      <c r="U471" s="179"/>
      <c r="V471" s="179"/>
      <c r="W471" s="179"/>
      <c r="X471" s="179"/>
      <c r="Y471" s="179"/>
      <c r="Z471" s="179"/>
      <c r="AA471" s="179"/>
      <c r="AB471" s="110"/>
    </row>
    <row r="472" spans="2:28" ht="15.75" customHeight="1">
      <c r="B472" s="179"/>
      <c r="C472" s="179"/>
      <c r="D472" s="179"/>
      <c r="E472" s="179"/>
      <c r="F472" s="179"/>
      <c r="G472" s="179"/>
      <c r="H472" s="179"/>
      <c r="I472" s="179"/>
      <c r="J472" s="179"/>
      <c r="K472" s="179"/>
      <c r="L472" s="179"/>
      <c r="M472" s="179"/>
      <c r="N472" s="180"/>
      <c r="O472" s="134"/>
      <c r="P472" s="179"/>
      <c r="Q472" s="179"/>
      <c r="R472" s="179"/>
      <c r="S472" s="179"/>
      <c r="T472" s="179"/>
      <c r="U472" s="179"/>
      <c r="V472" s="179"/>
      <c r="W472" s="179"/>
      <c r="X472" s="179"/>
      <c r="Y472" s="179"/>
      <c r="Z472" s="179"/>
      <c r="AA472" s="179"/>
      <c r="AB472" s="110"/>
    </row>
    <row r="473" spans="2:28" ht="15.75" customHeight="1">
      <c r="B473" s="179"/>
      <c r="C473" s="179"/>
      <c r="D473" s="179"/>
      <c r="E473" s="179"/>
      <c r="F473" s="179"/>
      <c r="G473" s="179"/>
      <c r="H473" s="179"/>
      <c r="I473" s="179"/>
      <c r="J473" s="179"/>
      <c r="K473" s="179"/>
      <c r="L473" s="179"/>
      <c r="M473" s="179"/>
      <c r="N473" s="180"/>
      <c r="O473" s="134"/>
      <c r="P473" s="179"/>
      <c r="Q473" s="179"/>
      <c r="R473" s="179"/>
      <c r="S473" s="179"/>
      <c r="T473" s="179"/>
      <c r="U473" s="179"/>
      <c r="V473" s="179"/>
      <c r="W473" s="179"/>
      <c r="X473" s="179"/>
      <c r="Y473" s="179"/>
      <c r="Z473" s="179"/>
      <c r="AA473" s="179"/>
      <c r="AB473" s="110"/>
    </row>
    <row r="474" spans="2:28" ht="15.75" customHeight="1">
      <c r="B474" s="179"/>
      <c r="C474" s="179"/>
      <c r="D474" s="179"/>
      <c r="E474" s="179"/>
      <c r="F474" s="179"/>
      <c r="G474" s="179"/>
      <c r="H474" s="179"/>
      <c r="I474" s="179"/>
      <c r="J474" s="179"/>
      <c r="K474" s="179"/>
      <c r="L474" s="179"/>
      <c r="M474" s="179"/>
      <c r="N474" s="180"/>
      <c r="O474" s="134"/>
      <c r="P474" s="179"/>
      <c r="Q474" s="179"/>
      <c r="R474" s="179"/>
      <c r="S474" s="179"/>
      <c r="T474" s="179"/>
      <c r="U474" s="179"/>
      <c r="V474" s="179"/>
      <c r="W474" s="179"/>
      <c r="X474" s="179"/>
      <c r="Y474" s="179"/>
      <c r="Z474" s="179"/>
      <c r="AA474" s="179"/>
      <c r="AB474" s="110"/>
    </row>
    <row r="475" spans="2:28" ht="15.75" customHeight="1">
      <c r="B475" s="179"/>
      <c r="C475" s="179"/>
      <c r="D475" s="179"/>
      <c r="E475" s="179"/>
      <c r="F475" s="179"/>
      <c r="G475" s="179"/>
      <c r="H475" s="179"/>
      <c r="I475" s="179"/>
      <c r="J475" s="179"/>
      <c r="K475" s="179"/>
      <c r="L475" s="179"/>
      <c r="M475" s="179"/>
      <c r="N475" s="180"/>
      <c r="O475" s="134"/>
      <c r="P475" s="179"/>
      <c r="Q475" s="179"/>
      <c r="R475" s="179"/>
      <c r="S475" s="179"/>
      <c r="T475" s="179"/>
      <c r="U475" s="179"/>
      <c r="V475" s="179"/>
      <c r="W475" s="179"/>
      <c r="X475" s="179"/>
      <c r="Y475" s="179"/>
      <c r="Z475" s="179"/>
      <c r="AA475" s="179"/>
      <c r="AB475" s="110"/>
    </row>
    <row r="476" spans="2:28" ht="15.75" customHeight="1">
      <c r="B476" s="179"/>
      <c r="C476" s="179"/>
      <c r="D476" s="179"/>
      <c r="E476" s="179"/>
      <c r="F476" s="179"/>
      <c r="G476" s="179"/>
      <c r="H476" s="179"/>
      <c r="I476" s="179"/>
      <c r="J476" s="179"/>
      <c r="K476" s="179"/>
      <c r="L476" s="179"/>
      <c r="M476" s="179"/>
      <c r="N476" s="180"/>
      <c r="O476" s="134"/>
      <c r="P476" s="179"/>
      <c r="Q476" s="179"/>
      <c r="R476" s="179"/>
      <c r="S476" s="179"/>
      <c r="T476" s="179"/>
      <c r="U476" s="179"/>
      <c r="V476" s="179"/>
      <c r="W476" s="179"/>
      <c r="X476" s="179"/>
      <c r="Y476" s="179"/>
      <c r="Z476" s="179"/>
      <c r="AA476" s="179"/>
      <c r="AB476" s="110"/>
    </row>
    <row r="477" spans="2:28" ht="15.75" customHeight="1">
      <c r="B477" s="179"/>
      <c r="C477" s="179"/>
      <c r="D477" s="179"/>
      <c r="E477" s="179"/>
      <c r="F477" s="179"/>
      <c r="G477" s="179"/>
      <c r="H477" s="179"/>
      <c r="I477" s="179"/>
      <c r="J477" s="179"/>
      <c r="K477" s="179"/>
      <c r="L477" s="179"/>
      <c r="M477" s="179"/>
      <c r="N477" s="180"/>
      <c r="O477" s="134"/>
      <c r="P477" s="179"/>
      <c r="Q477" s="179"/>
      <c r="R477" s="179"/>
      <c r="S477" s="179"/>
      <c r="T477" s="179"/>
      <c r="U477" s="179"/>
      <c r="V477" s="179"/>
      <c r="W477" s="179"/>
      <c r="X477" s="179"/>
      <c r="Y477" s="179"/>
      <c r="Z477" s="179"/>
      <c r="AA477" s="179"/>
      <c r="AB477" s="110"/>
    </row>
    <row r="478" spans="2:28" ht="15.75" customHeight="1">
      <c r="B478" s="179"/>
      <c r="C478" s="179"/>
      <c r="D478" s="179"/>
      <c r="E478" s="179"/>
      <c r="F478" s="179"/>
      <c r="G478" s="179"/>
      <c r="H478" s="179"/>
      <c r="I478" s="179"/>
      <c r="J478" s="179"/>
      <c r="K478" s="179"/>
      <c r="L478" s="179"/>
      <c r="M478" s="179"/>
      <c r="N478" s="180"/>
      <c r="O478" s="134"/>
      <c r="P478" s="179"/>
      <c r="Q478" s="179"/>
      <c r="R478" s="179"/>
      <c r="S478" s="179"/>
      <c r="T478" s="179"/>
      <c r="U478" s="179"/>
      <c r="V478" s="179"/>
      <c r="W478" s="179"/>
      <c r="X478" s="179"/>
      <c r="Y478" s="179"/>
      <c r="Z478" s="179"/>
      <c r="AA478" s="179"/>
      <c r="AB478" s="110"/>
    </row>
    <row r="479" spans="2:28" ht="15.75" customHeight="1">
      <c r="B479" s="179"/>
      <c r="C479" s="179"/>
      <c r="D479" s="179"/>
      <c r="E479" s="179"/>
      <c r="F479" s="179"/>
      <c r="G479" s="179"/>
      <c r="H479" s="179"/>
      <c r="I479" s="179"/>
      <c r="J479" s="179"/>
      <c r="K479" s="179"/>
      <c r="L479" s="179"/>
      <c r="M479" s="179"/>
      <c r="N479" s="180"/>
      <c r="O479" s="134"/>
      <c r="P479" s="179"/>
      <c r="Q479" s="179"/>
      <c r="R479" s="179"/>
      <c r="S479" s="179"/>
      <c r="T479" s="179"/>
      <c r="U479" s="179"/>
      <c r="V479" s="179"/>
      <c r="W479" s="179"/>
      <c r="X479" s="179"/>
      <c r="Y479" s="179"/>
      <c r="Z479" s="179"/>
      <c r="AA479" s="179"/>
      <c r="AB479" s="110"/>
    </row>
    <row r="480" spans="2:28" ht="15.75" customHeight="1">
      <c r="B480" s="179"/>
      <c r="C480" s="179"/>
      <c r="D480" s="179"/>
      <c r="E480" s="179"/>
      <c r="F480" s="179"/>
      <c r="G480" s="179"/>
      <c r="H480" s="179"/>
      <c r="I480" s="179"/>
      <c r="J480" s="179"/>
      <c r="K480" s="179"/>
      <c r="L480" s="179"/>
      <c r="M480" s="179"/>
      <c r="N480" s="180"/>
      <c r="O480" s="134"/>
      <c r="P480" s="179"/>
      <c r="Q480" s="179"/>
      <c r="R480" s="179"/>
      <c r="S480" s="179"/>
      <c r="T480" s="179"/>
      <c r="U480" s="179"/>
      <c r="V480" s="179"/>
      <c r="W480" s="179"/>
      <c r="X480" s="179"/>
      <c r="Y480" s="179"/>
      <c r="Z480" s="179"/>
      <c r="AA480" s="179"/>
      <c r="AB480" s="110"/>
    </row>
    <row r="481" spans="2:28" ht="15.75" customHeight="1">
      <c r="B481" s="179"/>
      <c r="C481" s="179"/>
      <c r="D481" s="179"/>
      <c r="E481" s="179"/>
      <c r="F481" s="179"/>
      <c r="G481" s="179"/>
      <c r="H481" s="179"/>
      <c r="I481" s="179"/>
      <c r="J481" s="179"/>
      <c r="K481" s="179"/>
      <c r="L481" s="179"/>
      <c r="M481" s="179"/>
      <c r="N481" s="180"/>
      <c r="O481" s="134"/>
      <c r="P481" s="179"/>
      <c r="Q481" s="179"/>
      <c r="R481" s="179"/>
      <c r="S481" s="179"/>
      <c r="T481" s="179"/>
      <c r="U481" s="179"/>
      <c r="V481" s="179"/>
      <c r="W481" s="179"/>
      <c r="X481" s="179"/>
      <c r="Y481" s="179"/>
      <c r="Z481" s="179"/>
      <c r="AA481" s="179"/>
      <c r="AB481" s="110"/>
    </row>
    <row r="482" spans="2:28" ht="15.75" customHeight="1">
      <c r="B482" s="179"/>
      <c r="C482" s="179"/>
      <c r="D482" s="179"/>
      <c r="E482" s="179"/>
      <c r="F482" s="179"/>
      <c r="G482" s="179"/>
      <c r="H482" s="179"/>
      <c r="I482" s="179"/>
      <c r="J482" s="179"/>
      <c r="K482" s="179"/>
      <c r="L482" s="179"/>
      <c r="M482" s="179"/>
      <c r="N482" s="180"/>
      <c r="O482" s="134"/>
      <c r="P482" s="179"/>
      <c r="Q482" s="179"/>
      <c r="R482" s="179"/>
      <c r="S482" s="179"/>
      <c r="T482" s="179"/>
      <c r="U482" s="179"/>
      <c r="V482" s="179"/>
      <c r="W482" s="179"/>
      <c r="X482" s="179"/>
      <c r="Y482" s="179"/>
      <c r="Z482" s="179"/>
      <c r="AA482" s="179"/>
      <c r="AB482" s="110"/>
    </row>
    <row r="483" spans="2:28" ht="15.75" customHeight="1">
      <c r="B483" s="179"/>
      <c r="C483" s="179"/>
      <c r="D483" s="179"/>
      <c r="E483" s="179"/>
      <c r="F483" s="179"/>
      <c r="G483" s="179"/>
      <c r="H483" s="179"/>
      <c r="I483" s="179"/>
      <c r="J483" s="179"/>
      <c r="K483" s="179"/>
      <c r="L483" s="179"/>
      <c r="M483" s="179"/>
      <c r="N483" s="180"/>
      <c r="O483" s="134"/>
      <c r="P483" s="179"/>
      <c r="Q483" s="179"/>
      <c r="R483" s="179"/>
      <c r="S483" s="179"/>
      <c r="T483" s="179"/>
      <c r="U483" s="179"/>
      <c r="V483" s="179"/>
      <c r="W483" s="179"/>
      <c r="X483" s="179"/>
      <c r="Y483" s="179"/>
      <c r="Z483" s="179"/>
      <c r="AA483" s="179"/>
      <c r="AB483" s="110"/>
    </row>
    <row r="484" spans="2:28" ht="15.75" customHeight="1">
      <c r="B484" s="179"/>
      <c r="C484" s="179"/>
      <c r="D484" s="179"/>
      <c r="E484" s="179"/>
      <c r="F484" s="179"/>
      <c r="G484" s="179"/>
      <c r="H484" s="179"/>
      <c r="I484" s="179"/>
      <c r="J484" s="179"/>
      <c r="K484" s="179"/>
      <c r="L484" s="179"/>
      <c r="M484" s="179"/>
      <c r="N484" s="180"/>
      <c r="O484" s="134"/>
      <c r="P484" s="179"/>
      <c r="Q484" s="179"/>
      <c r="R484" s="179"/>
      <c r="S484" s="179"/>
      <c r="T484" s="179"/>
      <c r="U484" s="179"/>
      <c r="V484" s="179"/>
      <c r="W484" s="179"/>
      <c r="X484" s="179"/>
      <c r="Y484" s="179"/>
      <c r="Z484" s="179"/>
      <c r="AA484" s="179"/>
      <c r="AB484" s="110"/>
    </row>
    <row r="485" spans="2:28" ht="15.75" customHeight="1">
      <c r="B485" s="179"/>
      <c r="C485" s="179"/>
      <c r="D485" s="179"/>
      <c r="E485" s="179"/>
      <c r="F485" s="179"/>
      <c r="G485" s="179"/>
      <c r="H485" s="179"/>
      <c r="I485" s="179"/>
      <c r="J485" s="179"/>
      <c r="K485" s="179"/>
      <c r="L485" s="179"/>
      <c r="M485" s="179"/>
      <c r="N485" s="180"/>
      <c r="O485" s="134"/>
      <c r="P485" s="179"/>
      <c r="Q485" s="179"/>
      <c r="R485" s="179"/>
      <c r="S485" s="179"/>
      <c r="T485" s="179"/>
      <c r="U485" s="179"/>
      <c r="V485" s="179"/>
      <c r="W485" s="179"/>
      <c r="X485" s="179"/>
      <c r="Y485" s="179"/>
      <c r="Z485" s="179"/>
      <c r="AA485" s="179"/>
      <c r="AB485" s="110"/>
    </row>
    <row r="486" spans="2:28" ht="15.75" customHeight="1">
      <c r="B486" s="179"/>
      <c r="C486" s="179"/>
      <c r="D486" s="179"/>
      <c r="E486" s="179"/>
      <c r="F486" s="179"/>
      <c r="G486" s="179"/>
      <c r="H486" s="179"/>
      <c r="I486" s="179"/>
      <c r="J486" s="179"/>
      <c r="K486" s="179"/>
      <c r="L486" s="179"/>
      <c r="M486" s="179"/>
      <c r="N486" s="180"/>
      <c r="O486" s="134"/>
      <c r="P486" s="179"/>
      <c r="Q486" s="179"/>
      <c r="R486" s="179"/>
      <c r="S486" s="179"/>
      <c r="T486" s="179"/>
      <c r="U486" s="179"/>
      <c r="V486" s="179"/>
      <c r="W486" s="179"/>
      <c r="X486" s="179"/>
      <c r="Y486" s="179"/>
      <c r="Z486" s="179"/>
      <c r="AA486" s="179"/>
      <c r="AB486" s="110"/>
    </row>
    <row r="487" spans="2:28" ht="15.75" customHeight="1">
      <c r="B487" s="179"/>
      <c r="C487" s="179"/>
      <c r="D487" s="179"/>
      <c r="E487" s="179"/>
      <c r="F487" s="179"/>
      <c r="G487" s="179"/>
      <c r="H487" s="179"/>
      <c r="I487" s="179"/>
      <c r="J487" s="179"/>
      <c r="K487" s="179"/>
      <c r="L487" s="179"/>
      <c r="M487" s="179"/>
      <c r="N487" s="180"/>
      <c r="O487" s="134"/>
      <c r="P487" s="179"/>
      <c r="Q487" s="179"/>
      <c r="R487" s="179"/>
      <c r="S487" s="179"/>
      <c r="T487" s="179"/>
      <c r="U487" s="179"/>
      <c r="V487" s="179"/>
      <c r="W487" s="179"/>
      <c r="X487" s="179"/>
      <c r="Y487" s="179"/>
      <c r="Z487" s="179"/>
      <c r="AA487" s="179"/>
      <c r="AB487" s="110"/>
    </row>
    <row r="488" spans="2:28" ht="15.75" customHeight="1">
      <c r="B488" s="179"/>
      <c r="C488" s="179"/>
      <c r="D488" s="179"/>
      <c r="E488" s="179"/>
      <c r="F488" s="179"/>
      <c r="G488" s="179"/>
      <c r="H488" s="179"/>
      <c r="I488" s="179"/>
      <c r="J488" s="179"/>
      <c r="K488" s="179"/>
      <c r="L488" s="179"/>
      <c r="M488" s="179"/>
      <c r="N488" s="180"/>
      <c r="O488" s="134"/>
      <c r="P488" s="179"/>
      <c r="Q488" s="179"/>
      <c r="R488" s="179"/>
      <c r="S488" s="179"/>
      <c r="T488" s="179"/>
      <c r="U488" s="179"/>
      <c r="V488" s="179"/>
      <c r="W488" s="179"/>
      <c r="X488" s="179"/>
      <c r="Y488" s="179"/>
      <c r="Z488" s="179"/>
      <c r="AA488" s="179"/>
      <c r="AB488" s="110"/>
    </row>
    <row r="489" spans="2:28" ht="15.75" customHeight="1">
      <c r="B489" s="179"/>
      <c r="C489" s="179"/>
      <c r="D489" s="179"/>
      <c r="E489" s="179"/>
      <c r="F489" s="179"/>
      <c r="G489" s="179"/>
      <c r="H489" s="179"/>
      <c r="I489" s="179"/>
      <c r="J489" s="179"/>
      <c r="K489" s="179"/>
      <c r="L489" s="179"/>
      <c r="M489" s="179"/>
      <c r="N489" s="180"/>
      <c r="O489" s="134"/>
      <c r="P489" s="179"/>
      <c r="Q489" s="179"/>
      <c r="R489" s="179"/>
      <c r="S489" s="179"/>
      <c r="T489" s="179"/>
      <c r="U489" s="179"/>
      <c r="V489" s="179"/>
      <c r="W489" s="179"/>
      <c r="X489" s="179"/>
      <c r="Y489" s="179"/>
      <c r="Z489" s="179"/>
      <c r="AA489" s="179"/>
      <c r="AB489" s="110"/>
    </row>
    <row r="490" spans="2:28" ht="15.75" customHeight="1">
      <c r="B490" s="179"/>
      <c r="C490" s="179"/>
      <c r="D490" s="179"/>
      <c r="E490" s="179"/>
      <c r="F490" s="179"/>
      <c r="G490" s="179"/>
      <c r="H490" s="179"/>
      <c r="I490" s="179"/>
      <c r="J490" s="179"/>
      <c r="K490" s="179"/>
      <c r="L490" s="179"/>
      <c r="M490" s="179"/>
      <c r="N490" s="180"/>
      <c r="O490" s="134"/>
      <c r="P490" s="179"/>
      <c r="Q490" s="179"/>
      <c r="R490" s="179"/>
      <c r="S490" s="179"/>
      <c r="T490" s="179"/>
      <c r="U490" s="179"/>
      <c r="V490" s="179"/>
      <c r="W490" s="179"/>
      <c r="X490" s="179"/>
      <c r="Y490" s="179"/>
      <c r="Z490" s="179"/>
      <c r="AA490" s="179"/>
      <c r="AB490" s="110"/>
    </row>
    <row r="491" spans="2:28" ht="15.75" customHeight="1">
      <c r="B491" s="179"/>
      <c r="C491" s="179"/>
      <c r="D491" s="179"/>
      <c r="E491" s="179"/>
      <c r="F491" s="179"/>
      <c r="G491" s="179"/>
      <c r="H491" s="179"/>
      <c r="I491" s="179"/>
      <c r="J491" s="179"/>
      <c r="K491" s="179"/>
      <c r="L491" s="179"/>
      <c r="M491" s="179"/>
      <c r="N491" s="180"/>
      <c r="O491" s="134"/>
      <c r="P491" s="179"/>
      <c r="Q491" s="179"/>
      <c r="R491" s="179"/>
      <c r="S491" s="179"/>
      <c r="T491" s="179"/>
      <c r="U491" s="179"/>
      <c r="V491" s="179"/>
      <c r="W491" s="179"/>
      <c r="X491" s="179"/>
      <c r="Y491" s="179"/>
      <c r="Z491" s="179"/>
      <c r="AA491" s="179"/>
      <c r="AB491" s="110"/>
    </row>
    <row r="492" spans="2:28" ht="15.75" customHeight="1">
      <c r="B492" s="179"/>
      <c r="C492" s="179"/>
      <c r="D492" s="179"/>
      <c r="E492" s="179"/>
      <c r="F492" s="179"/>
      <c r="G492" s="179"/>
      <c r="H492" s="179"/>
      <c r="I492" s="179"/>
      <c r="J492" s="179"/>
      <c r="K492" s="179"/>
      <c r="L492" s="179"/>
      <c r="M492" s="179"/>
      <c r="N492" s="180"/>
      <c r="O492" s="134"/>
      <c r="P492" s="179"/>
      <c r="Q492" s="179"/>
      <c r="R492" s="179"/>
      <c r="S492" s="179"/>
      <c r="T492" s="179"/>
      <c r="U492" s="179"/>
      <c r="V492" s="179"/>
      <c r="W492" s="179"/>
      <c r="X492" s="179"/>
      <c r="Y492" s="179"/>
      <c r="Z492" s="179"/>
      <c r="AA492" s="179"/>
      <c r="AB492" s="110"/>
    </row>
    <row r="493" spans="2:28" ht="15.75" customHeight="1">
      <c r="B493" s="179"/>
      <c r="C493" s="179"/>
      <c r="D493" s="179"/>
      <c r="E493" s="179"/>
      <c r="F493" s="179"/>
      <c r="G493" s="179"/>
      <c r="H493" s="179"/>
      <c r="I493" s="179"/>
      <c r="J493" s="179"/>
      <c r="K493" s="179"/>
      <c r="L493" s="179"/>
      <c r="M493" s="179"/>
      <c r="N493" s="180"/>
      <c r="O493" s="134"/>
      <c r="P493" s="179"/>
      <c r="Q493" s="179"/>
      <c r="R493" s="179"/>
      <c r="S493" s="179"/>
      <c r="T493" s="179"/>
      <c r="U493" s="179"/>
      <c r="V493" s="179"/>
      <c r="W493" s="179"/>
      <c r="X493" s="179"/>
      <c r="Y493" s="179"/>
      <c r="Z493" s="179"/>
      <c r="AA493" s="179"/>
      <c r="AB493" s="110"/>
    </row>
    <row r="494" spans="2:28" ht="15.75" customHeight="1">
      <c r="B494" s="179"/>
      <c r="C494" s="179"/>
      <c r="D494" s="179"/>
      <c r="E494" s="179"/>
      <c r="F494" s="179"/>
      <c r="G494" s="179"/>
      <c r="H494" s="179"/>
      <c r="I494" s="179"/>
      <c r="J494" s="179"/>
      <c r="K494" s="179"/>
      <c r="L494" s="179"/>
      <c r="M494" s="179"/>
      <c r="N494" s="180"/>
      <c r="O494" s="134"/>
      <c r="P494" s="179"/>
      <c r="Q494" s="179"/>
      <c r="R494" s="179"/>
      <c r="S494" s="179"/>
      <c r="T494" s="179"/>
      <c r="U494" s="179"/>
      <c r="V494" s="179"/>
      <c r="W494" s="179"/>
      <c r="X494" s="179"/>
      <c r="Y494" s="179"/>
      <c r="Z494" s="179"/>
      <c r="AA494" s="179"/>
      <c r="AB494" s="110"/>
    </row>
    <row r="495" spans="2:28" ht="15.75" customHeight="1">
      <c r="B495" s="179"/>
      <c r="C495" s="179"/>
      <c r="D495" s="179"/>
      <c r="E495" s="179"/>
      <c r="F495" s="179"/>
      <c r="G495" s="179"/>
      <c r="H495" s="179"/>
      <c r="I495" s="179"/>
      <c r="J495" s="179"/>
      <c r="K495" s="179"/>
      <c r="L495" s="179"/>
      <c r="M495" s="179"/>
      <c r="N495" s="180"/>
      <c r="O495" s="134"/>
      <c r="P495" s="179"/>
      <c r="Q495" s="179"/>
      <c r="R495" s="179"/>
      <c r="S495" s="179"/>
      <c r="T495" s="179"/>
      <c r="U495" s="179"/>
      <c r="V495" s="179"/>
      <c r="W495" s="179"/>
      <c r="X495" s="179"/>
      <c r="Y495" s="179"/>
      <c r="Z495" s="179"/>
      <c r="AA495" s="179"/>
      <c r="AB495" s="110"/>
    </row>
    <row r="496" spans="2:28" ht="15.75" customHeight="1">
      <c r="B496" s="179"/>
      <c r="C496" s="179"/>
      <c r="D496" s="179"/>
      <c r="E496" s="179"/>
      <c r="F496" s="179"/>
      <c r="G496" s="179"/>
      <c r="H496" s="179"/>
      <c r="I496" s="179"/>
      <c r="J496" s="179"/>
      <c r="K496" s="179"/>
      <c r="L496" s="179"/>
      <c r="M496" s="179"/>
      <c r="N496" s="180"/>
      <c r="O496" s="134"/>
      <c r="P496" s="179"/>
      <c r="Q496" s="179"/>
      <c r="R496" s="179"/>
      <c r="S496" s="179"/>
      <c r="T496" s="179"/>
      <c r="U496" s="179"/>
      <c r="V496" s="179"/>
      <c r="W496" s="179"/>
      <c r="X496" s="179"/>
      <c r="Y496" s="179"/>
      <c r="Z496" s="179"/>
      <c r="AA496" s="179"/>
      <c r="AB496" s="110"/>
    </row>
    <row r="497" spans="2:28" ht="15.75" customHeight="1">
      <c r="B497" s="179"/>
      <c r="C497" s="179"/>
      <c r="D497" s="179"/>
      <c r="E497" s="179"/>
      <c r="F497" s="179"/>
      <c r="G497" s="179"/>
      <c r="H497" s="179"/>
      <c r="I497" s="179"/>
      <c r="J497" s="179"/>
      <c r="K497" s="179"/>
      <c r="L497" s="179"/>
      <c r="M497" s="179"/>
      <c r="N497" s="180"/>
      <c r="O497" s="134"/>
      <c r="P497" s="179"/>
      <c r="Q497" s="179"/>
      <c r="R497" s="179"/>
      <c r="S497" s="179"/>
      <c r="T497" s="179"/>
      <c r="U497" s="179"/>
      <c r="V497" s="179"/>
      <c r="W497" s="179"/>
      <c r="X497" s="179"/>
      <c r="Y497" s="179"/>
      <c r="Z497" s="179"/>
      <c r="AA497" s="179"/>
      <c r="AB497" s="110"/>
    </row>
    <row r="498" spans="2:28" ht="15.75" customHeight="1">
      <c r="B498" s="179"/>
      <c r="C498" s="179"/>
      <c r="D498" s="179"/>
      <c r="E498" s="179"/>
      <c r="F498" s="179"/>
      <c r="G498" s="179"/>
      <c r="H498" s="179"/>
      <c r="I498" s="179"/>
      <c r="J498" s="179"/>
      <c r="K498" s="179"/>
      <c r="L498" s="179"/>
      <c r="M498" s="179"/>
      <c r="N498" s="180"/>
      <c r="O498" s="134"/>
      <c r="P498" s="179"/>
      <c r="Q498" s="179"/>
      <c r="R498" s="179"/>
      <c r="S498" s="179"/>
      <c r="T498" s="179"/>
      <c r="U498" s="179"/>
      <c r="V498" s="179"/>
      <c r="W498" s="179"/>
      <c r="X498" s="179"/>
      <c r="Y498" s="179"/>
      <c r="Z498" s="179"/>
      <c r="AA498" s="179"/>
      <c r="AB498" s="110"/>
    </row>
    <row r="499" spans="2:28" ht="15.75" customHeight="1">
      <c r="B499" s="179"/>
      <c r="C499" s="179"/>
      <c r="D499" s="179"/>
      <c r="E499" s="179"/>
      <c r="F499" s="179"/>
      <c r="G499" s="179"/>
      <c r="H499" s="179"/>
      <c r="I499" s="179"/>
      <c r="J499" s="179"/>
      <c r="K499" s="179"/>
      <c r="L499" s="179"/>
      <c r="M499" s="179"/>
      <c r="N499" s="180"/>
      <c r="O499" s="134"/>
      <c r="P499" s="179"/>
      <c r="Q499" s="179"/>
      <c r="R499" s="179"/>
      <c r="S499" s="179"/>
      <c r="T499" s="179"/>
      <c r="U499" s="179"/>
      <c r="V499" s="179"/>
      <c r="W499" s="179"/>
      <c r="X499" s="179"/>
      <c r="Y499" s="179"/>
      <c r="Z499" s="179"/>
      <c r="AA499" s="179"/>
      <c r="AB499" s="110"/>
    </row>
    <row r="500" spans="2:28" ht="15.75" customHeight="1">
      <c r="B500" s="179"/>
      <c r="C500" s="179"/>
      <c r="D500" s="179"/>
      <c r="E500" s="179"/>
      <c r="F500" s="179"/>
      <c r="G500" s="179"/>
      <c r="H500" s="179"/>
      <c r="I500" s="179"/>
      <c r="J500" s="179"/>
      <c r="K500" s="179"/>
      <c r="L500" s="179"/>
      <c r="M500" s="179"/>
      <c r="N500" s="180"/>
      <c r="O500" s="134"/>
      <c r="P500" s="179"/>
      <c r="Q500" s="179"/>
      <c r="R500" s="179"/>
      <c r="S500" s="179"/>
      <c r="T500" s="179"/>
      <c r="U500" s="179"/>
      <c r="V500" s="179"/>
      <c r="W500" s="179"/>
      <c r="X500" s="179"/>
      <c r="Y500" s="179"/>
      <c r="Z500" s="179"/>
      <c r="AA500" s="179"/>
      <c r="AB500" s="110"/>
    </row>
    <row r="501" spans="2:28" ht="15.75" customHeight="1">
      <c r="B501" s="179"/>
      <c r="C501" s="179"/>
      <c r="D501" s="179"/>
      <c r="E501" s="179"/>
      <c r="F501" s="179"/>
      <c r="G501" s="179"/>
      <c r="H501" s="179"/>
      <c r="I501" s="179"/>
      <c r="J501" s="179"/>
      <c r="K501" s="179"/>
      <c r="L501" s="179"/>
      <c r="M501" s="179"/>
      <c r="N501" s="180"/>
      <c r="O501" s="134"/>
      <c r="P501" s="179"/>
      <c r="Q501" s="179"/>
      <c r="R501" s="179"/>
      <c r="S501" s="179"/>
      <c r="T501" s="179"/>
      <c r="U501" s="179"/>
      <c r="V501" s="179"/>
      <c r="W501" s="179"/>
      <c r="X501" s="179"/>
      <c r="Y501" s="179"/>
      <c r="Z501" s="179"/>
      <c r="AA501" s="179"/>
      <c r="AB501" s="110"/>
    </row>
    <row r="502" spans="2:28" ht="15.75" customHeight="1">
      <c r="B502" s="179"/>
      <c r="C502" s="179"/>
      <c r="D502" s="179"/>
      <c r="E502" s="179"/>
      <c r="F502" s="179"/>
      <c r="G502" s="179"/>
      <c r="H502" s="179"/>
      <c r="I502" s="179"/>
      <c r="J502" s="179"/>
      <c r="K502" s="179"/>
      <c r="L502" s="179"/>
      <c r="M502" s="179"/>
      <c r="N502" s="180"/>
      <c r="O502" s="134"/>
      <c r="P502" s="179"/>
      <c r="Q502" s="179"/>
      <c r="R502" s="179"/>
      <c r="S502" s="179"/>
      <c r="T502" s="179"/>
      <c r="U502" s="179"/>
      <c r="V502" s="179"/>
      <c r="W502" s="179"/>
      <c r="X502" s="179"/>
      <c r="Y502" s="179"/>
      <c r="Z502" s="179"/>
      <c r="AA502" s="179"/>
      <c r="AB502" s="110"/>
    </row>
    <row r="503" spans="2:28" ht="15.75" customHeight="1">
      <c r="B503" s="179"/>
      <c r="C503" s="179"/>
      <c r="D503" s="179"/>
      <c r="E503" s="179"/>
      <c r="F503" s="179"/>
      <c r="G503" s="179"/>
      <c r="H503" s="179"/>
      <c r="I503" s="179"/>
      <c r="J503" s="179"/>
      <c r="K503" s="179"/>
      <c r="L503" s="179"/>
      <c r="M503" s="179"/>
      <c r="N503" s="180"/>
      <c r="O503" s="134"/>
      <c r="P503" s="179"/>
      <c r="Q503" s="179"/>
      <c r="R503" s="179"/>
      <c r="S503" s="179"/>
      <c r="T503" s="179"/>
      <c r="U503" s="179"/>
      <c r="V503" s="179"/>
      <c r="W503" s="179"/>
      <c r="X503" s="179"/>
      <c r="Y503" s="179"/>
      <c r="Z503" s="179"/>
      <c r="AA503" s="179"/>
      <c r="AB503" s="110"/>
    </row>
    <row r="504" spans="2:28" ht="15.75" customHeight="1">
      <c r="B504" s="179"/>
      <c r="C504" s="179"/>
      <c r="D504" s="179"/>
      <c r="E504" s="179"/>
      <c r="F504" s="179"/>
      <c r="G504" s="179"/>
      <c r="H504" s="179"/>
      <c r="I504" s="179"/>
      <c r="J504" s="179"/>
      <c r="K504" s="179"/>
      <c r="L504" s="179"/>
      <c r="M504" s="179"/>
      <c r="N504" s="180"/>
      <c r="O504" s="134"/>
      <c r="P504" s="179"/>
      <c r="Q504" s="179"/>
      <c r="R504" s="179"/>
      <c r="S504" s="179"/>
      <c r="T504" s="179"/>
      <c r="U504" s="179"/>
      <c r="V504" s="179"/>
      <c r="W504" s="179"/>
      <c r="X504" s="179"/>
      <c r="Y504" s="179"/>
      <c r="Z504" s="179"/>
      <c r="AA504" s="179"/>
      <c r="AB504" s="110"/>
    </row>
    <row r="505" spans="2:28" ht="15.75" customHeight="1">
      <c r="B505" s="179"/>
      <c r="C505" s="179"/>
      <c r="D505" s="179"/>
      <c r="E505" s="179"/>
      <c r="F505" s="179"/>
      <c r="G505" s="179"/>
      <c r="H505" s="179"/>
      <c r="I505" s="179"/>
      <c r="J505" s="179"/>
      <c r="K505" s="179"/>
      <c r="L505" s="179"/>
      <c r="M505" s="179"/>
      <c r="N505" s="180"/>
      <c r="O505" s="134"/>
      <c r="P505" s="179"/>
      <c r="Q505" s="179"/>
      <c r="R505" s="179"/>
      <c r="S505" s="179"/>
      <c r="T505" s="179"/>
      <c r="U505" s="179"/>
      <c r="V505" s="179"/>
      <c r="W505" s="179"/>
      <c r="X505" s="179"/>
      <c r="Y505" s="179"/>
      <c r="Z505" s="179"/>
      <c r="AA505" s="179"/>
      <c r="AB505" s="110"/>
    </row>
    <row r="506" spans="2:28" ht="15.75" customHeight="1">
      <c r="B506" s="179"/>
      <c r="C506" s="179"/>
      <c r="D506" s="179"/>
      <c r="E506" s="179"/>
      <c r="F506" s="179"/>
      <c r="G506" s="179"/>
      <c r="H506" s="179"/>
      <c r="I506" s="179"/>
      <c r="J506" s="179"/>
      <c r="K506" s="179"/>
      <c r="L506" s="179"/>
      <c r="M506" s="179"/>
      <c r="N506" s="180"/>
      <c r="O506" s="134"/>
      <c r="P506" s="179"/>
      <c r="Q506" s="179"/>
      <c r="R506" s="179"/>
      <c r="S506" s="179"/>
      <c r="T506" s="179"/>
      <c r="U506" s="179"/>
      <c r="V506" s="179"/>
      <c r="W506" s="179"/>
      <c r="X506" s="179"/>
      <c r="Y506" s="179"/>
      <c r="Z506" s="179"/>
      <c r="AA506" s="179"/>
      <c r="AB506" s="110"/>
    </row>
    <row r="507" spans="2:28" ht="15.75" customHeight="1">
      <c r="B507" s="179"/>
      <c r="C507" s="179"/>
      <c r="D507" s="179"/>
      <c r="E507" s="179"/>
      <c r="F507" s="179"/>
      <c r="G507" s="179"/>
      <c r="H507" s="179"/>
      <c r="I507" s="179"/>
      <c r="J507" s="179"/>
      <c r="K507" s="179"/>
      <c r="L507" s="179"/>
      <c r="M507" s="179"/>
      <c r="N507" s="180"/>
      <c r="O507" s="134"/>
      <c r="P507" s="179"/>
      <c r="Q507" s="179"/>
      <c r="R507" s="179"/>
      <c r="S507" s="179"/>
      <c r="T507" s="179"/>
      <c r="U507" s="179"/>
      <c r="V507" s="179"/>
      <c r="W507" s="179"/>
      <c r="X507" s="179"/>
      <c r="Y507" s="179"/>
      <c r="Z507" s="179"/>
      <c r="AA507" s="179"/>
      <c r="AB507" s="110"/>
    </row>
    <row r="508" spans="2:28" ht="15.75" customHeight="1">
      <c r="B508" s="179"/>
      <c r="C508" s="179"/>
      <c r="D508" s="179"/>
      <c r="E508" s="179"/>
      <c r="F508" s="179"/>
      <c r="G508" s="179"/>
      <c r="H508" s="179"/>
      <c r="I508" s="179"/>
      <c r="J508" s="179"/>
      <c r="K508" s="179"/>
      <c r="L508" s="179"/>
      <c r="M508" s="179"/>
      <c r="N508" s="180"/>
      <c r="O508" s="134"/>
      <c r="P508" s="179"/>
      <c r="Q508" s="179"/>
      <c r="R508" s="179"/>
      <c r="S508" s="179"/>
      <c r="T508" s="179"/>
      <c r="U508" s="179"/>
      <c r="V508" s="179"/>
      <c r="W508" s="179"/>
      <c r="X508" s="179"/>
      <c r="Y508" s="179"/>
      <c r="Z508" s="179"/>
      <c r="AA508" s="179"/>
      <c r="AB508" s="110"/>
    </row>
    <row r="509" spans="2:28" ht="15.75" customHeight="1">
      <c r="B509" s="179"/>
      <c r="C509" s="179"/>
      <c r="D509" s="179"/>
      <c r="E509" s="179"/>
      <c r="F509" s="179"/>
      <c r="G509" s="179"/>
      <c r="H509" s="179"/>
      <c r="I509" s="179"/>
      <c r="J509" s="179"/>
      <c r="K509" s="179"/>
      <c r="L509" s="179"/>
      <c r="M509" s="179"/>
      <c r="N509" s="180"/>
      <c r="O509" s="134"/>
      <c r="P509" s="179"/>
      <c r="Q509" s="179"/>
      <c r="R509" s="179"/>
      <c r="S509" s="179"/>
      <c r="T509" s="179"/>
      <c r="U509" s="179"/>
      <c r="V509" s="179"/>
      <c r="W509" s="179"/>
      <c r="X509" s="179"/>
      <c r="Y509" s="179"/>
      <c r="Z509" s="179"/>
      <c r="AA509" s="179"/>
      <c r="AB509" s="110"/>
    </row>
    <row r="510" spans="2:28" ht="15.75" customHeight="1">
      <c r="B510" s="179"/>
      <c r="C510" s="179"/>
      <c r="D510" s="179"/>
      <c r="E510" s="179"/>
      <c r="F510" s="179"/>
      <c r="G510" s="179"/>
      <c r="H510" s="179"/>
      <c r="I510" s="179"/>
      <c r="J510" s="179"/>
      <c r="K510" s="179"/>
      <c r="L510" s="179"/>
      <c r="M510" s="179"/>
      <c r="N510" s="180"/>
      <c r="O510" s="134"/>
      <c r="P510" s="179"/>
      <c r="Q510" s="179"/>
      <c r="R510" s="179"/>
      <c r="S510" s="179"/>
      <c r="T510" s="179"/>
      <c r="U510" s="179"/>
      <c r="V510" s="179"/>
      <c r="W510" s="179"/>
      <c r="X510" s="179"/>
      <c r="Y510" s="179"/>
      <c r="Z510" s="179"/>
      <c r="AA510" s="179"/>
      <c r="AB510" s="110"/>
    </row>
    <row r="511" spans="2:28" ht="15.75" customHeight="1">
      <c r="B511" s="179"/>
      <c r="C511" s="179"/>
      <c r="D511" s="179"/>
      <c r="E511" s="179"/>
      <c r="F511" s="179"/>
      <c r="G511" s="179"/>
      <c r="H511" s="179"/>
      <c r="I511" s="179"/>
      <c r="J511" s="179"/>
      <c r="K511" s="179"/>
      <c r="L511" s="179"/>
      <c r="M511" s="179"/>
      <c r="N511" s="180"/>
      <c r="O511" s="134"/>
      <c r="P511" s="179"/>
      <c r="Q511" s="179"/>
      <c r="R511" s="179"/>
      <c r="S511" s="179"/>
      <c r="T511" s="179"/>
      <c r="U511" s="179"/>
      <c r="V511" s="179"/>
      <c r="W511" s="179"/>
      <c r="X511" s="179"/>
      <c r="Y511" s="179"/>
      <c r="Z511" s="179"/>
      <c r="AA511" s="179"/>
      <c r="AB511" s="110"/>
    </row>
    <row r="512" spans="2:28" ht="15.75" customHeight="1">
      <c r="B512" s="179"/>
      <c r="C512" s="179"/>
      <c r="D512" s="179"/>
      <c r="E512" s="179"/>
      <c r="F512" s="179"/>
      <c r="G512" s="179"/>
      <c r="H512" s="179"/>
      <c r="I512" s="179"/>
      <c r="J512" s="179"/>
      <c r="K512" s="179"/>
      <c r="L512" s="179"/>
      <c r="M512" s="179"/>
      <c r="N512" s="180"/>
      <c r="O512" s="134"/>
      <c r="P512" s="179"/>
      <c r="Q512" s="179"/>
      <c r="R512" s="179"/>
      <c r="S512" s="179"/>
      <c r="T512" s="179"/>
      <c r="U512" s="179"/>
      <c r="V512" s="179"/>
      <c r="W512" s="179"/>
      <c r="X512" s="179"/>
      <c r="Y512" s="179"/>
      <c r="Z512" s="179"/>
      <c r="AA512" s="179"/>
      <c r="AB512" s="110"/>
    </row>
    <row r="513" spans="2:28" ht="15.75" customHeight="1">
      <c r="B513" s="179"/>
      <c r="C513" s="179"/>
      <c r="D513" s="179"/>
      <c r="E513" s="179"/>
      <c r="F513" s="179"/>
      <c r="G513" s="179"/>
      <c r="H513" s="179"/>
      <c r="I513" s="179"/>
      <c r="J513" s="179"/>
      <c r="K513" s="179"/>
      <c r="L513" s="179"/>
      <c r="M513" s="179"/>
      <c r="N513" s="180"/>
      <c r="O513" s="134"/>
      <c r="P513" s="179"/>
      <c r="Q513" s="179"/>
      <c r="R513" s="179"/>
      <c r="S513" s="179"/>
      <c r="T513" s="179"/>
      <c r="U513" s="179"/>
      <c r="V513" s="179"/>
      <c r="W513" s="179"/>
      <c r="X513" s="179"/>
      <c r="Y513" s="179"/>
      <c r="Z513" s="179"/>
      <c r="AA513" s="179"/>
      <c r="AB513" s="110"/>
    </row>
    <row r="514" spans="2:28" ht="15.75" customHeight="1">
      <c r="B514" s="179"/>
      <c r="C514" s="179"/>
      <c r="D514" s="179"/>
      <c r="E514" s="179"/>
      <c r="F514" s="179"/>
      <c r="G514" s="179"/>
      <c r="H514" s="179"/>
      <c r="I514" s="179"/>
      <c r="J514" s="179"/>
      <c r="K514" s="179"/>
      <c r="L514" s="179"/>
      <c r="M514" s="179"/>
      <c r="N514" s="180"/>
      <c r="O514" s="134"/>
      <c r="P514" s="179"/>
      <c r="Q514" s="179"/>
      <c r="R514" s="179"/>
      <c r="S514" s="179"/>
      <c r="T514" s="179"/>
      <c r="U514" s="179"/>
      <c r="V514" s="179"/>
      <c r="W514" s="179"/>
      <c r="X514" s="179"/>
      <c r="Y514" s="179"/>
      <c r="Z514" s="179"/>
      <c r="AA514" s="179"/>
      <c r="AB514" s="110"/>
    </row>
    <row r="515" spans="2:28" ht="15.75" customHeight="1">
      <c r="B515" s="179"/>
      <c r="C515" s="179"/>
      <c r="D515" s="179"/>
      <c r="E515" s="179"/>
      <c r="F515" s="179"/>
      <c r="G515" s="179"/>
      <c r="H515" s="179"/>
      <c r="I515" s="179"/>
      <c r="J515" s="179"/>
      <c r="K515" s="179"/>
      <c r="L515" s="179"/>
      <c r="M515" s="179"/>
      <c r="N515" s="180"/>
      <c r="O515" s="134"/>
      <c r="P515" s="179"/>
      <c r="Q515" s="179"/>
      <c r="R515" s="179"/>
      <c r="S515" s="179"/>
      <c r="T515" s="179"/>
      <c r="U515" s="179"/>
      <c r="V515" s="179"/>
      <c r="W515" s="179"/>
      <c r="X515" s="179"/>
      <c r="Y515" s="179"/>
      <c r="Z515" s="179"/>
      <c r="AA515" s="179"/>
      <c r="AB515" s="110"/>
    </row>
    <row r="516" spans="2:28" ht="15.75" customHeight="1">
      <c r="B516" s="179"/>
      <c r="C516" s="179"/>
      <c r="D516" s="179"/>
      <c r="E516" s="179"/>
      <c r="F516" s="179"/>
      <c r="G516" s="179"/>
      <c r="H516" s="179"/>
      <c r="I516" s="179"/>
      <c r="J516" s="179"/>
      <c r="K516" s="179"/>
      <c r="L516" s="179"/>
      <c r="M516" s="179"/>
      <c r="N516" s="180"/>
      <c r="O516" s="134"/>
      <c r="P516" s="179"/>
      <c r="Q516" s="179"/>
      <c r="R516" s="179"/>
      <c r="S516" s="179"/>
      <c r="T516" s="179"/>
      <c r="U516" s="179"/>
      <c r="V516" s="179"/>
      <c r="W516" s="179"/>
      <c r="X516" s="179"/>
      <c r="Y516" s="179"/>
      <c r="Z516" s="179"/>
      <c r="AA516" s="179"/>
      <c r="AB516" s="110"/>
    </row>
    <row r="517" spans="2:28" ht="15.75" customHeight="1">
      <c r="B517" s="179"/>
      <c r="C517" s="179"/>
      <c r="D517" s="179"/>
      <c r="E517" s="179"/>
      <c r="F517" s="179"/>
      <c r="G517" s="179"/>
      <c r="H517" s="179"/>
      <c r="I517" s="179"/>
      <c r="J517" s="179"/>
      <c r="K517" s="179"/>
      <c r="L517" s="179"/>
      <c r="M517" s="179"/>
      <c r="N517" s="180"/>
      <c r="O517" s="134"/>
      <c r="P517" s="179"/>
      <c r="Q517" s="179"/>
      <c r="R517" s="179"/>
      <c r="S517" s="179"/>
      <c r="T517" s="179"/>
      <c r="U517" s="179"/>
      <c r="V517" s="179"/>
      <c r="W517" s="179"/>
      <c r="X517" s="179"/>
      <c r="Y517" s="179"/>
      <c r="Z517" s="179"/>
      <c r="AA517" s="179"/>
      <c r="AB517" s="110"/>
    </row>
    <row r="518" spans="2:28" ht="15.75" customHeight="1">
      <c r="B518" s="179"/>
      <c r="C518" s="179"/>
      <c r="D518" s="179"/>
      <c r="E518" s="179"/>
      <c r="F518" s="179"/>
      <c r="G518" s="179"/>
      <c r="H518" s="179"/>
      <c r="I518" s="179"/>
      <c r="J518" s="179"/>
      <c r="K518" s="179"/>
      <c r="L518" s="179"/>
      <c r="M518" s="179"/>
      <c r="N518" s="180"/>
      <c r="O518" s="134"/>
      <c r="P518" s="179"/>
      <c r="Q518" s="179"/>
      <c r="R518" s="179"/>
      <c r="S518" s="179"/>
      <c r="T518" s="179"/>
      <c r="U518" s="179"/>
      <c r="V518" s="179"/>
      <c r="W518" s="179"/>
      <c r="X518" s="179"/>
      <c r="Y518" s="179"/>
      <c r="Z518" s="179"/>
      <c r="AA518" s="179"/>
      <c r="AB518" s="110"/>
    </row>
    <row r="519" spans="2:28" ht="15.75" customHeight="1">
      <c r="B519" s="179"/>
      <c r="C519" s="179"/>
      <c r="D519" s="179"/>
      <c r="E519" s="179"/>
      <c r="F519" s="179"/>
      <c r="G519" s="179"/>
      <c r="H519" s="179"/>
      <c r="I519" s="179"/>
      <c r="J519" s="179"/>
      <c r="K519" s="179"/>
      <c r="L519" s="179"/>
      <c r="M519" s="179"/>
      <c r="N519" s="180"/>
      <c r="O519" s="134"/>
      <c r="P519" s="179"/>
      <c r="Q519" s="179"/>
      <c r="R519" s="179"/>
      <c r="S519" s="179"/>
      <c r="T519" s="179"/>
      <c r="U519" s="179"/>
      <c r="V519" s="179"/>
      <c r="W519" s="179"/>
      <c r="X519" s="179"/>
      <c r="Y519" s="179"/>
      <c r="Z519" s="179"/>
      <c r="AA519" s="179"/>
      <c r="AB519" s="110"/>
    </row>
    <row r="520" spans="2:28" ht="15.75" customHeight="1">
      <c r="B520" s="179"/>
      <c r="C520" s="179"/>
      <c r="D520" s="179"/>
      <c r="E520" s="179"/>
      <c r="F520" s="179"/>
      <c r="G520" s="179"/>
      <c r="H520" s="179"/>
      <c r="I520" s="179"/>
      <c r="J520" s="179"/>
      <c r="K520" s="179"/>
      <c r="L520" s="179"/>
      <c r="M520" s="179"/>
      <c r="N520" s="180"/>
      <c r="O520" s="134"/>
      <c r="P520" s="179"/>
      <c r="Q520" s="179"/>
      <c r="R520" s="179"/>
      <c r="S520" s="179"/>
      <c r="T520" s="179"/>
      <c r="U520" s="179"/>
      <c r="V520" s="179"/>
      <c r="W520" s="179"/>
      <c r="X520" s="179"/>
      <c r="Y520" s="179"/>
      <c r="Z520" s="179"/>
      <c r="AA520" s="179"/>
      <c r="AB520" s="110"/>
    </row>
    <row r="521" spans="2:28" ht="15.75" customHeight="1">
      <c r="B521" s="179"/>
      <c r="C521" s="179"/>
      <c r="D521" s="179"/>
      <c r="E521" s="179"/>
      <c r="F521" s="179"/>
      <c r="G521" s="179"/>
      <c r="H521" s="179"/>
      <c r="I521" s="179"/>
      <c r="J521" s="179"/>
      <c r="K521" s="179"/>
      <c r="L521" s="179"/>
      <c r="M521" s="179"/>
      <c r="N521" s="180"/>
      <c r="O521" s="134"/>
      <c r="P521" s="179"/>
      <c r="Q521" s="179"/>
      <c r="R521" s="179"/>
      <c r="S521" s="179"/>
      <c r="T521" s="179"/>
      <c r="U521" s="179"/>
      <c r="V521" s="179"/>
      <c r="W521" s="179"/>
      <c r="X521" s="179"/>
      <c r="Y521" s="179"/>
      <c r="Z521" s="179"/>
      <c r="AA521" s="179"/>
      <c r="AB521" s="110"/>
    </row>
    <row r="522" spans="2:28" ht="15.75" customHeight="1">
      <c r="B522" s="179"/>
      <c r="C522" s="179"/>
      <c r="D522" s="179"/>
      <c r="E522" s="179"/>
      <c r="F522" s="179"/>
      <c r="G522" s="179"/>
      <c r="H522" s="179"/>
      <c r="I522" s="179"/>
      <c r="J522" s="179"/>
      <c r="K522" s="179"/>
      <c r="L522" s="179"/>
      <c r="M522" s="179"/>
      <c r="N522" s="180"/>
      <c r="O522" s="134"/>
      <c r="P522" s="179"/>
      <c r="Q522" s="179"/>
      <c r="R522" s="179"/>
      <c r="S522" s="179"/>
      <c r="T522" s="179"/>
      <c r="U522" s="179"/>
      <c r="V522" s="179"/>
      <c r="W522" s="179"/>
      <c r="X522" s="179"/>
      <c r="Y522" s="179"/>
      <c r="Z522" s="179"/>
      <c r="AA522" s="179"/>
      <c r="AB522" s="110"/>
    </row>
    <row r="523" spans="2:28" ht="15.75" customHeight="1">
      <c r="B523" s="179"/>
      <c r="C523" s="179"/>
      <c r="D523" s="179"/>
      <c r="E523" s="179"/>
      <c r="F523" s="179"/>
      <c r="G523" s="179"/>
      <c r="H523" s="179"/>
      <c r="I523" s="179"/>
      <c r="J523" s="179"/>
      <c r="K523" s="179"/>
      <c r="L523" s="179"/>
      <c r="M523" s="179"/>
      <c r="N523" s="180"/>
      <c r="O523" s="134"/>
      <c r="P523" s="179"/>
      <c r="Q523" s="179"/>
      <c r="R523" s="179"/>
      <c r="S523" s="179"/>
      <c r="T523" s="179"/>
      <c r="U523" s="179"/>
      <c r="V523" s="179"/>
      <c r="W523" s="179"/>
      <c r="X523" s="179"/>
      <c r="Y523" s="179"/>
      <c r="Z523" s="179"/>
      <c r="AA523" s="179"/>
      <c r="AB523" s="110"/>
    </row>
    <row r="524" spans="2:28" ht="15.75" customHeight="1">
      <c r="B524" s="179"/>
      <c r="C524" s="179"/>
      <c r="D524" s="179"/>
      <c r="E524" s="179"/>
      <c r="F524" s="179"/>
      <c r="G524" s="179"/>
      <c r="H524" s="179"/>
      <c r="I524" s="179"/>
      <c r="J524" s="179"/>
      <c r="K524" s="179"/>
      <c r="L524" s="179"/>
      <c r="M524" s="179"/>
      <c r="N524" s="180"/>
      <c r="O524" s="134"/>
      <c r="P524" s="179"/>
      <c r="Q524" s="179"/>
      <c r="R524" s="179"/>
      <c r="S524" s="179"/>
      <c r="T524" s="179"/>
      <c r="U524" s="179"/>
      <c r="V524" s="179"/>
      <c r="W524" s="179"/>
      <c r="X524" s="179"/>
      <c r="Y524" s="179"/>
      <c r="Z524" s="179"/>
      <c r="AA524" s="179"/>
      <c r="AB524" s="110"/>
    </row>
    <row r="525" spans="2:28" ht="15.75" customHeight="1">
      <c r="B525" s="179"/>
      <c r="C525" s="179"/>
      <c r="D525" s="179"/>
      <c r="E525" s="179"/>
      <c r="F525" s="179"/>
      <c r="G525" s="179"/>
      <c r="H525" s="179"/>
      <c r="I525" s="179"/>
      <c r="J525" s="179"/>
      <c r="K525" s="179"/>
      <c r="L525" s="179"/>
      <c r="M525" s="179"/>
      <c r="N525" s="180"/>
      <c r="O525" s="134"/>
      <c r="P525" s="179"/>
      <c r="Q525" s="179"/>
      <c r="R525" s="179"/>
      <c r="S525" s="179"/>
      <c r="T525" s="179"/>
      <c r="U525" s="179"/>
      <c r="V525" s="179"/>
      <c r="W525" s="179"/>
      <c r="X525" s="179"/>
      <c r="Y525" s="179"/>
      <c r="Z525" s="179"/>
      <c r="AA525" s="179"/>
      <c r="AB525" s="110"/>
    </row>
    <row r="526" spans="2:28" ht="15.75" customHeight="1">
      <c r="B526" s="179"/>
      <c r="C526" s="179"/>
      <c r="D526" s="179"/>
      <c r="E526" s="179"/>
      <c r="F526" s="179"/>
      <c r="G526" s="179"/>
      <c r="H526" s="179"/>
      <c r="I526" s="179"/>
      <c r="J526" s="179"/>
      <c r="K526" s="179"/>
      <c r="L526" s="179"/>
      <c r="M526" s="179"/>
      <c r="N526" s="180"/>
      <c r="O526" s="134"/>
      <c r="P526" s="179"/>
      <c r="Q526" s="179"/>
      <c r="R526" s="179"/>
      <c r="S526" s="179"/>
      <c r="T526" s="179"/>
      <c r="U526" s="179"/>
      <c r="V526" s="179"/>
      <c r="W526" s="179"/>
      <c r="X526" s="179"/>
      <c r="Y526" s="179"/>
      <c r="Z526" s="179"/>
      <c r="AA526" s="179"/>
      <c r="AB526" s="110"/>
    </row>
    <row r="527" spans="2:28" ht="15.75" customHeight="1">
      <c r="B527" s="179"/>
      <c r="C527" s="179"/>
      <c r="D527" s="179"/>
      <c r="E527" s="179"/>
      <c r="F527" s="179"/>
      <c r="G527" s="179"/>
      <c r="H527" s="179"/>
      <c r="I527" s="179"/>
      <c r="J527" s="179"/>
      <c r="K527" s="179"/>
      <c r="L527" s="179"/>
      <c r="M527" s="179"/>
      <c r="N527" s="180"/>
      <c r="O527" s="134"/>
      <c r="P527" s="179"/>
      <c r="Q527" s="179"/>
      <c r="R527" s="179"/>
      <c r="S527" s="179"/>
      <c r="T527" s="179"/>
      <c r="U527" s="179"/>
      <c r="V527" s="179"/>
      <c r="W527" s="179"/>
      <c r="X527" s="179"/>
      <c r="Y527" s="179"/>
      <c r="Z527" s="179"/>
      <c r="AA527" s="179"/>
      <c r="AB527" s="110"/>
    </row>
    <row r="528" spans="2:28" ht="15.75" customHeight="1">
      <c r="B528" s="179"/>
      <c r="C528" s="179"/>
      <c r="D528" s="179"/>
      <c r="E528" s="179"/>
      <c r="F528" s="179"/>
      <c r="G528" s="179"/>
      <c r="H528" s="179"/>
      <c r="I528" s="179"/>
      <c r="J528" s="179"/>
      <c r="K528" s="179"/>
      <c r="L528" s="179"/>
      <c r="M528" s="179"/>
      <c r="N528" s="180"/>
      <c r="O528" s="134"/>
      <c r="P528" s="179"/>
      <c r="Q528" s="179"/>
      <c r="R528" s="179"/>
      <c r="S528" s="179"/>
      <c r="T528" s="179"/>
      <c r="U528" s="179"/>
      <c r="V528" s="179"/>
      <c r="W528" s="179"/>
      <c r="X528" s="179"/>
      <c r="Y528" s="179"/>
      <c r="Z528" s="179"/>
      <c r="AA528" s="179"/>
      <c r="AB528" s="110"/>
    </row>
    <row r="529" spans="2:28" ht="15.75" customHeight="1">
      <c r="B529" s="179"/>
      <c r="C529" s="179"/>
      <c r="D529" s="179"/>
      <c r="E529" s="179"/>
      <c r="F529" s="179"/>
      <c r="G529" s="179"/>
      <c r="H529" s="179"/>
      <c r="I529" s="179"/>
      <c r="J529" s="179"/>
      <c r="K529" s="179"/>
      <c r="L529" s="179"/>
      <c r="M529" s="179"/>
      <c r="N529" s="180"/>
      <c r="O529" s="134"/>
      <c r="P529" s="179"/>
      <c r="Q529" s="179"/>
      <c r="R529" s="179"/>
      <c r="S529" s="179"/>
      <c r="T529" s="179"/>
      <c r="U529" s="179"/>
      <c r="V529" s="179"/>
      <c r="W529" s="179"/>
      <c r="X529" s="179"/>
      <c r="Y529" s="179"/>
      <c r="Z529" s="179"/>
      <c r="AA529" s="179"/>
      <c r="AB529" s="110"/>
    </row>
    <row r="530" spans="2:28" ht="15.75" customHeight="1">
      <c r="B530" s="179"/>
      <c r="C530" s="179"/>
      <c r="D530" s="179"/>
      <c r="E530" s="179"/>
      <c r="F530" s="179"/>
      <c r="G530" s="179"/>
      <c r="H530" s="179"/>
      <c r="I530" s="179"/>
      <c r="J530" s="179"/>
      <c r="K530" s="179"/>
      <c r="L530" s="179"/>
      <c r="M530" s="179"/>
      <c r="N530" s="180"/>
      <c r="O530" s="134"/>
      <c r="P530" s="179"/>
      <c r="Q530" s="179"/>
      <c r="R530" s="179"/>
      <c r="S530" s="179"/>
      <c r="T530" s="179"/>
      <c r="U530" s="179"/>
      <c r="V530" s="179"/>
      <c r="W530" s="179"/>
      <c r="X530" s="179"/>
      <c r="Y530" s="179"/>
      <c r="Z530" s="179"/>
      <c r="AA530" s="179"/>
      <c r="AB530" s="110"/>
    </row>
    <row r="531" spans="2:28" ht="15.75" customHeight="1">
      <c r="B531" s="179"/>
      <c r="C531" s="179"/>
      <c r="D531" s="179"/>
      <c r="E531" s="179"/>
      <c r="F531" s="179"/>
      <c r="G531" s="179"/>
      <c r="H531" s="179"/>
      <c r="I531" s="179"/>
      <c r="J531" s="179"/>
      <c r="K531" s="179"/>
      <c r="L531" s="179"/>
      <c r="M531" s="179"/>
      <c r="N531" s="180"/>
      <c r="O531" s="134"/>
      <c r="P531" s="179"/>
      <c r="Q531" s="179"/>
      <c r="R531" s="179"/>
      <c r="S531" s="179"/>
      <c r="T531" s="179"/>
      <c r="U531" s="179"/>
      <c r="V531" s="179"/>
      <c r="W531" s="179"/>
      <c r="X531" s="179"/>
      <c r="Y531" s="179"/>
      <c r="Z531" s="179"/>
      <c r="AA531" s="179"/>
      <c r="AB531" s="110"/>
    </row>
    <row r="532" spans="2:28" ht="15.75" customHeight="1">
      <c r="B532" s="179"/>
      <c r="C532" s="179"/>
      <c r="D532" s="179"/>
      <c r="E532" s="179"/>
      <c r="F532" s="179"/>
      <c r="G532" s="179"/>
      <c r="H532" s="179"/>
      <c r="I532" s="179"/>
      <c r="J532" s="179"/>
      <c r="K532" s="179"/>
      <c r="L532" s="179"/>
      <c r="M532" s="179"/>
      <c r="N532" s="180"/>
      <c r="O532" s="134"/>
      <c r="P532" s="179"/>
      <c r="Q532" s="179"/>
      <c r="R532" s="179"/>
      <c r="S532" s="179"/>
      <c r="T532" s="179"/>
      <c r="U532" s="179"/>
      <c r="V532" s="179"/>
      <c r="W532" s="179"/>
      <c r="X532" s="179"/>
      <c r="Y532" s="179"/>
      <c r="Z532" s="179"/>
      <c r="AA532" s="179"/>
      <c r="AB532" s="110"/>
    </row>
    <row r="533" spans="2:28" ht="15.75" customHeight="1">
      <c r="B533" s="179"/>
      <c r="C533" s="179"/>
      <c r="D533" s="179"/>
      <c r="E533" s="179"/>
      <c r="F533" s="179"/>
      <c r="G533" s="179"/>
      <c r="H533" s="179"/>
      <c r="I533" s="179"/>
      <c r="J533" s="179"/>
      <c r="K533" s="179"/>
      <c r="L533" s="179"/>
      <c r="M533" s="179"/>
      <c r="N533" s="180"/>
      <c r="O533" s="134"/>
      <c r="P533" s="179"/>
      <c r="Q533" s="179"/>
      <c r="R533" s="179"/>
      <c r="S533" s="179"/>
      <c r="T533" s="179"/>
      <c r="U533" s="179"/>
      <c r="V533" s="179"/>
      <c r="W533" s="179"/>
      <c r="X533" s="179"/>
      <c r="Y533" s="179"/>
      <c r="Z533" s="179"/>
      <c r="AA533" s="179"/>
      <c r="AB533" s="110"/>
    </row>
    <row r="534" spans="2:28" ht="15.75" customHeight="1">
      <c r="B534" s="179"/>
      <c r="C534" s="179"/>
      <c r="D534" s="179"/>
      <c r="E534" s="179"/>
      <c r="F534" s="179"/>
      <c r="G534" s="179"/>
      <c r="H534" s="179"/>
      <c r="I534" s="179"/>
      <c r="J534" s="179"/>
      <c r="K534" s="179"/>
      <c r="L534" s="179"/>
      <c r="M534" s="179"/>
      <c r="N534" s="180"/>
      <c r="O534" s="134"/>
      <c r="P534" s="179"/>
      <c r="Q534" s="179"/>
      <c r="R534" s="179"/>
      <c r="S534" s="179"/>
      <c r="T534" s="179"/>
      <c r="U534" s="179"/>
      <c r="V534" s="179"/>
      <c r="W534" s="179"/>
      <c r="X534" s="179"/>
      <c r="Y534" s="179"/>
      <c r="Z534" s="179"/>
      <c r="AA534" s="179"/>
      <c r="AB534" s="110"/>
    </row>
    <row r="535" spans="2:28" ht="15.75" customHeight="1">
      <c r="B535" s="179"/>
      <c r="C535" s="179"/>
      <c r="D535" s="179"/>
      <c r="E535" s="179"/>
      <c r="F535" s="179"/>
      <c r="G535" s="179"/>
      <c r="H535" s="179"/>
      <c r="I535" s="179"/>
      <c r="J535" s="179"/>
      <c r="K535" s="179"/>
      <c r="L535" s="179"/>
      <c r="M535" s="179"/>
      <c r="N535" s="180"/>
      <c r="O535" s="134"/>
      <c r="P535" s="179"/>
      <c r="Q535" s="179"/>
      <c r="R535" s="179"/>
      <c r="S535" s="179"/>
      <c r="T535" s="179"/>
      <c r="U535" s="179"/>
      <c r="V535" s="179"/>
      <c r="W535" s="179"/>
      <c r="X535" s="179"/>
      <c r="Y535" s="179"/>
      <c r="Z535" s="179"/>
      <c r="AA535" s="179"/>
      <c r="AB535" s="110"/>
    </row>
    <row r="536" spans="2:28" ht="15.75" customHeight="1">
      <c r="B536" s="179"/>
      <c r="C536" s="179"/>
      <c r="D536" s="179"/>
      <c r="E536" s="179"/>
      <c r="F536" s="179"/>
      <c r="G536" s="179"/>
      <c r="H536" s="179"/>
      <c r="I536" s="179"/>
      <c r="J536" s="179"/>
      <c r="K536" s="179"/>
      <c r="L536" s="179"/>
      <c r="M536" s="179"/>
      <c r="N536" s="180"/>
      <c r="O536" s="134"/>
      <c r="P536" s="179"/>
      <c r="Q536" s="179"/>
      <c r="R536" s="179"/>
      <c r="S536" s="179"/>
      <c r="T536" s="179"/>
      <c r="U536" s="179"/>
      <c r="V536" s="179"/>
      <c r="W536" s="179"/>
      <c r="X536" s="179"/>
      <c r="Y536" s="179"/>
      <c r="Z536" s="179"/>
      <c r="AA536" s="179"/>
      <c r="AB536" s="110"/>
    </row>
    <row r="537" spans="2:28" ht="15.75" customHeight="1">
      <c r="B537" s="179"/>
      <c r="C537" s="179"/>
      <c r="D537" s="179"/>
      <c r="E537" s="179"/>
      <c r="F537" s="179"/>
      <c r="G537" s="179"/>
      <c r="H537" s="179"/>
      <c r="I537" s="179"/>
      <c r="J537" s="179"/>
      <c r="K537" s="179"/>
      <c r="L537" s="179"/>
      <c r="M537" s="179"/>
      <c r="N537" s="180"/>
      <c r="O537" s="134"/>
      <c r="P537" s="179"/>
      <c r="Q537" s="179"/>
      <c r="R537" s="179"/>
      <c r="S537" s="179"/>
      <c r="T537" s="179"/>
      <c r="U537" s="179"/>
      <c r="V537" s="179"/>
      <c r="W537" s="179"/>
      <c r="X537" s="179"/>
      <c r="Y537" s="179"/>
      <c r="Z537" s="179"/>
      <c r="AA537" s="179"/>
      <c r="AB537" s="110"/>
    </row>
    <row r="538" spans="2:28" ht="15.75" customHeight="1">
      <c r="B538" s="179"/>
      <c r="C538" s="179"/>
      <c r="D538" s="179"/>
      <c r="E538" s="179"/>
      <c r="F538" s="179"/>
      <c r="G538" s="179"/>
      <c r="H538" s="179"/>
      <c r="I538" s="179"/>
      <c r="J538" s="179"/>
      <c r="K538" s="179"/>
      <c r="L538" s="179"/>
      <c r="M538" s="179"/>
      <c r="N538" s="180"/>
      <c r="O538" s="134"/>
      <c r="P538" s="179"/>
      <c r="Q538" s="179"/>
      <c r="R538" s="179"/>
      <c r="S538" s="179"/>
      <c r="T538" s="179"/>
      <c r="U538" s="179"/>
      <c r="V538" s="179"/>
      <c r="W538" s="179"/>
      <c r="X538" s="179"/>
      <c r="Y538" s="179"/>
      <c r="Z538" s="179"/>
      <c r="AA538" s="179"/>
      <c r="AB538" s="110"/>
    </row>
    <row r="539" spans="2:28" ht="15.75" customHeight="1">
      <c r="B539" s="179"/>
      <c r="C539" s="179"/>
      <c r="D539" s="179"/>
      <c r="E539" s="179"/>
      <c r="F539" s="179"/>
      <c r="G539" s="179"/>
      <c r="H539" s="179"/>
      <c r="I539" s="179"/>
      <c r="J539" s="179"/>
      <c r="K539" s="179"/>
      <c r="L539" s="179"/>
      <c r="M539" s="179"/>
      <c r="N539" s="180"/>
      <c r="O539" s="134"/>
      <c r="P539" s="179"/>
      <c r="Q539" s="179"/>
      <c r="R539" s="179"/>
      <c r="S539" s="179"/>
      <c r="T539" s="179"/>
      <c r="U539" s="179"/>
      <c r="V539" s="179"/>
      <c r="W539" s="179"/>
      <c r="X539" s="179"/>
      <c r="Y539" s="179"/>
      <c r="Z539" s="179"/>
      <c r="AA539" s="179"/>
      <c r="AB539" s="110"/>
    </row>
    <row r="540" spans="2:28" ht="15.75" customHeight="1">
      <c r="B540" s="179"/>
      <c r="C540" s="179"/>
      <c r="D540" s="179"/>
      <c r="E540" s="179"/>
      <c r="F540" s="179"/>
      <c r="G540" s="179"/>
      <c r="H540" s="179"/>
      <c r="I540" s="179"/>
      <c r="J540" s="179"/>
      <c r="K540" s="179"/>
      <c r="L540" s="179"/>
      <c r="M540" s="179"/>
      <c r="N540" s="180"/>
      <c r="O540" s="134"/>
      <c r="P540" s="179"/>
      <c r="Q540" s="179"/>
      <c r="R540" s="179"/>
      <c r="S540" s="179"/>
      <c r="T540" s="179"/>
      <c r="U540" s="179"/>
      <c r="V540" s="179"/>
      <c r="W540" s="179"/>
      <c r="X540" s="179"/>
      <c r="Y540" s="179"/>
      <c r="Z540" s="179"/>
      <c r="AA540" s="179"/>
      <c r="AB540" s="110"/>
    </row>
    <row r="541" spans="2:28" ht="15.75" customHeight="1">
      <c r="B541" s="179"/>
      <c r="C541" s="179"/>
      <c r="D541" s="179"/>
      <c r="E541" s="179"/>
      <c r="F541" s="179"/>
      <c r="G541" s="179"/>
      <c r="H541" s="179"/>
      <c r="I541" s="179"/>
      <c r="J541" s="179"/>
      <c r="K541" s="179"/>
      <c r="L541" s="179"/>
      <c r="M541" s="179"/>
      <c r="N541" s="180"/>
      <c r="O541" s="134"/>
      <c r="P541" s="179"/>
      <c r="Q541" s="179"/>
      <c r="R541" s="179"/>
      <c r="S541" s="179"/>
      <c r="T541" s="179"/>
      <c r="U541" s="179"/>
      <c r="V541" s="179"/>
      <c r="W541" s="179"/>
      <c r="X541" s="179"/>
      <c r="Y541" s="179"/>
      <c r="Z541" s="179"/>
      <c r="AA541" s="179"/>
      <c r="AB541" s="110"/>
    </row>
    <row r="542" spans="2:28" ht="15.75" customHeight="1">
      <c r="B542" s="179"/>
      <c r="C542" s="179"/>
      <c r="D542" s="179"/>
      <c r="E542" s="179"/>
      <c r="F542" s="179"/>
      <c r="G542" s="179"/>
      <c r="H542" s="179"/>
      <c r="I542" s="179"/>
      <c r="J542" s="179"/>
      <c r="K542" s="179"/>
      <c r="L542" s="179"/>
      <c r="M542" s="179"/>
      <c r="N542" s="180"/>
      <c r="O542" s="134"/>
      <c r="P542" s="179"/>
      <c r="Q542" s="179"/>
      <c r="R542" s="179"/>
      <c r="S542" s="179"/>
      <c r="T542" s="179"/>
      <c r="U542" s="179"/>
      <c r="V542" s="179"/>
      <c r="W542" s="179"/>
      <c r="X542" s="179"/>
      <c r="Y542" s="179"/>
      <c r="Z542" s="179"/>
      <c r="AA542" s="179"/>
      <c r="AB542" s="110"/>
    </row>
    <row r="543" spans="2:28" ht="15.75" customHeight="1">
      <c r="B543" s="179"/>
      <c r="C543" s="179"/>
      <c r="D543" s="179"/>
      <c r="E543" s="179"/>
      <c r="F543" s="179"/>
      <c r="G543" s="179"/>
      <c r="H543" s="179"/>
      <c r="I543" s="179"/>
      <c r="J543" s="179"/>
      <c r="K543" s="179"/>
      <c r="L543" s="179"/>
      <c r="M543" s="179"/>
      <c r="N543" s="180"/>
      <c r="O543" s="134"/>
      <c r="P543" s="179"/>
      <c r="Q543" s="179"/>
      <c r="R543" s="179"/>
      <c r="S543" s="179"/>
      <c r="T543" s="179"/>
      <c r="U543" s="179"/>
      <c r="V543" s="179"/>
      <c r="W543" s="179"/>
      <c r="X543" s="179"/>
      <c r="Y543" s="179"/>
      <c r="Z543" s="179"/>
      <c r="AA543" s="179"/>
      <c r="AB543" s="110"/>
    </row>
    <row r="544" spans="2:28" ht="15.75" customHeight="1">
      <c r="B544" s="179"/>
      <c r="C544" s="179"/>
      <c r="D544" s="179"/>
      <c r="E544" s="179"/>
      <c r="F544" s="179"/>
      <c r="G544" s="179"/>
      <c r="H544" s="179"/>
      <c r="I544" s="179"/>
      <c r="J544" s="179"/>
      <c r="K544" s="179"/>
      <c r="L544" s="179"/>
      <c r="M544" s="179"/>
      <c r="N544" s="180"/>
      <c r="O544" s="134"/>
      <c r="P544" s="179"/>
      <c r="Q544" s="179"/>
      <c r="R544" s="179"/>
      <c r="S544" s="179"/>
      <c r="T544" s="179"/>
      <c r="U544" s="179"/>
      <c r="V544" s="179"/>
      <c r="W544" s="179"/>
      <c r="X544" s="179"/>
      <c r="Y544" s="179"/>
      <c r="Z544" s="179"/>
      <c r="AA544" s="179"/>
      <c r="AB544" s="110"/>
    </row>
    <row r="545" spans="2:28" ht="15.75" customHeight="1">
      <c r="B545" s="179"/>
      <c r="C545" s="179"/>
      <c r="D545" s="179"/>
      <c r="E545" s="179"/>
      <c r="F545" s="179"/>
      <c r="G545" s="179"/>
      <c r="H545" s="179"/>
      <c r="I545" s="179"/>
      <c r="J545" s="179"/>
      <c r="K545" s="179"/>
      <c r="L545" s="179"/>
      <c r="M545" s="179"/>
      <c r="N545" s="180"/>
      <c r="O545" s="134"/>
      <c r="P545" s="179"/>
      <c r="Q545" s="179"/>
      <c r="R545" s="179"/>
      <c r="S545" s="179"/>
      <c r="T545" s="179"/>
      <c r="U545" s="179"/>
      <c r="V545" s="179"/>
      <c r="W545" s="179"/>
      <c r="X545" s="179"/>
      <c r="Y545" s="179"/>
      <c r="Z545" s="179"/>
      <c r="AA545" s="179"/>
      <c r="AB545" s="110"/>
    </row>
    <row r="546" spans="2:28" ht="15.75" customHeight="1">
      <c r="B546" s="179"/>
      <c r="C546" s="179"/>
      <c r="D546" s="179"/>
      <c r="E546" s="179"/>
      <c r="F546" s="179"/>
      <c r="G546" s="179"/>
      <c r="H546" s="179"/>
      <c r="I546" s="179"/>
      <c r="J546" s="179"/>
      <c r="K546" s="179"/>
      <c r="L546" s="179"/>
      <c r="M546" s="179"/>
      <c r="N546" s="180"/>
      <c r="O546" s="134"/>
      <c r="P546" s="179"/>
      <c r="Q546" s="179"/>
      <c r="R546" s="179"/>
      <c r="S546" s="179"/>
      <c r="T546" s="179"/>
      <c r="U546" s="179"/>
      <c r="V546" s="179"/>
      <c r="W546" s="179"/>
      <c r="X546" s="179"/>
      <c r="Y546" s="179"/>
      <c r="Z546" s="179"/>
      <c r="AA546" s="179"/>
      <c r="AB546" s="110"/>
    </row>
    <row r="547" spans="2:28" ht="15.75" customHeight="1">
      <c r="B547" s="179"/>
      <c r="C547" s="179"/>
      <c r="D547" s="179"/>
      <c r="E547" s="179"/>
      <c r="F547" s="179"/>
      <c r="G547" s="179"/>
      <c r="H547" s="179"/>
      <c r="I547" s="179"/>
      <c r="J547" s="179"/>
      <c r="K547" s="179"/>
      <c r="L547" s="179"/>
      <c r="M547" s="179"/>
      <c r="N547" s="180"/>
      <c r="O547" s="134"/>
      <c r="P547" s="179"/>
      <c r="Q547" s="179"/>
      <c r="R547" s="179"/>
      <c r="S547" s="179"/>
      <c r="T547" s="179"/>
      <c r="U547" s="179"/>
      <c r="V547" s="179"/>
      <c r="W547" s="179"/>
      <c r="X547" s="179"/>
      <c r="Y547" s="179"/>
      <c r="Z547" s="179"/>
      <c r="AA547" s="179"/>
      <c r="AB547" s="110"/>
    </row>
    <row r="548" spans="2:28" ht="15.75" customHeight="1">
      <c r="B548" s="179"/>
      <c r="C548" s="179"/>
      <c r="D548" s="179"/>
      <c r="E548" s="179"/>
      <c r="F548" s="179"/>
      <c r="G548" s="179"/>
      <c r="H548" s="179"/>
      <c r="I548" s="179"/>
      <c r="J548" s="179"/>
      <c r="K548" s="179"/>
      <c r="L548" s="179"/>
      <c r="M548" s="179"/>
      <c r="N548" s="180"/>
      <c r="O548" s="134"/>
      <c r="P548" s="179"/>
      <c r="Q548" s="179"/>
      <c r="R548" s="179"/>
      <c r="S548" s="179"/>
      <c r="T548" s="179"/>
      <c r="U548" s="179"/>
      <c r="V548" s="179"/>
      <c r="W548" s="179"/>
      <c r="X548" s="179"/>
      <c r="Y548" s="179"/>
      <c r="Z548" s="179"/>
      <c r="AA548" s="179"/>
      <c r="AB548" s="110"/>
    </row>
    <row r="549" spans="2:28" ht="15.75" customHeight="1">
      <c r="B549" s="179"/>
      <c r="C549" s="179"/>
      <c r="D549" s="179"/>
      <c r="E549" s="179"/>
      <c r="F549" s="179"/>
      <c r="G549" s="179"/>
      <c r="H549" s="179"/>
      <c r="I549" s="179"/>
      <c r="J549" s="179"/>
      <c r="K549" s="179"/>
      <c r="L549" s="179"/>
      <c r="M549" s="179"/>
      <c r="N549" s="180"/>
      <c r="O549" s="134"/>
      <c r="P549" s="179"/>
      <c r="Q549" s="179"/>
      <c r="R549" s="179"/>
      <c r="S549" s="179"/>
      <c r="T549" s="179"/>
      <c r="U549" s="179"/>
      <c r="V549" s="179"/>
      <c r="W549" s="179"/>
      <c r="X549" s="179"/>
      <c r="Y549" s="179"/>
      <c r="Z549" s="179"/>
      <c r="AA549" s="179"/>
      <c r="AB549" s="110"/>
    </row>
    <row r="550" spans="2:28" ht="15.75" customHeight="1">
      <c r="B550" s="179"/>
      <c r="C550" s="179"/>
      <c r="D550" s="179"/>
      <c r="E550" s="179"/>
      <c r="F550" s="179"/>
      <c r="G550" s="179"/>
      <c r="H550" s="179"/>
      <c r="I550" s="179"/>
      <c r="J550" s="179"/>
      <c r="K550" s="179"/>
      <c r="L550" s="179"/>
      <c r="M550" s="179"/>
      <c r="N550" s="180"/>
      <c r="O550" s="134"/>
      <c r="P550" s="179"/>
      <c r="Q550" s="179"/>
      <c r="R550" s="179"/>
      <c r="S550" s="179"/>
      <c r="T550" s="179"/>
      <c r="U550" s="179"/>
      <c r="V550" s="179"/>
      <c r="W550" s="179"/>
      <c r="X550" s="179"/>
      <c r="Y550" s="179"/>
      <c r="Z550" s="179"/>
      <c r="AA550" s="179"/>
      <c r="AB550" s="110"/>
    </row>
    <row r="551" spans="2:28" ht="15.75" customHeight="1">
      <c r="B551" s="179"/>
      <c r="C551" s="179"/>
      <c r="D551" s="179"/>
      <c r="E551" s="179"/>
      <c r="F551" s="179"/>
      <c r="G551" s="179"/>
      <c r="H551" s="179"/>
      <c r="I551" s="179"/>
      <c r="J551" s="179"/>
      <c r="K551" s="179"/>
      <c r="L551" s="179"/>
      <c r="M551" s="179"/>
      <c r="N551" s="180"/>
      <c r="O551" s="134"/>
      <c r="P551" s="179"/>
      <c r="Q551" s="179"/>
      <c r="R551" s="179"/>
      <c r="S551" s="179"/>
      <c r="T551" s="179"/>
      <c r="U551" s="179"/>
      <c r="V551" s="179"/>
      <c r="W551" s="179"/>
      <c r="X551" s="179"/>
      <c r="Y551" s="179"/>
      <c r="Z551" s="179"/>
      <c r="AA551" s="179"/>
      <c r="AB551" s="110"/>
    </row>
    <row r="552" spans="2:28" ht="15.75" customHeight="1">
      <c r="B552" s="179"/>
      <c r="C552" s="179"/>
      <c r="D552" s="179"/>
      <c r="E552" s="179"/>
      <c r="F552" s="179"/>
      <c r="G552" s="179"/>
      <c r="H552" s="179"/>
      <c r="I552" s="179"/>
      <c r="J552" s="179"/>
      <c r="K552" s="179"/>
      <c r="L552" s="179"/>
      <c r="M552" s="179"/>
      <c r="N552" s="180"/>
      <c r="O552" s="134"/>
      <c r="P552" s="179"/>
      <c r="Q552" s="179"/>
      <c r="R552" s="179"/>
      <c r="S552" s="179"/>
      <c r="T552" s="179"/>
      <c r="U552" s="179"/>
      <c r="V552" s="179"/>
      <c r="W552" s="179"/>
      <c r="X552" s="179"/>
      <c r="Y552" s="179"/>
      <c r="Z552" s="179"/>
      <c r="AA552" s="179"/>
      <c r="AB552" s="110"/>
    </row>
    <row r="553" spans="2:28" ht="15.75" customHeight="1">
      <c r="B553" s="179"/>
      <c r="C553" s="179"/>
      <c r="D553" s="179"/>
      <c r="E553" s="179"/>
      <c r="F553" s="179"/>
      <c r="G553" s="179"/>
      <c r="H553" s="179"/>
      <c r="I553" s="179"/>
      <c r="J553" s="179"/>
      <c r="K553" s="179"/>
      <c r="L553" s="179"/>
      <c r="M553" s="179"/>
      <c r="N553" s="180"/>
      <c r="O553" s="134"/>
      <c r="P553" s="179"/>
      <c r="Q553" s="179"/>
      <c r="R553" s="179"/>
      <c r="S553" s="179"/>
      <c r="T553" s="179"/>
      <c r="U553" s="179"/>
      <c r="V553" s="179"/>
      <c r="W553" s="179"/>
      <c r="X553" s="179"/>
      <c r="Y553" s="179"/>
      <c r="Z553" s="179"/>
      <c r="AA553" s="179"/>
      <c r="AB553" s="110"/>
    </row>
    <row r="554" spans="2:28" ht="15.75" customHeight="1">
      <c r="B554" s="179"/>
      <c r="C554" s="179"/>
      <c r="D554" s="179"/>
      <c r="E554" s="179"/>
      <c r="F554" s="179"/>
      <c r="G554" s="179"/>
      <c r="H554" s="179"/>
      <c r="I554" s="179"/>
      <c r="J554" s="179"/>
      <c r="K554" s="179"/>
      <c r="L554" s="179"/>
      <c r="M554" s="179"/>
      <c r="N554" s="180"/>
      <c r="O554" s="134"/>
      <c r="P554" s="179"/>
      <c r="Q554" s="179"/>
      <c r="R554" s="179"/>
      <c r="S554" s="179"/>
      <c r="T554" s="179"/>
      <c r="U554" s="179"/>
      <c r="V554" s="179"/>
      <c r="W554" s="179"/>
      <c r="X554" s="179"/>
      <c r="Y554" s="179"/>
      <c r="Z554" s="179"/>
      <c r="AA554" s="179"/>
      <c r="AB554" s="110"/>
    </row>
    <row r="555" spans="2:28" ht="15.75" customHeight="1">
      <c r="B555" s="179"/>
      <c r="C555" s="179"/>
      <c r="D555" s="179"/>
      <c r="E555" s="179"/>
      <c r="F555" s="179"/>
      <c r="G555" s="179"/>
      <c r="H555" s="179"/>
      <c r="I555" s="179"/>
      <c r="J555" s="179"/>
      <c r="K555" s="179"/>
      <c r="L555" s="179"/>
      <c r="M555" s="179"/>
      <c r="N555" s="180"/>
      <c r="O555" s="134"/>
      <c r="P555" s="179"/>
      <c r="Q555" s="179"/>
      <c r="R555" s="179"/>
      <c r="S555" s="179"/>
      <c r="T555" s="179"/>
      <c r="U555" s="179"/>
      <c r="V555" s="179"/>
      <c r="W555" s="179"/>
      <c r="X555" s="179"/>
      <c r="Y555" s="179"/>
      <c r="Z555" s="179"/>
      <c r="AA555" s="179"/>
      <c r="AB555" s="110"/>
    </row>
    <row r="556" spans="2:28" ht="15.75" customHeight="1">
      <c r="B556" s="179"/>
      <c r="C556" s="179"/>
      <c r="D556" s="179"/>
      <c r="E556" s="179"/>
      <c r="F556" s="179"/>
      <c r="G556" s="179"/>
      <c r="H556" s="179"/>
      <c r="I556" s="179"/>
      <c r="J556" s="179"/>
      <c r="K556" s="179"/>
      <c r="L556" s="179"/>
      <c r="M556" s="179"/>
      <c r="N556" s="180"/>
      <c r="O556" s="134"/>
      <c r="P556" s="179"/>
      <c r="Q556" s="179"/>
      <c r="R556" s="179"/>
      <c r="S556" s="179"/>
      <c r="T556" s="179"/>
      <c r="U556" s="179"/>
      <c r="V556" s="179"/>
      <c r="W556" s="179"/>
      <c r="X556" s="179"/>
      <c r="Y556" s="179"/>
      <c r="Z556" s="179"/>
      <c r="AA556" s="179"/>
      <c r="AB556" s="110"/>
    </row>
    <row r="557" spans="2:28" ht="15.75" customHeight="1">
      <c r="B557" s="179"/>
      <c r="C557" s="179"/>
      <c r="D557" s="179"/>
      <c r="E557" s="179"/>
      <c r="F557" s="179"/>
      <c r="G557" s="179"/>
      <c r="H557" s="179"/>
      <c r="I557" s="179"/>
      <c r="J557" s="179"/>
      <c r="K557" s="179"/>
      <c r="L557" s="179"/>
      <c r="M557" s="179"/>
      <c r="N557" s="180"/>
      <c r="O557" s="134"/>
      <c r="P557" s="179"/>
      <c r="Q557" s="179"/>
      <c r="R557" s="179"/>
      <c r="S557" s="179"/>
      <c r="T557" s="179"/>
      <c r="U557" s="179"/>
      <c r="V557" s="179"/>
      <c r="W557" s="179"/>
      <c r="X557" s="179"/>
      <c r="Y557" s="179"/>
      <c r="Z557" s="179"/>
      <c r="AA557" s="179"/>
      <c r="AB557" s="110"/>
    </row>
    <row r="558" spans="2:28" ht="15.75" customHeight="1">
      <c r="B558" s="179"/>
      <c r="C558" s="179"/>
      <c r="D558" s="179"/>
      <c r="E558" s="179"/>
      <c r="F558" s="179"/>
      <c r="G558" s="179"/>
      <c r="H558" s="179"/>
      <c r="I558" s="179"/>
      <c r="J558" s="179"/>
      <c r="K558" s="179"/>
      <c r="L558" s="179"/>
      <c r="M558" s="179"/>
      <c r="N558" s="180"/>
      <c r="O558" s="134"/>
      <c r="P558" s="179"/>
      <c r="Q558" s="179"/>
      <c r="R558" s="179"/>
      <c r="S558" s="179"/>
      <c r="T558" s="179"/>
      <c r="U558" s="179"/>
      <c r="V558" s="179"/>
      <c r="W558" s="179"/>
      <c r="X558" s="179"/>
      <c r="Y558" s="179"/>
      <c r="Z558" s="179"/>
      <c r="AA558" s="179"/>
      <c r="AB558" s="110"/>
    </row>
    <row r="559" spans="2:28" ht="15.75" customHeight="1">
      <c r="B559" s="179"/>
      <c r="C559" s="179"/>
      <c r="D559" s="179"/>
      <c r="E559" s="179"/>
      <c r="F559" s="179"/>
      <c r="G559" s="179"/>
      <c r="H559" s="179"/>
      <c r="I559" s="179"/>
      <c r="J559" s="179"/>
      <c r="K559" s="179"/>
      <c r="L559" s="179"/>
      <c r="M559" s="179"/>
      <c r="N559" s="180"/>
      <c r="O559" s="134"/>
      <c r="P559" s="179"/>
      <c r="Q559" s="179"/>
      <c r="R559" s="179"/>
      <c r="S559" s="179"/>
      <c r="T559" s="179"/>
      <c r="U559" s="179"/>
      <c r="V559" s="179"/>
      <c r="W559" s="179"/>
      <c r="X559" s="179"/>
      <c r="Y559" s="179"/>
      <c r="Z559" s="179"/>
      <c r="AA559" s="179"/>
      <c r="AB559" s="110"/>
    </row>
    <row r="560" spans="2:28" ht="15.75" customHeight="1">
      <c r="B560" s="179"/>
      <c r="C560" s="179"/>
      <c r="D560" s="179"/>
      <c r="E560" s="179"/>
      <c r="F560" s="179"/>
      <c r="G560" s="179"/>
      <c r="H560" s="179"/>
      <c r="I560" s="179"/>
      <c r="J560" s="179"/>
      <c r="K560" s="179"/>
      <c r="L560" s="179"/>
      <c r="M560" s="179"/>
      <c r="N560" s="180"/>
      <c r="O560" s="134"/>
      <c r="P560" s="179"/>
      <c r="Q560" s="179"/>
      <c r="R560" s="179"/>
      <c r="S560" s="179"/>
      <c r="T560" s="179"/>
      <c r="U560" s="179"/>
      <c r="V560" s="179"/>
      <c r="W560" s="179"/>
      <c r="X560" s="179"/>
      <c r="Y560" s="179"/>
      <c r="Z560" s="179"/>
      <c r="AA560" s="179"/>
      <c r="AB560" s="110"/>
    </row>
    <row r="561" spans="2:28" ht="15.75" customHeight="1">
      <c r="B561" s="179"/>
      <c r="C561" s="179"/>
      <c r="D561" s="179"/>
      <c r="E561" s="179"/>
      <c r="F561" s="179"/>
      <c r="G561" s="179"/>
      <c r="H561" s="179"/>
      <c r="I561" s="179"/>
      <c r="J561" s="179"/>
      <c r="K561" s="179"/>
      <c r="L561" s="179"/>
      <c r="M561" s="179"/>
      <c r="N561" s="180"/>
      <c r="O561" s="134"/>
      <c r="P561" s="179"/>
      <c r="Q561" s="179"/>
      <c r="R561" s="179"/>
      <c r="S561" s="179"/>
      <c r="T561" s="179"/>
      <c r="U561" s="179"/>
      <c r="V561" s="179"/>
      <c r="W561" s="179"/>
      <c r="X561" s="179"/>
      <c r="Y561" s="179"/>
      <c r="Z561" s="179"/>
      <c r="AA561" s="179"/>
      <c r="AB561" s="110"/>
    </row>
    <row r="562" spans="2:28" ht="15.75" customHeight="1">
      <c r="B562" s="179"/>
      <c r="C562" s="179"/>
      <c r="D562" s="179"/>
      <c r="E562" s="179"/>
      <c r="F562" s="179"/>
      <c r="G562" s="179"/>
      <c r="H562" s="179"/>
      <c r="I562" s="179"/>
      <c r="J562" s="179"/>
      <c r="K562" s="179"/>
      <c r="L562" s="179"/>
      <c r="M562" s="179"/>
      <c r="N562" s="180"/>
      <c r="O562" s="134"/>
      <c r="P562" s="179"/>
      <c r="Q562" s="179"/>
      <c r="R562" s="179"/>
      <c r="S562" s="179"/>
      <c r="T562" s="179"/>
      <c r="U562" s="179"/>
      <c r="V562" s="179"/>
      <c r="W562" s="179"/>
      <c r="X562" s="179"/>
      <c r="Y562" s="179"/>
      <c r="Z562" s="179"/>
      <c r="AA562" s="179"/>
      <c r="AB562" s="110"/>
    </row>
    <row r="563" spans="2:28" ht="15.75" customHeight="1">
      <c r="B563" s="179"/>
      <c r="C563" s="179"/>
      <c r="D563" s="179"/>
      <c r="E563" s="179"/>
      <c r="F563" s="179"/>
      <c r="G563" s="179"/>
      <c r="H563" s="179"/>
      <c r="I563" s="179"/>
      <c r="J563" s="179"/>
      <c r="K563" s="179"/>
      <c r="L563" s="179"/>
      <c r="M563" s="179"/>
      <c r="N563" s="180"/>
      <c r="O563" s="134"/>
      <c r="P563" s="179"/>
      <c r="Q563" s="179"/>
      <c r="R563" s="179"/>
      <c r="S563" s="179"/>
      <c r="T563" s="179"/>
      <c r="U563" s="179"/>
      <c r="V563" s="179"/>
      <c r="W563" s="179"/>
      <c r="X563" s="179"/>
      <c r="Y563" s="179"/>
      <c r="Z563" s="179"/>
      <c r="AA563" s="179"/>
      <c r="AB563" s="110"/>
    </row>
    <row r="564" spans="2:28" ht="15.75" customHeight="1">
      <c r="B564" s="179"/>
      <c r="C564" s="179"/>
      <c r="D564" s="179"/>
      <c r="E564" s="179"/>
      <c r="F564" s="179"/>
      <c r="G564" s="179"/>
      <c r="H564" s="179"/>
      <c r="I564" s="179"/>
      <c r="J564" s="179"/>
      <c r="K564" s="179"/>
      <c r="L564" s="179"/>
      <c r="M564" s="179"/>
      <c r="N564" s="180"/>
      <c r="O564" s="134"/>
      <c r="P564" s="179"/>
      <c r="Q564" s="179"/>
      <c r="R564" s="179"/>
      <c r="S564" s="179"/>
      <c r="T564" s="179"/>
      <c r="U564" s="179"/>
      <c r="V564" s="179"/>
      <c r="W564" s="179"/>
      <c r="X564" s="179"/>
      <c r="Y564" s="179"/>
      <c r="Z564" s="179"/>
      <c r="AA564" s="179"/>
      <c r="AB564" s="110"/>
    </row>
    <row r="565" spans="2:28" ht="15.75" customHeight="1">
      <c r="B565" s="179"/>
      <c r="C565" s="179"/>
      <c r="D565" s="179"/>
      <c r="E565" s="179"/>
      <c r="F565" s="179"/>
      <c r="G565" s="179"/>
      <c r="H565" s="179"/>
      <c r="I565" s="179"/>
      <c r="J565" s="179"/>
      <c r="K565" s="179"/>
      <c r="L565" s="179"/>
      <c r="M565" s="179"/>
      <c r="N565" s="180"/>
      <c r="O565" s="134"/>
      <c r="P565" s="179"/>
      <c r="Q565" s="179"/>
      <c r="R565" s="179"/>
      <c r="S565" s="179"/>
      <c r="T565" s="179"/>
      <c r="U565" s="179"/>
      <c r="V565" s="179"/>
      <c r="W565" s="179"/>
      <c r="X565" s="179"/>
      <c r="Y565" s="179"/>
      <c r="Z565" s="179"/>
      <c r="AA565" s="179"/>
      <c r="AB565" s="110"/>
    </row>
    <row r="566" spans="2:28" ht="15.75" customHeight="1">
      <c r="B566" s="179"/>
      <c r="C566" s="179"/>
      <c r="D566" s="179"/>
      <c r="E566" s="179"/>
      <c r="F566" s="179"/>
      <c r="G566" s="179"/>
      <c r="H566" s="179"/>
      <c r="I566" s="179"/>
      <c r="J566" s="179"/>
      <c r="K566" s="179"/>
      <c r="L566" s="179"/>
      <c r="M566" s="179"/>
      <c r="N566" s="180"/>
      <c r="O566" s="134"/>
      <c r="P566" s="179"/>
      <c r="Q566" s="179"/>
      <c r="R566" s="179"/>
      <c r="S566" s="179"/>
      <c r="T566" s="179"/>
      <c r="U566" s="179"/>
      <c r="V566" s="179"/>
      <c r="W566" s="179"/>
      <c r="X566" s="179"/>
      <c r="Y566" s="179"/>
      <c r="Z566" s="179"/>
      <c r="AA566" s="179"/>
      <c r="AB566" s="110"/>
    </row>
    <row r="567" spans="2:28" ht="15.75" customHeight="1">
      <c r="B567" s="179"/>
      <c r="C567" s="179"/>
      <c r="D567" s="179"/>
      <c r="E567" s="179"/>
      <c r="F567" s="179"/>
      <c r="G567" s="179"/>
      <c r="H567" s="179"/>
      <c r="I567" s="179"/>
      <c r="J567" s="179"/>
      <c r="K567" s="179"/>
      <c r="L567" s="179"/>
      <c r="M567" s="179"/>
      <c r="N567" s="180"/>
      <c r="O567" s="134"/>
      <c r="P567" s="179"/>
      <c r="Q567" s="179"/>
      <c r="R567" s="179"/>
      <c r="S567" s="179"/>
      <c r="T567" s="179"/>
      <c r="U567" s="179"/>
      <c r="V567" s="179"/>
      <c r="W567" s="179"/>
      <c r="X567" s="179"/>
      <c r="Y567" s="179"/>
      <c r="Z567" s="179"/>
      <c r="AA567" s="179"/>
      <c r="AB567" s="110"/>
    </row>
    <row r="568" spans="2:28" ht="15.75" customHeight="1">
      <c r="B568" s="179"/>
      <c r="C568" s="179"/>
      <c r="D568" s="179"/>
      <c r="E568" s="179"/>
      <c r="F568" s="179"/>
      <c r="G568" s="179"/>
      <c r="H568" s="179"/>
      <c r="I568" s="179"/>
      <c r="J568" s="179"/>
      <c r="K568" s="179"/>
      <c r="L568" s="179"/>
      <c r="M568" s="179"/>
      <c r="N568" s="180"/>
      <c r="O568" s="134"/>
      <c r="P568" s="179"/>
      <c r="Q568" s="179"/>
      <c r="R568" s="179"/>
      <c r="S568" s="179"/>
      <c r="T568" s="179"/>
      <c r="U568" s="179"/>
      <c r="V568" s="179"/>
      <c r="W568" s="179"/>
      <c r="X568" s="179"/>
      <c r="Y568" s="179"/>
      <c r="Z568" s="179"/>
      <c r="AA568" s="179"/>
      <c r="AB568" s="110"/>
    </row>
    <row r="569" spans="2:28" ht="15.75" customHeight="1">
      <c r="B569" s="179"/>
      <c r="C569" s="179"/>
      <c r="D569" s="179"/>
      <c r="E569" s="179"/>
      <c r="F569" s="179"/>
      <c r="G569" s="179"/>
      <c r="H569" s="179"/>
      <c r="I569" s="179"/>
      <c r="J569" s="179"/>
      <c r="K569" s="179"/>
      <c r="L569" s="179"/>
      <c r="M569" s="179"/>
      <c r="N569" s="180"/>
      <c r="O569" s="134"/>
      <c r="P569" s="179"/>
      <c r="Q569" s="179"/>
      <c r="R569" s="179"/>
      <c r="S569" s="179"/>
      <c r="T569" s="179"/>
      <c r="U569" s="179"/>
      <c r="V569" s="179"/>
      <c r="W569" s="179"/>
      <c r="X569" s="179"/>
      <c r="Y569" s="179"/>
      <c r="Z569" s="179"/>
      <c r="AA569" s="179"/>
      <c r="AB569" s="110"/>
    </row>
    <row r="570" spans="2:28" ht="15.75" customHeight="1">
      <c r="B570" s="179"/>
      <c r="C570" s="179"/>
      <c r="D570" s="179"/>
      <c r="E570" s="179"/>
      <c r="F570" s="179"/>
      <c r="G570" s="179"/>
      <c r="H570" s="179"/>
      <c r="I570" s="179"/>
      <c r="J570" s="179"/>
      <c r="K570" s="179"/>
      <c r="L570" s="179"/>
      <c r="M570" s="179"/>
      <c r="N570" s="180"/>
      <c r="O570" s="134"/>
      <c r="P570" s="179"/>
      <c r="Q570" s="179"/>
      <c r="R570" s="179"/>
      <c r="S570" s="179"/>
      <c r="T570" s="179"/>
      <c r="U570" s="179"/>
      <c r="V570" s="179"/>
      <c r="W570" s="179"/>
      <c r="X570" s="179"/>
      <c r="Y570" s="179"/>
      <c r="Z570" s="179"/>
      <c r="AA570" s="179"/>
      <c r="AB570" s="110"/>
    </row>
    <row r="571" spans="2:28" ht="15.75" customHeight="1">
      <c r="B571" s="179"/>
      <c r="C571" s="179"/>
      <c r="D571" s="179"/>
      <c r="E571" s="179"/>
      <c r="F571" s="179"/>
      <c r="G571" s="179"/>
      <c r="H571" s="179"/>
      <c r="I571" s="179"/>
      <c r="J571" s="179"/>
      <c r="K571" s="179"/>
      <c r="L571" s="179"/>
      <c r="M571" s="179"/>
      <c r="N571" s="180"/>
      <c r="O571" s="134"/>
      <c r="P571" s="179"/>
      <c r="Q571" s="179"/>
      <c r="R571" s="179"/>
      <c r="S571" s="179"/>
      <c r="T571" s="179"/>
      <c r="U571" s="179"/>
      <c r="V571" s="179"/>
      <c r="W571" s="179"/>
      <c r="X571" s="179"/>
      <c r="Y571" s="179"/>
      <c r="Z571" s="179"/>
      <c r="AA571" s="179"/>
      <c r="AB571" s="110"/>
    </row>
    <row r="572" spans="2:28" ht="15.75" customHeight="1">
      <c r="B572" s="179"/>
      <c r="C572" s="179"/>
      <c r="D572" s="179"/>
      <c r="E572" s="179"/>
      <c r="F572" s="179"/>
      <c r="G572" s="179"/>
      <c r="H572" s="179"/>
      <c r="I572" s="179"/>
      <c r="J572" s="179"/>
      <c r="K572" s="179"/>
      <c r="L572" s="179"/>
      <c r="M572" s="179"/>
      <c r="N572" s="180"/>
      <c r="O572" s="134"/>
      <c r="P572" s="179"/>
      <c r="Q572" s="179"/>
      <c r="R572" s="179"/>
      <c r="S572" s="179"/>
      <c r="T572" s="179"/>
      <c r="U572" s="179"/>
      <c r="V572" s="179"/>
      <c r="W572" s="179"/>
      <c r="X572" s="179"/>
      <c r="Y572" s="179"/>
      <c r="Z572" s="179"/>
      <c r="AA572" s="179"/>
      <c r="AB572" s="110"/>
    </row>
    <row r="573" spans="2:28" ht="15.75" customHeight="1">
      <c r="B573" s="179"/>
      <c r="C573" s="179"/>
      <c r="D573" s="179"/>
      <c r="E573" s="179"/>
      <c r="F573" s="179"/>
      <c r="G573" s="179"/>
      <c r="H573" s="179"/>
      <c r="I573" s="179"/>
      <c r="J573" s="179"/>
      <c r="K573" s="179"/>
      <c r="L573" s="179"/>
      <c r="M573" s="179"/>
      <c r="N573" s="180"/>
      <c r="O573" s="134"/>
      <c r="P573" s="179"/>
      <c r="Q573" s="179"/>
      <c r="R573" s="179"/>
      <c r="S573" s="179"/>
      <c r="T573" s="179"/>
      <c r="U573" s="179"/>
      <c r="V573" s="179"/>
      <c r="W573" s="179"/>
      <c r="X573" s="179"/>
      <c r="Y573" s="179"/>
      <c r="Z573" s="179"/>
      <c r="AA573" s="179"/>
      <c r="AB573" s="110"/>
    </row>
    <row r="574" spans="2:28" ht="15.75" customHeight="1">
      <c r="B574" s="179"/>
      <c r="C574" s="179"/>
      <c r="D574" s="179"/>
      <c r="E574" s="179"/>
      <c r="F574" s="179"/>
      <c r="G574" s="179"/>
      <c r="H574" s="179"/>
      <c r="I574" s="179"/>
      <c r="J574" s="179"/>
      <c r="K574" s="179"/>
      <c r="L574" s="179"/>
      <c r="M574" s="179"/>
      <c r="N574" s="180"/>
      <c r="O574" s="134"/>
      <c r="P574" s="179"/>
      <c r="Q574" s="179"/>
      <c r="R574" s="179"/>
      <c r="S574" s="179"/>
      <c r="T574" s="179"/>
      <c r="U574" s="179"/>
      <c r="V574" s="179"/>
      <c r="W574" s="179"/>
      <c r="X574" s="179"/>
      <c r="Y574" s="179"/>
      <c r="Z574" s="179"/>
      <c r="AA574" s="179"/>
      <c r="AB574" s="110"/>
    </row>
    <row r="575" spans="2:28" ht="15.75" customHeight="1">
      <c r="B575" s="179"/>
      <c r="C575" s="179"/>
      <c r="D575" s="179"/>
      <c r="E575" s="179"/>
      <c r="F575" s="179"/>
      <c r="G575" s="179"/>
      <c r="H575" s="179"/>
      <c r="I575" s="179"/>
      <c r="J575" s="179"/>
      <c r="K575" s="179"/>
      <c r="L575" s="179"/>
      <c r="M575" s="179"/>
      <c r="N575" s="180"/>
      <c r="O575" s="134"/>
      <c r="P575" s="179"/>
      <c r="Q575" s="179"/>
      <c r="R575" s="179"/>
      <c r="S575" s="179"/>
      <c r="T575" s="179"/>
      <c r="U575" s="179"/>
      <c r="V575" s="179"/>
      <c r="W575" s="179"/>
      <c r="X575" s="179"/>
      <c r="Y575" s="179"/>
      <c r="Z575" s="179"/>
      <c r="AA575" s="179"/>
      <c r="AB575" s="110"/>
    </row>
    <row r="576" spans="2:28" ht="15.75" customHeight="1">
      <c r="B576" s="179"/>
      <c r="C576" s="179"/>
      <c r="D576" s="179"/>
      <c r="E576" s="179"/>
      <c r="F576" s="179"/>
      <c r="G576" s="179"/>
      <c r="H576" s="179"/>
      <c r="I576" s="179"/>
      <c r="J576" s="179"/>
      <c r="K576" s="179"/>
      <c r="L576" s="179"/>
      <c r="M576" s="179"/>
      <c r="N576" s="180"/>
      <c r="O576" s="134"/>
      <c r="P576" s="179"/>
      <c r="Q576" s="179"/>
      <c r="R576" s="179"/>
      <c r="S576" s="179"/>
      <c r="T576" s="179"/>
      <c r="U576" s="179"/>
      <c r="V576" s="179"/>
      <c r="W576" s="179"/>
      <c r="X576" s="179"/>
      <c r="Y576" s="179"/>
      <c r="Z576" s="179"/>
      <c r="AA576" s="179"/>
      <c r="AB576" s="110"/>
    </row>
    <row r="577" spans="2:28" ht="15.75" customHeight="1">
      <c r="B577" s="179"/>
      <c r="C577" s="179"/>
      <c r="D577" s="179"/>
      <c r="E577" s="179"/>
      <c r="F577" s="179"/>
      <c r="G577" s="179"/>
      <c r="H577" s="179"/>
      <c r="I577" s="179"/>
      <c r="J577" s="179"/>
      <c r="K577" s="179"/>
      <c r="L577" s="179"/>
      <c r="M577" s="179"/>
      <c r="N577" s="180"/>
      <c r="O577" s="134"/>
      <c r="P577" s="179"/>
      <c r="Q577" s="179"/>
      <c r="R577" s="179"/>
      <c r="S577" s="179"/>
      <c r="T577" s="179"/>
      <c r="U577" s="179"/>
      <c r="V577" s="179"/>
      <c r="W577" s="179"/>
      <c r="X577" s="179"/>
      <c r="Y577" s="179"/>
      <c r="Z577" s="179"/>
      <c r="AA577" s="179"/>
      <c r="AB577" s="110"/>
    </row>
    <row r="578" spans="2:28" ht="15.75" customHeight="1">
      <c r="B578" s="179"/>
      <c r="C578" s="179"/>
      <c r="D578" s="179"/>
      <c r="E578" s="179"/>
      <c r="F578" s="179"/>
      <c r="G578" s="179"/>
      <c r="H578" s="179"/>
      <c r="I578" s="179"/>
      <c r="J578" s="179"/>
      <c r="K578" s="179"/>
      <c r="L578" s="179"/>
      <c r="M578" s="179"/>
      <c r="N578" s="180"/>
      <c r="O578" s="134"/>
      <c r="P578" s="179"/>
      <c r="Q578" s="179"/>
      <c r="R578" s="179"/>
      <c r="S578" s="179"/>
      <c r="T578" s="179"/>
      <c r="U578" s="179"/>
      <c r="V578" s="179"/>
      <c r="W578" s="179"/>
      <c r="X578" s="179"/>
      <c r="Y578" s="179"/>
      <c r="Z578" s="179"/>
      <c r="AA578" s="179"/>
      <c r="AB578" s="110"/>
    </row>
    <row r="579" spans="2:28" ht="15.75" customHeight="1">
      <c r="B579" s="179"/>
      <c r="C579" s="179"/>
      <c r="D579" s="179"/>
      <c r="E579" s="179"/>
      <c r="F579" s="179"/>
      <c r="G579" s="179"/>
      <c r="H579" s="179"/>
      <c r="I579" s="179"/>
      <c r="J579" s="179"/>
      <c r="K579" s="179"/>
      <c r="L579" s="179"/>
      <c r="M579" s="179"/>
      <c r="N579" s="180"/>
      <c r="O579" s="134"/>
      <c r="P579" s="179"/>
      <c r="Q579" s="179"/>
      <c r="R579" s="179"/>
      <c r="S579" s="179"/>
      <c r="T579" s="179"/>
      <c r="U579" s="179"/>
      <c r="V579" s="179"/>
      <c r="W579" s="179"/>
      <c r="X579" s="179"/>
      <c r="Y579" s="179"/>
      <c r="Z579" s="179"/>
      <c r="AA579" s="179"/>
      <c r="AB579" s="110"/>
    </row>
    <row r="580" spans="2:28" ht="15.75" customHeight="1">
      <c r="B580" s="179"/>
      <c r="C580" s="179"/>
      <c r="D580" s="179"/>
      <c r="E580" s="179"/>
      <c r="F580" s="179"/>
      <c r="G580" s="179"/>
      <c r="H580" s="179"/>
      <c r="I580" s="179"/>
      <c r="J580" s="179"/>
      <c r="K580" s="179"/>
      <c r="L580" s="179"/>
      <c r="M580" s="179"/>
      <c r="N580" s="180"/>
      <c r="O580" s="134"/>
      <c r="P580" s="179"/>
      <c r="Q580" s="179"/>
      <c r="R580" s="179"/>
      <c r="S580" s="179"/>
      <c r="T580" s="179"/>
      <c r="U580" s="179"/>
      <c r="V580" s="179"/>
      <c r="W580" s="179"/>
      <c r="X580" s="179"/>
      <c r="Y580" s="179"/>
      <c r="Z580" s="179"/>
      <c r="AA580" s="179"/>
      <c r="AB580" s="110"/>
    </row>
    <row r="581" spans="2:28" ht="15.75" customHeight="1">
      <c r="B581" s="179"/>
      <c r="C581" s="179"/>
      <c r="D581" s="179"/>
      <c r="E581" s="179"/>
      <c r="F581" s="179"/>
      <c r="G581" s="179"/>
      <c r="H581" s="179"/>
      <c r="I581" s="179"/>
      <c r="J581" s="179"/>
      <c r="K581" s="179"/>
      <c r="L581" s="179"/>
      <c r="M581" s="179"/>
      <c r="N581" s="180"/>
      <c r="O581" s="134"/>
      <c r="P581" s="179"/>
      <c r="Q581" s="179"/>
      <c r="R581" s="179"/>
      <c r="S581" s="179"/>
      <c r="T581" s="179"/>
      <c r="U581" s="179"/>
      <c r="V581" s="179"/>
      <c r="W581" s="179"/>
      <c r="X581" s="179"/>
      <c r="Y581" s="179"/>
      <c r="Z581" s="179"/>
      <c r="AA581" s="179"/>
      <c r="AB581" s="110"/>
    </row>
    <row r="582" spans="2:28" ht="15.75" customHeight="1">
      <c r="B582" s="179"/>
      <c r="C582" s="179"/>
      <c r="D582" s="179"/>
      <c r="E582" s="179"/>
      <c r="F582" s="179"/>
      <c r="G582" s="179"/>
      <c r="H582" s="179"/>
      <c r="I582" s="179"/>
      <c r="J582" s="179"/>
      <c r="K582" s="179"/>
      <c r="L582" s="179"/>
      <c r="M582" s="179"/>
      <c r="N582" s="180"/>
      <c r="O582" s="134"/>
      <c r="P582" s="179"/>
      <c r="Q582" s="179"/>
      <c r="R582" s="179"/>
      <c r="S582" s="179"/>
      <c r="T582" s="179"/>
      <c r="U582" s="179"/>
      <c r="V582" s="179"/>
      <c r="W582" s="179"/>
      <c r="X582" s="179"/>
      <c r="Y582" s="179"/>
      <c r="Z582" s="179"/>
      <c r="AA582" s="179"/>
      <c r="AB582" s="110"/>
    </row>
    <row r="583" spans="2:28" ht="15.75" customHeight="1">
      <c r="B583" s="179"/>
      <c r="C583" s="179"/>
      <c r="D583" s="179"/>
      <c r="E583" s="179"/>
      <c r="F583" s="179"/>
      <c r="G583" s="179"/>
      <c r="H583" s="179"/>
      <c r="I583" s="179"/>
      <c r="J583" s="179"/>
      <c r="K583" s="179"/>
      <c r="L583" s="179"/>
      <c r="M583" s="179"/>
      <c r="N583" s="180"/>
      <c r="O583" s="134"/>
      <c r="P583" s="179"/>
      <c r="Q583" s="179"/>
      <c r="R583" s="179"/>
      <c r="S583" s="179"/>
      <c r="T583" s="179"/>
      <c r="U583" s="179"/>
      <c r="V583" s="179"/>
      <c r="W583" s="179"/>
      <c r="X583" s="179"/>
      <c r="Y583" s="179"/>
      <c r="Z583" s="179"/>
      <c r="AA583" s="179"/>
      <c r="AB583" s="110"/>
    </row>
    <row r="584" spans="2:28" ht="15.75" customHeight="1">
      <c r="B584" s="179"/>
      <c r="C584" s="179"/>
      <c r="D584" s="179"/>
      <c r="E584" s="179"/>
      <c r="F584" s="179"/>
      <c r="G584" s="179"/>
      <c r="H584" s="179"/>
      <c r="I584" s="179"/>
      <c r="J584" s="179"/>
      <c r="K584" s="179"/>
      <c r="L584" s="179"/>
      <c r="M584" s="179"/>
      <c r="N584" s="180"/>
      <c r="O584" s="134"/>
      <c r="P584" s="179"/>
      <c r="Q584" s="179"/>
      <c r="R584" s="179"/>
      <c r="S584" s="179"/>
      <c r="T584" s="179"/>
      <c r="U584" s="179"/>
      <c r="V584" s="179"/>
      <c r="W584" s="179"/>
      <c r="X584" s="179"/>
      <c r="Y584" s="179"/>
      <c r="Z584" s="179"/>
      <c r="AA584" s="179"/>
      <c r="AB584" s="110"/>
    </row>
    <row r="585" spans="2:28" ht="15.75" customHeight="1">
      <c r="B585" s="179"/>
      <c r="C585" s="179"/>
      <c r="D585" s="179"/>
      <c r="E585" s="179"/>
      <c r="F585" s="179"/>
      <c r="G585" s="179"/>
      <c r="H585" s="179"/>
      <c r="I585" s="179"/>
      <c r="J585" s="179"/>
      <c r="K585" s="179"/>
      <c r="L585" s="179"/>
      <c r="M585" s="179"/>
      <c r="N585" s="180"/>
      <c r="O585" s="134"/>
      <c r="P585" s="179"/>
      <c r="Q585" s="179"/>
      <c r="R585" s="179"/>
      <c r="S585" s="179"/>
      <c r="T585" s="179"/>
      <c r="U585" s="179"/>
      <c r="V585" s="179"/>
      <c r="W585" s="179"/>
      <c r="X585" s="179"/>
      <c r="Y585" s="179"/>
      <c r="Z585" s="179"/>
      <c r="AA585" s="179"/>
      <c r="AB585" s="110"/>
    </row>
    <row r="586" spans="2:28" ht="15.75" customHeight="1">
      <c r="B586" s="179"/>
      <c r="C586" s="179"/>
      <c r="D586" s="179"/>
      <c r="E586" s="179"/>
      <c r="F586" s="179"/>
      <c r="G586" s="179"/>
      <c r="H586" s="179"/>
      <c r="I586" s="179"/>
      <c r="J586" s="179"/>
      <c r="K586" s="179"/>
      <c r="L586" s="179"/>
      <c r="M586" s="179"/>
      <c r="N586" s="180"/>
      <c r="O586" s="134"/>
      <c r="P586" s="179"/>
      <c r="Q586" s="179"/>
      <c r="R586" s="179"/>
      <c r="S586" s="179"/>
      <c r="T586" s="179"/>
      <c r="U586" s="179"/>
      <c r="V586" s="179"/>
      <c r="W586" s="179"/>
      <c r="X586" s="179"/>
      <c r="Y586" s="179"/>
      <c r="Z586" s="179"/>
      <c r="AA586" s="179"/>
      <c r="AB586" s="110"/>
    </row>
    <row r="587" spans="2:28" ht="15.75" customHeight="1">
      <c r="B587" s="179"/>
      <c r="C587" s="179"/>
      <c r="D587" s="179"/>
      <c r="E587" s="179"/>
      <c r="F587" s="179"/>
      <c r="G587" s="179"/>
      <c r="H587" s="179"/>
      <c r="I587" s="179"/>
      <c r="J587" s="179"/>
      <c r="K587" s="179"/>
      <c r="L587" s="179"/>
      <c r="M587" s="179"/>
      <c r="N587" s="180"/>
      <c r="O587" s="134"/>
      <c r="P587" s="179"/>
      <c r="Q587" s="179"/>
      <c r="R587" s="179"/>
      <c r="S587" s="179"/>
      <c r="T587" s="179"/>
      <c r="U587" s="179"/>
      <c r="V587" s="179"/>
      <c r="W587" s="179"/>
      <c r="X587" s="179"/>
      <c r="Y587" s="179"/>
      <c r="Z587" s="179"/>
      <c r="AA587" s="179"/>
      <c r="AB587" s="110"/>
    </row>
    <row r="588" spans="2:28" ht="15.75" customHeight="1">
      <c r="B588" s="179"/>
      <c r="C588" s="179"/>
      <c r="D588" s="179"/>
      <c r="E588" s="179"/>
      <c r="F588" s="179"/>
      <c r="G588" s="179"/>
      <c r="H588" s="179"/>
      <c r="I588" s="179"/>
      <c r="J588" s="179"/>
      <c r="K588" s="179"/>
      <c r="L588" s="179"/>
      <c r="M588" s="179"/>
      <c r="N588" s="180"/>
      <c r="O588" s="134"/>
      <c r="P588" s="179"/>
      <c r="Q588" s="179"/>
      <c r="R588" s="179"/>
      <c r="S588" s="179"/>
      <c r="T588" s="179"/>
      <c r="U588" s="179"/>
      <c r="V588" s="179"/>
      <c r="W588" s="179"/>
      <c r="X588" s="179"/>
      <c r="Y588" s="179"/>
      <c r="Z588" s="179"/>
      <c r="AA588" s="179"/>
      <c r="AB588" s="110"/>
    </row>
    <row r="589" spans="2:28" ht="15.75" customHeight="1">
      <c r="B589" s="179"/>
      <c r="C589" s="179"/>
      <c r="D589" s="179"/>
      <c r="E589" s="179"/>
      <c r="F589" s="179"/>
      <c r="G589" s="179"/>
      <c r="H589" s="179"/>
      <c r="I589" s="179"/>
      <c r="J589" s="179"/>
      <c r="K589" s="179"/>
      <c r="L589" s="179"/>
      <c r="M589" s="179"/>
      <c r="N589" s="180"/>
      <c r="O589" s="134"/>
      <c r="P589" s="179"/>
      <c r="Q589" s="179"/>
      <c r="R589" s="179"/>
      <c r="S589" s="179"/>
      <c r="T589" s="179"/>
      <c r="U589" s="179"/>
      <c r="V589" s="179"/>
      <c r="W589" s="179"/>
      <c r="X589" s="179"/>
      <c r="Y589" s="179"/>
      <c r="Z589" s="179"/>
      <c r="AA589" s="179"/>
      <c r="AB589" s="110"/>
    </row>
    <row r="590" spans="2:28" ht="15.75" customHeight="1">
      <c r="B590" s="179"/>
      <c r="C590" s="179"/>
      <c r="D590" s="179"/>
      <c r="E590" s="179"/>
      <c r="F590" s="179"/>
      <c r="G590" s="179"/>
      <c r="H590" s="179"/>
      <c r="I590" s="179"/>
      <c r="J590" s="179"/>
      <c r="K590" s="179"/>
      <c r="L590" s="179"/>
      <c r="M590" s="179"/>
      <c r="N590" s="180"/>
      <c r="O590" s="134"/>
      <c r="P590" s="179"/>
      <c r="Q590" s="179"/>
      <c r="R590" s="179"/>
      <c r="S590" s="179"/>
      <c r="T590" s="179"/>
      <c r="U590" s="179"/>
      <c r="V590" s="179"/>
      <c r="W590" s="179"/>
      <c r="X590" s="179"/>
      <c r="Y590" s="179"/>
      <c r="Z590" s="179"/>
      <c r="AA590" s="179"/>
      <c r="AB590" s="110"/>
    </row>
    <row r="591" spans="2:28" ht="15.75" customHeight="1">
      <c r="B591" s="179"/>
      <c r="C591" s="179"/>
      <c r="D591" s="179"/>
      <c r="E591" s="179"/>
      <c r="F591" s="179"/>
      <c r="G591" s="179"/>
      <c r="H591" s="179"/>
      <c r="I591" s="179"/>
      <c r="J591" s="179"/>
      <c r="K591" s="179"/>
      <c r="L591" s="179"/>
      <c r="M591" s="179"/>
      <c r="N591" s="180"/>
      <c r="O591" s="134"/>
      <c r="P591" s="179"/>
      <c r="Q591" s="179"/>
      <c r="R591" s="179"/>
      <c r="S591" s="179"/>
      <c r="T591" s="179"/>
      <c r="U591" s="179"/>
      <c r="V591" s="179"/>
      <c r="W591" s="179"/>
      <c r="X591" s="179"/>
      <c r="Y591" s="179"/>
      <c r="Z591" s="179"/>
      <c r="AA591" s="179"/>
      <c r="AB591" s="110"/>
    </row>
    <row r="592" spans="2:28" ht="15.75" customHeight="1">
      <c r="B592" s="179"/>
      <c r="C592" s="179"/>
      <c r="D592" s="179"/>
      <c r="E592" s="179"/>
      <c r="F592" s="179"/>
      <c r="G592" s="179"/>
      <c r="H592" s="179"/>
      <c r="I592" s="179"/>
      <c r="J592" s="179"/>
      <c r="K592" s="179"/>
      <c r="L592" s="179"/>
      <c r="M592" s="179"/>
      <c r="N592" s="180"/>
      <c r="O592" s="134"/>
      <c r="P592" s="179"/>
      <c r="Q592" s="179"/>
      <c r="R592" s="179"/>
      <c r="S592" s="179"/>
      <c r="T592" s="179"/>
      <c r="U592" s="179"/>
      <c r="V592" s="179"/>
      <c r="W592" s="179"/>
      <c r="X592" s="179"/>
      <c r="Y592" s="179"/>
      <c r="Z592" s="179"/>
      <c r="AA592" s="179"/>
      <c r="AB592" s="110"/>
    </row>
    <row r="593" spans="2:28" ht="15.75" customHeight="1">
      <c r="B593" s="179"/>
      <c r="C593" s="179"/>
      <c r="D593" s="179"/>
      <c r="E593" s="179"/>
      <c r="F593" s="179"/>
      <c r="G593" s="179"/>
      <c r="H593" s="179"/>
      <c r="I593" s="179"/>
      <c r="J593" s="179"/>
      <c r="K593" s="179"/>
      <c r="L593" s="179"/>
      <c r="M593" s="179"/>
      <c r="N593" s="180"/>
      <c r="O593" s="134"/>
      <c r="P593" s="179"/>
      <c r="Q593" s="179"/>
      <c r="R593" s="179"/>
      <c r="S593" s="179"/>
      <c r="T593" s="179"/>
      <c r="U593" s="179"/>
      <c r="V593" s="179"/>
      <c r="W593" s="179"/>
      <c r="X593" s="179"/>
      <c r="Y593" s="179"/>
      <c r="Z593" s="179"/>
      <c r="AA593" s="179"/>
      <c r="AB593" s="110"/>
    </row>
    <row r="594" spans="2:28" ht="15.75" customHeight="1">
      <c r="B594" s="179"/>
      <c r="C594" s="179"/>
      <c r="D594" s="179"/>
      <c r="E594" s="179"/>
      <c r="F594" s="179"/>
      <c r="G594" s="179"/>
      <c r="H594" s="179"/>
      <c r="I594" s="179"/>
      <c r="J594" s="179"/>
      <c r="K594" s="179"/>
      <c r="L594" s="179"/>
      <c r="M594" s="179"/>
      <c r="N594" s="180"/>
      <c r="O594" s="134"/>
      <c r="P594" s="179"/>
      <c r="Q594" s="179"/>
      <c r="R594" s="179"/>
      <c r="S594" s="179"/>
      <c r="T594" s="179"/>
      <c r="U594" s="179"/>
      <c r="V594" s="179"/>
      <c r="W594" s="179"/>
      <c r="X594" s="179"/>
      <c r="Y594" s="179"/>
      <c r="Z594" s="179"/>
      <c r="AA594" s="179"/>
      <c r="AB594" s="110"/>
    </row>
    <row r="595" spans="2:28" ht="15.75" customHeight="1">
      <c r="B595" s="179"/>
      <c r="C595" s="179"/>
      <c r="D595" s="179"/>
      <c r="E595" s="179"/>
      <c r="F595" s="179"/>
      <c r="G595" s="179"/>
      <c r="H595" s="179"/>
      <c r="I595" s="179"/>
      <c r="J595" s="179"/>
      <c r="K595" s="179"/>
      <c r="L595" s="179"/>
      <c r="M595" s="179"/>
      <c r="N595" s="180"/>
      <c r="O595" s="134"/>
      <c r="P595" s="179"/>
      <c r="Q595" s="179"/>
      <c r="R595" s="179"/>
      <c r="S595" s="179"/>
      <c r="T595" s="179"/>
      <c r="U595" s="179"/>
      <c r="V595" s="179"/>
      <c r="W595" s="179"/>
      <c r="X595" s="179"/>
      <c r="Y595" s="179"/>
      <c r="Z595" s="179"/>
      <c r="AA595" s="179"/>
      <c r="AB595" s="110"/>
    </row>
    <row r="596" spans="2:28" ht="15.75" customHeight="1">
      <c r="B596" s="179"/>
      <c r="C596" s="179"/>
      <c r="D596" s="179"/>
      <c r="E596" s="179"/>
      <c r="F596" s="179"/>
      <c r="G596" s="179"/>
      <c r="H596" s="179"/>
      <c r="I596" s="179"/>
      <c r="J596" s="179"/>
      <c r="K596" s="179"/>
      <c r="L596" s="179"/>
      <c r="M596" s="179"/>
      <c r="N596" s="180"/>
      <c r="O596" s="134"/>
      <c r="P596" s="179"/>
      <c r="Q596" s="179"/>
      <c r="R596" s="179"/>
      <c r="S596" s="179"/>
      <c r="T596" s="179"/>
      <c r="U596" s="179"/>
      <c r="V596" s="179"/>
      <c r="W596" s="179"/>
      <c r="X596" s="179"/>
      <c r="Y596" s="179"/>
      <c r="Z596" s="179"/>
      <c r="AA596" s="179"/>
      <c r="AB596" s="110"/>
    </row>
    <row r="597" spans="2:28" ht="15.75" customHeight="1">
      <c r="B597" s="179"/>
      <c r="C597" s="179"/>
      <c r="D597" s="179"/>
      <c r="E597" s="179"/>
      <c r="F597" s="179"/>
      <c r="G597" s="179"/>
      <c r="H597" s="179"/>
      <c r="I597" s="179"/>
      <c r="J597" s="179"/>
      <c r="K597" s="179"/>
      <c r="L597" s="179"/>
      <c r="M597" s="179"/>
      <c r="N597" s="180"/>
      <c r="O597" s="134"/>
      <c r="P597" s="179"/>
      <c r="Q597" s="179"/>
      <c r="R597" s="179"/>
      <c r="S597" s="179"/>
      <c r="T597" s="179"/>
      <c r="U597" s="179"/>
      <c r="V597" s="179"/>
      <c r="W597" s="179"/>
      <c r="X597" s="179"/>
      <c r="Y597" s="179"/>
      <c r="Z597" s="179"/>
      <c r="AA597" s="179"/>
      <c r="AB597" s="110"/>
    </row>
    <row r="598" spans="2:28" ht="15.75" customHeight="1">
      <c r="B598" s="179"/>
      <c r="C598" s="179"/>
      <c r="D598" s="179"/>
      <c r="E598" s="179"/>
      <c r="F598" s="179"/>
      <c r="G598" s="179"/>
      <c r="H598" s="179"/>
      <c r="I598" s="179"/>
      <c r="J598" s="179"/>
      <c r="K598" s="179"/>
      <c r="L598" s="179"/>
      <c r="M598" s="179"/>
      <c r="N598" s="180"/>
      <c r="O598" s="134"/>
      <c r="P598" s="179"/>
      <c r="Q598" s="179"/>
      <c r="R598" s="179"/>
      <c r="S598" s="179"/>
      <c r="T598" s="179"/>
      <c r="U598" s="179"/>
      <c r="V598" s="179"/>
      <c r="W598" s="179"/>
      <c r="X598" s="179"/>
      <c r="Y598" s="179"/>
      <c r="Z598" s="179"/>
      <c r="AA598" s="179"/>
      <c r="AB598" s="110"/>
    </row>
    <row r="599" spans="2:28" ht="15.75" customHeight="1">
      <c r="B599" s="179"/>
      <c r="C599" s="179"/>
      <c r="D599" s="179"/>
      <c r="E599" s="179"/>
      <c r="F599" s="179"/>
      <c r="G599" s="179"/>
      <c r="H599" s="179"/>
      <c r="I599" s="179"/>
      <c r="J599" s="179"/>
      <c r="K599" s="179"/>
      <c r="L599" s="179"/>
      <c r="M599" s="179"/>
      <c r="N599" s="180"/>
      <c r="O599" s="134"/>
      <c r="P599" s="179"/>
      <c r="Q599" s="179"/>
      <c r="R599" s="179"/>
      <c r="S599" s="179"/>
      <c r="T599" s="179"/>
      <c r="U599" s="179"/>
      <c r="V599" s="179"/>
      <c r="W599" s="179"/>
      <c r="X599" s="179"/>
      <c r="Y599" s="179"/>
      <c r="Z599" s="179"/>
      <c r="AA599" s="179"/>
      <c r="AB599" s="110"/>
    </row>
    <row r="600" spans="2:28" ht="15.75" customHeight="1">
      <c r="B600" s="179"/>
      <c r="C600" s="179"/>
      <c r="D600" s="179"/>
      <c r="E600" s="179"/>
      <c r="F600" s="179"/>
      <c r="G600" s="179"/>
      <c r="H600" s="179"/>
      <c r="I600" s="179"/>
      <c r="J600" s="179"/>
      <c r="K600" s="179"/>
      <c r="L600" s="179"/>
      <c r="M600" s="179"/>
      <c r="N600" s="180"/>
      <c r="O600" s="134"/>
      <c r="P600" s="179"/>
      <c r="Q600" s="179"/>
      <c r="R600" s="179"/>
      <c r="S600" s="179"/>
      <c r="T600" s="179"/>
      <c r="U600" s="179"/>
      <c r="V600" s="179"/>
      <c r="W600" s="179"/>
      <c r="X600" s="179"/>
      <c r="Y600" s="179"/>
      <c r="Z600" s="179"/>
      <c r="AA600" s="179"/>
      <c r="AB600" s="110"/>
    </row>
    <row r="601" spans="2:28" ht="15.75" customHeight="1">
      <c r="B601" s="179"/>
      <c r="C601" s="179"/>
      <c r="D601" s="179"/>
      <c r="E601" s="179"/>
      <c r="F601" s="179"/>
      <c r="G601" s="179"/>
      <c r="H601" s="179"/>
      <c r="I601" s="179"/>
      <c r="J601" s="179"/>
      <c r="K601" s="179"/>
      <c r="L601" s="179"/>
      <c r="M601" s="179"/>
      <c r="N601" s="180"/>
      <c r="O601" s="134"/>
      <c r="P601" s="179"/>
      <c r="Q601" s="179"/>
      <c r="R601" s="179"/>
      <c r="S601" s="179"/>
      <c r="T601" s="179"/>
      <c r="U601" s="179"/>
      <c r="V601" s="179"/>
      <c r="W601" s="179"/>
      <c r="X601" s="179"/>
      <c r="Y601" s="179"/>
      <c r="Z601" s="179"/>
      <c r="AA601" s="179"/>
      <c r="AB601" s="110"/>
    </row>
    <row r="602" spans="2:28" ht="15.75" customHeight="1">
      <c r="B602" s="179"/>
      <c r="C602" s="179"/>
      <c r="D602" s="179"/>
      <c r="E602" s="179"/>
      <c r="F602" s="179"/>
      <c r="G602" s="179"/>
      <c r="H602" s="179"/>
      <c r="I602" s="179"/>
      <c r="J602" s="179"/>
      <c r="K602" s="179"/>
      <c r="L602" s="179"/>
      <c r="M602" s="179"/>
      <c r="N602" s="180"/>
      <c r="O602" s="134"/>
      <c r="P602" s="179"/>
      <c r="Q602" s="179"/>
      <c r="R602" s="179"/>
      <c r="S602" s="179"/>
      <c r="T602" s="179"/>
      <c r="U602" s="179"/>
      <c r="V602" s="179"/>
      <c r="W602" s="179"/>
      <c r="X602" s="179"/>
      <c r="Y602" s="179"/>
      <c r="Z602" s="179"/>
      <c r="AA602" s="179"/>
      <c r="AB602" s="110"/>
    </row>
    <row r="603" spans="2:28" ht="15.75" customHeight="1">
      <c r="B603" s="179"/>
      <c r="C603" s="179"/>
      <c r="D603" s="179"/>
      <c r="E603" s="179"/>
      <c r="F603" s="179"/>
      <c r="G603" s="179"/>
      <c r="H603" s="179"/>
      <c r="I603" s="179"/>
      <c r="J603" s="179"/>
      <c r="K603" s="179"/>
      <c r="L603" s="179"/>
      <c r="M603" s="179"/>
      <c r="N603" s="180"/>
      <c r="O603" s="134"/>
      <c r="P603" s="179"/>
      <c r="Q603" s="179"/>
      <c r="R603" s="179"/>
      <c r="S603" s="179"/>
      <c r="T603" s="179"/>
      <c r="U603" s="179"/>
      <c r="V603" s="179"/>
      <c r="W603" s="179"/>
      <c r="X603" s="179"/>
      <c r="Y603" s="179"/>
      <c r="Z603" s="179"/>
      <c r="AA603" s="179"/>
      <c r="AB603" s="110"/>
    </row>
    <row r="604" spans="2:28" ht="15.75" customHeight="1">
      <c r="B604" s="179"/>
      <c r="C604" s="179"/>
      <c r="D604" s="179"/>
      <c r="E604" s="179"/>
      <c r="F604" s="179"/>
      <c r="G604" s="179"/>
      <c r="H604" s="179"/>
      <c r="I604" s="179"/>
      <c r="J604" s="179"/>
      <c r="K604" s="179"/>
      <c r="L604" s="179"/>
      <c r="M604" s="179"/>
      <c r="N604" s="180"/>
      <c r="O604" s="134"/>
      <c r="P604" s="179"/>
      <c r="Q604" s="179"/>
      <c r="R604" s="179"/>
      <c r="S604" s="179"/>
      <c r="T604" s="179"/>
      <c r="U604" s="179"/>
      <c r="V604" s="179"/>
      <c r="W604" s="179"/>
      <c r="X604" s="179"/>
      <c r="Y604" s="179"/>
      <c r="Z604" s="179"/>
      <c r="AA604" s="179"/>
      <c r="AB604" s="110"/>
    </row>
    <row r="605" spans="2:28" ht="15.75" customHeight="1">
      <c r="B605" s="179"/>
      <c r="C605" s="179"/>
      <c r="D605" s="179"/>
      <c r="E605" s="179"/>
      <c r="F605" s="179"/>
      <c r="G605" s="179"/>
      <c r="H605" s="179"/>
      <c r="I605" s="179"/>
      <c r="J605" s="179"/>
      <c r="K605" s="179"/>
      <c r="L605" s="179"/>
      <c r="M605" s="179"/>
      <c r="N605" s="180"/>
      <c r="O605" s="134"/>
      <c r="P605" s="179"/>
      <c r="Q605" s="179"/>
      <c r="R605" s="179"/>
      <c r="S605" s="179"/>
      <c r="T605" s="179"/>
      <c r="U605" s="179"/>
      <c r="V605" s="179"/>
      <c r="W605" s="179"/>
      <c r="X605" s="179"/>
      <c r="Y605" s="179"/>
      <c r="Z605" s="179"/>
      <c r="AA605" s="179"/>
      <c r="AB605" s="110"/>
    </row>
    <row r="606" spans="2:28" ht="15.75" customHeight="1">
      <c r="B606" s="179"/>
      <c r="C606" s="179"/>
      <c r="D606" s="179"/>
      <c r="E606" s="179"/>
      <c r="F606" s="179"/>
      <c r="G606" s="179"/>
      <c r="H606" s="179"/>
      <c r="I606" s="179"/>
      <c r="J606" s="179"/>
      <c r="K606" s="179"/>
      <c r="L606" s="179"/>
      <c r="M606" s="179"/>
      <c r="N606" s="180"/>
      <c r="O606" s="134"/>
      <c r="P606" s="179"/>
      <c r="Q606" s="179"/>
      <c r="R606" s="179"/>
      <c r="S606" s="179"/>
      <c r="T606" s="179"/>
      <c r="U606" s="179"/>
      <c r="V606" s="179"/>
      <c r="W606" s="179"/>
      <c r="X606" s="179"/>
      <c r="Y606" s="179"/>
      <c r="Z606" s="179"/>
      <c r="AA606" s="179"/>
      <c r="AB606" s="110"/>
    </row>
    <row r="607" spans="2:28" ht="15.75" customHeight="1">
      <c r="B607" s="179"/>
      <c r="C607" s="179"/>
      <c r="D607" s="179"/>
      <c r="E607" s="179"/>
      <c r="F607" s="179"/>
      <c r="G607" s="179"/>
      <c r="H607" s="179"/>
      <c r="I607" s="179"/>
      <c r="J607" s="179"/>
      <c r="K607" s="179"/>
      <c r="L607" s="179"/>
      <c r="M607" s="179"/>
      <c r="N607" s="180"/>
      <c r="O607" s="134"/>
      <c r="P607" s="179"/>
      <c r="Q607" s="179"/>
      <c r="R607" s="179"/>
      <c r="S607" s="179"/>
      <c r="T607" s="179"/>
      <c r="U607" s="179"/>
      <c r="V607" s="179"/>
      <c r="W607" s="179"/>
      <c r="X607" s="179"/>
      <c r="Y607" s="179"/>
      <c r="Z607" s="179"/>
      <c r="AA607" s="179"/>
      <c r="AB607" s="110"/>
    </row>
    <row r="608" spans="2:28" ht="15.75" customHeight="1">
      <c r="B608" s="179"/>
      <c r="C608" s="179"/>
      <c r="D608" s="179"/>
      <c r="E608" s="179"/>
      <c r="F608" s="179"/>
      <c r="G608" s="179"/>
      <c r="H608" s="179"/>
      <c r="I608" s="179"/>
      <c r="J608" s="179"/>
      <c r="K608" s="179"/>
      <c r="L608" s="179"/>
      <c r="M608" s="179"/>
      <c r="N608" s="180"/>
      <c r="O608" s="134"/>
      <c r="P608" s="179"/>
      <c r="Q608" s="179"/>
      <c r="R608" s="179"/>
      <c r="S608" s="179"/>
      <c r="T608" s="179"/>
      <c r="U608" s="179"/>
      <c r="V608" s="179"/>
      <c r="W608" s="179"/>
      <c r="X608" s="179"/>
      <c r="Y608" s="179"/>
      <c r="Z608" s="179"/>
      <c r="AA608" s="179"/>
      <c r="AB608" s="110"/>
    </row>
    <row r="609" spans="2:28" ht="15.75" customHeight="1">
      <c r="B609" s="179"/>
      <c r="C609" s="179"/>
      <c r="D609" s="179"/>
      <c r="E609" s="179"/>
      <c r="F609" s="179"/>
      <c r="G609" s="179"/>
      <c r="H609" s="179"/>
      <c r="I609" s="179"/>
      <c r="J609" s="179"/>
      <c r="K609" s="179"/>
      <c r="L609" s="179"/>
      <c r="M609" s="179"/>
      <c r="N609" s="180"/>
      <c r="O609" s="134"/>
      <c r="P609" s="179"/>
      <c r="Q609" s="179"/>
      <c r="R609" s="179"/>
      <c r="S609" s="179"/>
      <c r="T609" s="179"/>
      <c r="U609" s="179"/>
      <c r="V609" s="179"/>
      <c r="W609" s="179"/>
      <c r="X609" s="179"/>
      <c r="Y609" s="179"/>
      <c r="Z609" s="179"/>
      <c r="AA609" s="179"/>
      <c r="AB609" s="110"/>
    </row>
    <row r="610" spans="2:28" ht="15.75" customHeight="1">
      <c r="B610" s="179"/>
      <c r="C610" s="179"/>
      <c r="D610" s="179"/>
      <c r="E610" s="179"/>
      <c r="F610" s="179"/>
      <c r="G610" s="179"/>
      <c r="H610" s="179"/>
      <c r="I610" s="179"/>
      <c r="J610" s="179"/>
      <c r="K610" s="179"/>
      <c r="L610" s="179"/>
      <c r="M610" s="179"/>
      <c r="N610" s="180"/>
      <c r="O610" s="134"/>
      <c r="P610" s="179"/>
      <c r="Q610" s="179"/>
      <c r="R610" s="179"/>
      <c r="S610" s="179"/>
      <c r="T610" s="179"/>
      <c r="U610" s="179"/>
      <c r="V610" s="179"/>
      <c r="W610" s="179"/>
      <c r="X610" s="179"/>
      <c r="Y610" s="179"/>
      <c r="Z610" s="179"/>
      <c r="AA610" s="179"/>
      <c r="AB610" s="110"/>
    </row>
    <row r="611" spans="2:28" ht="15.75" customHeight="1">
      <c r="B611" s="179"/>
      <c r="C611" s="179"/>
      <c r="D611" s="179"/>
      <c r="E611" s="179"/>
      <c r="F611" s="179"/>
      <c r="G611" s="179"/>
      <c r="H611" s="179"/>
      <c r="I611" s="179"/>
      <c r="J611" s="179"/>
      <c r="K611" s="179"/>
      <c r="L611" s="179"/>
      <c r="M611" s="179"/>
      <c r="N611" s="180"/>
      <c r="O611" s="134"/>
      <c r="P611" s="179"/>
      <c r="Q611" s="179"/>
      <c r="R611" s="179"/>
      <c r="S611" s="179"/>
      <c r="T611" s="179"/>
      <c r="U611" s="179"/>
      <c r="V611" s="179"/>
      <c r="W611" s="179"/>
      <c r="X611" s="179"/>
      <c r="Y611" s="179"/>
      <c r="Z611" s="179"/>
      <c r="AA611" s="179"/>
      <c r="AB611" s="110"/>
    </row>
    <row r="612" spans="2:28" ht="15.75" customHeight="1">
      <c r="B612" s="179"/>
      <c r="C612" s="179"/>
      <c r="D612" s="179"/>
      <c r="E612" s="179"/>
      <c r="F612" s="179"/>
      <c r="G612" s="179"/>
      <c r="H612" s="179"/>
      <c r="I612" s="179"/>
      <c r="J612" s="179"/>
      <c r="K612" s="179"/>
      <c r="L612" s="179"/>
      <c r="M612" s="179"/>
      <c r="N612" s="180"/>
      <c r="O612" s="134"/>
      <c r="P612" s="179"/>
      <c r="Q612" s="179"/>
      <c r="R612" s="179"/>
      <c r="S612" s="179"/>
      <c r="T612" s="179"/>
      <c r="U612" s="179"/>
      <c r="V612" s="179"/>
      <c r="W612" s="179"/>
      <c r="X612" s="179"/>
      <c r="Y612" s="179"/>
      <c r="Z612" s="179"/>
      <c r="AA612" s="179"/>
      <c r="AB612" s="110"/>
    </row>
    <row r="613" spans="2:28" ht="15.75" customHeight="1">
      <c r="B613" s="179"/>
      <c r="C613" s="179"/>
      <c r="D613" s="179"/>
      <c r="E613" s="179"/>
      <c r="F613" s="179"/>
      <c r="G613" s="179"/>
      <c r="H613" s="179"/>
      <c r="I613" s="179"/>
      <c r="J613" s="179"/>
      <c r="K613" s="179"/>
      <c r="L613" s="179"/>
      <c r="M613" s="179"/>
      <c r="N613" s="180"/>
      <c r="O613" s="134"/>
      <c r="P613" s="179"/>
      <c r="Q613" s="179"/>
      <c r="R613" s="179"/>
      <c r="S613" s="179"/>
      <c r="T613" s="179"/>
      <c r="U613" s="179"/>
      <c r="V613" s="179"/>
      <c r="W613" s="179"/>
      <c r="X613" s="179"/>
      <c r="Y613" s="179"/>
      <c r="Z613" s="179"/>
      <c r="AA613" s="179"/>
      <c r="AB613" s="110"/>
    </row>
    <row r="614" spans="2:28" ht="15.75" customHeight="1">
      <c r="B614" s="179"/>
      <c r="C614" s="179"/>
      <c r="D614" s="179"/>
      <c r="E614" s="179"/>
      <c r="F614" s="179"/>
      <c r="G614" s="179"/>
      <c r="H614" s="179"/>
      <c r="I614" s="179"/>
      <c r="J614" s="179"/>
      <c r="K614" s="179"/>
      <c r="L614" s="179"/>
      <c r="M614" s="179"/>
      <c r="N614" s="180"/>
      <c r="O614" s="134"/>
      <c r="P614" s="179"/>
      <c r="Q614" s="179"/>
      <c r="R614" s="179"/>
      <c r="S614" s="179"/>
      <c r="T614" s="179"/>
      <c r="U614" s="179"/>
      <c r="V614" s="179"/>
      <c r="W614" s="179"/>
      <c r="X614" s="179"/>
      <c r="Y614" s="179"/>
      <c r="Z614" s="179"/>
      <c r="AA614" s="179"/>
      <c r="AB614" s="110"/>
    </row>
    <row r="615" spans="2:28" ht="15.75" customHeight="1">
      <c r="B615" s="179"/>
      <c r="C615" s="179"/>
      <c r="D615" s="179"/>
      <c r="E615" s="179"/>
      <c r="F615" s="179"/>
      <c r="G615" s="179"/>
      <c r="H615" s="179"/>
      <c r="I615" s="179"/>
      <c r="J615" s="179"/>
      <c r="K615" s="179"/>
      <c r="L615" s="179"/>
      <c r="M615" s="179"/>
      <c r="N615" s="180"/>
      <c r="O615" s="134"/>
      <c r="P615" s="179"/>
      <c r="Q615" s="179"/>
      <c r="R615" s="179"/>
      <c r="S615" s="179"/>
      <c r="T615" s="179"/>
      <c r="U615" s="179"/>
      <c r="V615" s="179"/>
      <c r="W615" s="179"/>
      <c r="X615" s="179"/>
      <c r="Y615" s="179"/>
      <c r="Z615" s="179"/>
      <c r="AA615" s="179"/>
      <c r="AB615" s="110"/>
    </row>
    <row r="616" spans="2:28" ht="15.75" customHeight="1">
      <c r="B616" s="179"/>
      <c r="C616" s="179"/>
      <c r="D616" s="179"/>
      <c r="E616" s="179"/>
      <c r="F616" s="179"/>
      <c r="G616" s="179"/>
      <c r="H616" s="179"/>
      <c r="I616" s="179"/>
      <c r="J616" s="179"/>
      <c r="K616" s="179"/>
      <c r="L616" s="179"/>
      <c r="M616" s="179"/>
      <c r="N616" s="180"/>
      <c r="O616" s="134"/>
      <c r="P616" s="179"/>
      <c r="Q616" s="179"/>
      <c r="R616" s="179"/>
      <c r="S616" s="179"/>
      <c r="T616" s="179"/>
      <c r="U616" s="179"/>
      <c r="V616" s="179"/>
      <c r="W616" s="179"/>
      <c r="X616" s="179"/>
      <c r="Y616" s="179"/>
      <c r="Z616" s="179"/>
      <c r="AA616" s="179"/>
      <c r="AB616" s="110"/>
    </row>
    <row r="617" spans="2:28" ht="15.75" customHeight="1">
      <c r="B617" s="179"/>
      <c r="C617" s="179"/>
      <c r="D617" s="179"/>
      <c r="E617" s="179"/>
      <c r="F617" s="179"/>
      <c r="G617" s="179"/>
      <c r="H617" s="179"/>
      <c r="I617" s="179"/>
      <c r="J617" s="179"/>
      <c r="K617" s="179"/>
      <c r="L617" s="179"/>
      <c r="M617" s="179"/>
      <c r="N617" s="180"/>
      <c r="O617" s="134"/>
      <c r="P617" s="179"/>
      <c r="Q617" s="179"/>
      <c r="R617" s="179"/>
      <c r="S617" s="179"/>
      <c r="T617" s="179"/>
      <c r="U617" s="179"/>
      <c r="V617" s="179"/>
      <c r="W617" s="179"/>
      <c r="X617" s="179"/>
      <c r="Y617" s="179"/>
      <c r="Z617" s="179"/>
      <c r="AA617" s="179"/>
      <c r="AB617" s="110"/>
    </row>
    <row r="618" spans="2:28" ht="15.75" customHeight="1">
      <c r="B618" s="179"/>
      <c r="C618" s="179"/>
      <c r="D618" s="179"/>
      <c r="E618" s="179"/>
      <c r="F618" s="179"/>
      <c r="G618" s="179"/>
      <c r="H618" s="179"/>
      <c r="I618" s="179"/>
      <c r="J618" s="179"/>
      <c r="K618" s="179"/>
      <c r="L618" s="179"/>
      <c r="M618" s="179"/>
      <c r="N618" s="180"/>
      <c r="O618" s="134"/>
      <c r="P618" s="179"/>
      <c r="Q618" s="179"/>
      <c r="R618" s="179"/>
      <c r="S618" s="179"/>
      <c r="T618" s="179"/>
      <c r="U618" s="179"/>
      <c r="V618" s="179"/>
      <c r="W618" s="179"/>
      <c r="X618" s="179"/>
      <c r="Y618" s="179"/>
      <c r="Z618" s="179"/>
      <c r="AA618" s="179"/>
      <c r="AB618" s="110"/>
    </row>
    <row r="619" spans="2:28" ht="15.75" customHeight="1">
      <c r="B619" s="179"/>
      <c r="C619" s="179"/>
      <c r="D619" s="179"/>
      <c r="E619" s="179"/>
      <c r="F619" s="179"/>
      <c r="G619" s="179"/>
      <c r="H619" s="179"/>
      <c r="I619" s="179"/>
      <c r="J619" s="179"/>
      <c r="K619" s="179"/>
      <c r="L619" s="179"/>
      <c r="M619" s="179"/>
      <c r="N619" s="180"/>
      <c r="O619" s="134"/>
      <c r="P619" s="179"/>
      <c r="Q619" s="179"/>
      <c r="R619" s="179"/>
      <c r="S619" s="179"/>
      <c r="T619" s="179"/>
      <c r="U619" s="179"/>
      <c r="V619" s="179"/>
      <c r="W619" s="179"/>
      <c r="X619" s="179"/>
      <c r="Y619" s="179"/>
      <c r="Z619" s="179"/>
      <c r="AA619" s="179"/>
      <c r="AB619" s="110"/>
    </row>
    <row r="620" spans="2:28" ht="15.75" customHeight="1">
      <c r="B620" s="179"/>
      <c r="C620" s="179"/>
      <c r="D620" s="179"/>
      <c r="E620" s="179"/>
      <c r="F620" s="179"/>
      <c r="G620" s="179"/>
      <c r="H620" s="179"/>
      <c r="I620" s="179"/>
      <c r="J620" s="179"/>
      <c r="K620" s="179"/>
      <c r="L620" s="179"/>
      <c r="M620" s="179"/>
      <c r="N620" s="180"/>
      <c r="O620" s="134"/>
      <c r="P620" s="179"/>
      <c r="Q620" s="179"/>
      <c r="R620" s="179"/>
      <c r="S620" s="179"/>
      <c r="T620" s="179"/>
      <c r="U620" s="179"/>
      <c r="V620" s="179"/>
      <c r="W620" s="179"/>
      <c r="X620" s="179"/>
      <c r="Y620" s="179"/>
      <c r="Z620" s="179"/>
      <c r="AA620" s="179"/>
      <c r="AB620" s="110"/>
    </row>
    <row r="621" spans="2:28" ht="15.75" customHeight="1">
      <c r="B621" s="179"/>
      <c r="C621" s="179"/>
      <c r="D621" s="179"/>
      <c r="E621" s="179"/>
      <c r="F621" s="179"/>
      <c r="G621" s="179"/>
      <c r="H621" s="179"/>
      <c r="I621" s="179"/>
      <c r="J621" s="179"/>
      <c r="K621" s="179"/>
      <c r="L621" s="179"/>
      <c r="M621" s="179"/>
      <c r="N621" s="180"/>
      <c r="O621" s="134"/>
      <c r="P621" s="179"/>
      <c r="Q621" s="179"/>
      <c r="R621" s="179"/>
      <c r="S621" s="179"/>
      <c r="T621" s="179"/>
      <c r="U621" s="179"/>
      <c r="V621" s="179"/>
      <c r="W621" s="179"/>
      <c r="X621" s="179"/>
      <c r="Y621" s="179"/>
      <c r="Z621" s="179"/>
      <c r="AA621" s="179"/>
      <c r="AB621" s="110"/>
    </row>
    <row r="622" spans="2:28" ht="15.75" customHeight="1">
      <c r="B622" s="179"/>
      <c r="C622" s="179"/>
      <c r="D622" s="179"/>
      <c r="E622" s="179"/>
      <c r="F622" s="179"/>
      <c r="G622" s="179"/>
      <c r="H622" s="179"/>
      <c r="I622" s="179"/>
      <c r="J622" s="179"/>
      <c r="K622" s="179"/>
      <c r="L622" s="179"/>
      <c r="M622" s="179"/>
      <c r="N622" s="180"/>
      <c r="O622" s="134"/>
      <c r="P622" s="179"/>
      <c r="Q622" s="179"/>
      <c r="R622" s="179"/>
      <c r="S622" s="179"/>
      <c r="T622" s="179"/>
      <c r="U622" s="179"/>
      <c r="V622" s="179"/>
      <c r="W622" s="179"/>
      <c r="X622" s="179"/>
      <c r="Y622" s="179"/>
      <c r="Z622" s="179"/>
      <c r="AA622" s="179"/>
      <c r="AB622" s="110"/>
    </row>
    <row r="623" spans="2:28" ht="15.75" customHeight="1">
      <c r="B623" s="179"/>
      <c r="C623" s="179"/>
      <c r="D623" s="179"/>
      <c r="E623" s="179"/>
      <c r="F623" s="179"/>
      <c r="G623" s="179"/>
      <c r="H623" s="179"/>
      <c r="I623" s="179"/>
      <c r="J623" s="179"/>
      <c r="K623" s="179"/>
      <c r="L623" s="179"/>
      <c r="M623" s="179"/>
      <c r="N623" s="180"/>
      <c r="O623" s="134"/>
      <c r="P623" s="179"/>
      <c r="Q623" s="179"/>
      <c r="R623" s="179"/>
      <c r="S623" s="179"/>
      <c r="T623" s="179"/>
      <c r="U623" s="179"/>
      <c r="V623" s="179"/>
      <c r="W623" s="179"/>
      <c r="X623" s="179"/>
      <c r="Y623" s="179"/>
      <c r="Z623" s="179"/>
      <c r="AA623" s="179"/>
      <c r="AB623" s="110"/>
    </row>
    <row r="624" spans="2:28" ht="15.75" customHeight="1">
      <c r="B624" s="179"/>
      <c r="C624" s="179"/>
      <c r="D624" s="179"/>
      <c r="E624" s="179"/>
      <c r="F624" s="179"/>
      <c r="G624" s="179"/>
      <c r="H624" s="179"/>
      <c r="I624" s="179"/>
      <c r="J624" s="179"/>
      <c r="K624" s="179"/>
      <c r="L624" s="179"/>
      <c r="M624" s="179"/>
      <c r="N624" s="180"/>
      <c r="O624" s="134"/>
      <c r="P624" s="179"/>
      <c r="Q624" s="179"/>
      <c r="R624" s="179"/>
      <c r="S624" s="179"/>
      <c r="T624" s="179"/>
      <c r="U624" s="179"/>
      <c r="V624" s="179"/>
      <c r="W624" s="179"/>
      <c r="X624" s="179"/>
      <c r="Y624" s="179"/>
      <c r="Z624" s="179"/>
      <c r="AA624" s="179"/>
      <c r="AB624" s="110"/>
    </row>
    <row r="625" spans="2:28" ht="15.75" customHeight="1">
      <c r="B625" s="179"/>
      <c r="C625" s="179"/>
      <c r="D625" s="179"/>
      <c r="E625" s="179"/>
      <c r="F625" s="179"/>
      <c r="G625" s="179"/>
      <c r="H625" s="179"/>
      <c r="I625" s="179"/>
      <c r="J625" s="179"/>
      <c r="K625" s="179"/>
      <c r="L625" s="179"/>
      <c r="M625" s="179"/>
      <c r="N625" s="180"/>
      <c r="O625" s="134"/>
      <c r="P625" s="179"/>
      <c r="Q625" s="179"/>
      <c r="R625" s="179"/>
      <c r="S625" s="179"/>
      <c r="T625" s="179"/>
      <c r="U625" s="179"/>
      <c r="V625" s="179"/>
      <c r="W625" s="179"/>
      <c r="X625" s="179"/>
      <c r="Y625" s="179"/>
      <c r="Z625" s="179"/>
      <c r="AA625" s="179"/>
      <c r="AB625" s="110"/>
    </row>
    <row r="626" spans="2:28" ht="15.75" customHeight="1">
      <c r="B626" s="179"/>
      <c r="C626" s="179"/>
      <c r="D626" s="179"/>
      <c r="E626" s="179"/>
      <c r="F626" s="179"/>
      <c r="G626" s="179"/>
      <c r="H626" s="179"/>
      <c r="I626" s="179"/>
      <c r="J626" s="179"/>
      <c r="K626" s="179"/>
      <c r="L626" s="179"/>
      <c r="M626" s="179"/>
      <c r="N626" s="180"/>
      <c r="O626" s="134"/>
      <c r="P626" s="179"/>
      <c r="Q626" s="179"/>
      <c r="R626" s="179"/>
      <c r="S626" s="179"/>
      <c r="T626" s="179"/>
      <c r="U626" s="179"/>
      <c r="V626" s="179"/>
      <c r="W626" s="179"/>
      <c r="X626" s="179"/>
      <c r="Y626" s="179"/>
      <c r="Z626" s="179"/>
      <c r="AA626" s="179"/>
      <c r="AB626" s="110"/>
    </row>
    <row r="627" spans="2:28" ht="15.75" customHeight="1">
      <c r="B627" s="179"/>
      <c r="C627" s="179"/>
      <c r="D627" s="179"/>
      <c r="E627" s="179"/>
      <c r="F627" s="179"/>
      <c r="G627" s="179"/>
      <c r="H627" s="179"/>
      <c r="I627" s="179"/>
      <c r="J627" s="179"/>
      <c r="K627" s="179"/>
      <c r="L627" s="179"/>
      <c r="M627" s="179"/>
      <c r="N627" s="180"/>
      <c r="O627" s="134"/>
      <c r="P627" s="179"/>
      <c r="Q627" s="179"/>
      <c r="R627" s="179"/>
      <c r="S627" s="179"/>
      <c r="T627" s="179"/>
      <c r="U627" s="179"/>
      <c r="V627" s="179"/>
      <c r="W627" s="179"/>
      <c r="X627" s="179"/>
      <c r="Y627" s="179"/>
      <c r="Z627" s="179"/>
      <c r="AA627" s="179"/>
      <c r="AB627" s="110"/>
    </row>
    <row r="628" spans="2:28" ht="15.75" customHeight="1">
      <c r="B628" s="179"/>
      <c r="C628" s="179"/>
      <c r="D628" s="179"/>
      <c r="E628" s="179"/>
      <c r="F628" s="179"/>
      <c r="G628" s="179"/>
      <c r="H628" s="179"/>
      <c r="I628" s="179"/>
      <c r="J628" s="179"/>
      <c r="K628" s="179"/>
      <c r="L628" s="179"/>
      <c r="M628" s="179"/>
      <c r="N628" s="180"/>
      <c r="O628" s="134"/>
      <c r="P628" s="179"/>
      <c r="Q628" s="179"/>
      <c r="R628" s="179"/>
      <c r="S628" s="179"/>
      <c r="T628" s="179"/>
      <c r="U628" s="179"/>
      <c r="V628" s="179"/>
      <c r="W628" s="179"/>
      <c r="X628" s="179"/>
      <c r="Y628" s="179"/>
      <c r="Z628" s="179"/>
      <c r="AA628" s="179"/>
      <c r="AB628" s="110"/>
    </row>
    <row r="629" spans="2:28" ht="15.75" customHeight="1">
      <c r="B629" s="179"/>
      <c r="C629" s="179"/>
      <c r="D629" s="179"/>
      <c r="E629" s="179"/>
      <c r="F629" s="179"/>
      <c r="G629" s="179"/>
      <c r="H629" s="179"/>
      <c r="I629" s="179"/>
      <c r="J629" s="179"/>
      <c r="K629" s="179"/>
      <c r="L629" s="179"/>
      <c r="M629" s="179"/>
      <c r="N629" s="180"/>
      <c r="O629" s="134"/>
      <c r="P629" s="179"/>
      <c r="Q629" s="179"/>
      <c r="R629" s="179"/>
      <c r="S629" s="179"/>
      <c r="T629" s="179"/>
      <c r="U629" s="179"/>
      <c r="V629" s="179"/>
      <c r="W629" s="179"/>
      <c r="X629" s="179"/>
      <c r="Y629" s="179"/>
      <c r="Z629" s="179"/>
      <c r="AA629" s="179"/>
      <c r="AB629" s="110"/>
    </row>
    <row r="630" spans="2:28" ht="15.75" customHeight="1">
      <c r="B630" s="179"/>
      <c r="C630" s="179"/>
      <c r="D630" s="179"/>
      <c r="E630" s="179"/>
      <c r="F630" s="179"/>
      <c r="G630" s="179"/>
      <c r="H630" s="179"/>
      <c r="I630" s="179"/>
      <c r="J630" s="179"/>
      <c r="K630" s="179"/>
      <c r="L630" s="179"/>
      <c r="M630" s="179"/>
      <c r="N630" s="180"/>
      <c r="O630" s="134"/>
      <c r="P630" s="179"/>
      <c r="Q630" s="179"/>
      <c r="R630" s="179"/>
      <c r="S630" s="179"/>
      <c r="T630" s="179"/>
      <c r="U630" s="179"/>
      <c r="V630" s="179"/>
      <c r="W630" s="179"/>
      <c r="X630" s="179"/>
      <c r="Y630" s="179"/>
      <c r="Z630" s="179"/>
      <c r="AA630" s="179"/>
      <c r="AB630" s="110"/>
    </row>
    <row r="631" spans="2:28" ht="15.75" customHeight="1">
      <c r="B631" s="179"/>
      <c r="C631" s="179"/>
      <c r="D631" s="179"/>
      <c r="E631" s="179"/>
      <c r="F631" s="179"/>
      <c r="G631" s="179"/>
      <c r="H631" s="179"/>
      <c r="I631" s="179"/>
      <c r="J631" s="179"/>
      <c r="K631" s="179"/>
      <c r="L631" s="179"/>
      <c r="M631" s="179"/>
      <c r="N631" s="180"/>
      <c r="O631" s="134"/>
      <c r="P631" s="179"/>
      <c r="Q631" s="179"/>
      <c r="R631" s="179"/>
      <c r="S631" s="179"/>
      <c r="T631" s="179"/>
      <c r="U631" s="179"/>
      <c r="V631" s="179"/>
      <c r="W631" s="179"/>
      <c r="X631" s="179"/>
      <c r="Y631" s="179"/>
      <c r="Z631" s="179"/>
      <c r="AA631" s="179"/>
      <c r="AB631" s="110"/>
    </row>
    <row r="632" spans="2:28" ht="15.75" customHeight="1">
      <c r="B632" s="179"/>
      <c r="C632" s="179"/>
      <c r="D632" s="179"/>
      <c r="E632" s="179"/>
      <c r="F632" s="179"/>
      <c r="G632" s="179"/>
      <c r="H632" s="179"/>
      <c r="I632" s="179"/>
      <c r="J632" s="179"/>
      <c r="K632" s="179"/>
      <c r="L632" s="179"/>
      <c r="M632" s="179"/>
      <c r="N632" s="180"/>
      <c r="O632" s="134"/>
      <c r="P632" s="179"/>
      <c r="Q632" s="179"/>
      <c r="R632" s="179"/>
      <c r="S632" s="179"/>
      <c r="T632" s="179"/>
      <c r="U632" s="179"/>
      <c r="V632" s="179"/>
      <c r="W632" s="179"/>
      <c r="X632" s="179"/>
      <c r="Y632" s="179"/>
      <c r="Z632" s="179"/>
      <c r="AA632" s="179"/>
      <c r="AB632" s="110"/>
    </row>
    <row r="633" spans="2:28" ht="15.75" customHeight="1">
      <c r="B633" s="179"/>
      <c r="C633" s="179"/>
      <c r="D633" s="179"/>
      <c r="E633" s="179"/>
      <c r="F633" s="179"/>
      <c r="G633" s="179"/>
      <c r="H633" s="179"/>
      <c r="I633" s="179"/>
      <c r="J633" s="179"/>
      <c r="K633" s="179"/>
      <c r="L633" s="179"/>
      <c r="M633" s="179"/>
      <c r="N633" s="180"/>
      <c r="O633" s="134"/>
      <c r="P633" s="179"/>
      <c r="Q633" s="179"/>
      <c r="R633" s="179"/>
      <c r="S633" s="179"/>
      <c r="T633" s="179"/>
      <c r="U633" s="179"/>
      <c r="V633" s="179"/>
      <c r="W633" s="179"/>
      <c r="X633" s="179"/>
      <c r="Y633" s="179"/>
      <c r="Z633" s="179"/>
      <c r="AA633" s="179"/>
      <c r="AB633" s="110"/>
    </row>
    <row r="634" spans="2:28" ht="15.75" customHeight="1">
      <c r="B634" s="179"/>
      <c r="C634" s="179"/>
      <c r="D634" s="179"/>
      <c r="E634" s="179"/>
      <c r="F634" s="179"/>
      <c r="G634" s="179"/>
      <c r="H634" s="179"/>
      <c r="I634" s="179"/>
      <c r="J634" s="179"/>
      <c r="K634" s="179"/>
      <c r="L634" s="179"/>
      <c r="M634" s="179"/>
      <c r="N634" s="180"/>
      <c r="O634" s="134"/>
      <c r="P634" s="179"/>
      <c r="Q634" s="179"/>
      <c r="R634" s="179"/>
      <c r="S634" s="179"/>
      <c r="T634" s="179"/>
      <c r="U634" s="179"/>
      <c r="V634" s="179"/>
      <c r="W634" s="179"/>
      <c r="X634" s="179"/>
      <c r="Y634" s="179"/>
      <c r="Z634" s="179"/>
      <c r="AA634" s="179"/>
      <c r="AB634" s="110"/>
    </row>
    <row r="635" spans="2:28" ht="15.75" customHeight="1">
      <c r="B635" s="179"/>
      <c r="C635" s="179"/>
      <c r="D635" s="179"/>
      <c r="E635" s="179"/>
      <c r="F635" s="179"/>
      <c r="G635" s="179"/>
      <c r="H635" s="179"/>
      <c r="I635" s="179"/>
      <c r="J635" s="179"/>
      <c r="K635" s="179"/>
      <c r="L635" s="179"/>
      <c r="M635" s="179"/>
      <c r="N635" s="180"/>
      <c r="O635" s="134"/>
      <c r="P635" s="179"/>
      <c r="Q635" s="179"/>
      <c r="R635" s="179"/>
      <c r="S635" s="179"/>
      <c r="T635" s="179"/>
      <c r="U635" s="179"/>
      <c r="V635" s="179"/>
      <c r="W635" s="179"/>
      <c r="X635" s="179"/>
      <c r="Y635" s="179"/>
      <c r="Z635" s="179"/>
      <c r="AA635" s="179"/>
      <c r="AB635" s="110"/>
    </row>
    <row r="636" spans="2:28" ht="15.75" customHeight="1">
      <c r="B636" s="179"/>
      <c r="C636" s="179"/>
      <c r="D636" s="179"/>
      <c r="E636" s="179"/>
      <c r="F636" s="179"/>
      <c r="G636" s="179"/>
      <c r="H636" s="179"/>
      <c r="I636" s="179"/>
      <c r="J636" s="179"/>
      <c r="K636" s="179"/>
      <c r="L636" s="179"/>
      <c r="M636" s="179"/>
      <c r="N636" s="180"/>
      <c r="O636" s="134"/>
      <c r="P636" s="179"/>
      <c r="Q636" s="179"/>
      <c r="R636" s="179"/>
      <c r="S636" s="179"/>
      <c r="T636" s="179"/>
      <c r="U636" s="179"/>
      <c r="V636" s="179"/>
      <c r="W636" s="179"/>
      <c r="X636" s="179"/>
      <c r="Y636" s="179"/>
      <c r="Z636" s="179"/>
      <c r="AA636" s="179"/>
      <c r="AB636" s="110"/>
    </row>
    <row r="637" spans="2:28" ht="15.75" customHeight="1">
      <c r="B637" s="179"/>
      <c r="C637" s="179"/>
      <c r="D637" s="179"/>
      <c r="E637" s="179"/>
      <c r="F637" s="179"/>
      <c r="G637" s="179"/>
      <c r="H637" s="179"/>
      <c r="I637" s="179"/>
      <c r="J637" s="179"/>
      <c r="K637" s="179"/>
      <c r="L637" s="179"/>
      <c r="M637" s="179"/>
      <c r="N637" s="180"/>
      <c r="O637" s="134"/>
      <c r="P637" s="179"/>
      <c r="Q637" s="179"/>
      <c r="R637" s="179"/>
      <c r="S637" s="179"/>
      <c r="T637" s="179"/>
      <c r="U637" s="179"/>
      <c r="V637" s="179"/>
      <c r="W637" s="179"/>
      <c r="X637" s="179"/>
      <c r="Y637" s="179"/>
      <c r="Z637" s="179"/>
      <c r="AA637" s="179"/>
      <c r="AB637" s="110"/>
    </row>
    <row r="638" spans="2:28" ht="15.75" customHeight="1">
      <c r="B638" s="179"/>
      <c r="C638" s="179"/>
      <c r="D638" s="179"/>
      <c r="E638" s="179"/>
      <c r="F638" s="179"/>
      <c r="G638" s="179"/>
      <c r="H638" s="179"/>
      <c r="I638" s="179"/>
      <c r="J638" s="179"/>
      <c r="K638" s="179"/>
      <c r="L638" s="179"/>
      <c r="M638" s="179"/>
      <c r="N638" s="180"/>
      <c r="O638" s="134"/>
      <c r="P638" s="179"/>
      <c r="Q638" s="179"/>
      <c r="R638" s="179"/>
      <c r="S638" s="179"/>
      <c r="T638" s="179"/>
      <c r="U638" s="179"/>
      <c r="V638" s="179"/>
      <c r="W638" s="179"/>
      <c r="X638" s="179"/>
      <c r="Y638" s="179"/>
      <c r="Z638" s="179"/>
      <c r="AA638" s="179"/>
      <c r="AB638" s="110"/>
    </row>
    <row r="639" spans="2:28" ht="15.75" customHeight="1">
      <c r="B639" s="179"/>
      <c r="C639" s="179"/>
      <c r="D639" s="179"/>
      <c r="E639" s="179"/>
      <c r="F639" s="179"/>
      <c r="G639" s="179"/>
      <c r="H639" s="179"/>
      <c r="I639" s="179"/>
      <c r="J639" s="179"/>
      <c r="K639" s="179"/>
      <c r="L639" s="179"/>
      <c r="M639" s="179"/>
      <c r="N639" s="180"/>
      <c r="O639" s="134"/>
      <c r="P639" s="179"/>
      <c r="Q639" s="179"/>
      <c r="R639" s="179"/>
      <c r="S639" s="179"/>
      <c r="T639" s="179"/>
      <c r="U639" s="179"/>
      <c r="V639" s="179"/>
      <c r="W639" s="179"/>
      <c r="X639" s="179"/>
      <c r="Y639" s="179"/>
      <c r="Z639" s="179"/>
      <c r="AA639" s="179"/>
      <c r="AB639" s="110"/>
    </row>
    <row r="640" spans="2:28" ht="15.75" customHeight="1">
      <c r="B640" s="179"/>
      <c r="C640" s="179"/>
      <c r="D640" s="179"/>
      <c r="E640" s="179"/>
      <c r="F640" s="179"/>
      <c r="G640" s="179"/>
      <c r="H640" s="179"/>
      <c r="I640" s="179"/>
      <c r="J640" s="179"/>
      <c r="K640" s="179"/>
      <c r="L640" s="179"/>
      <c r="M640" s="179"/>
      <c r="N640" s="180"/>
      <c r="O640" s="134"/>
      <c r="P640" s="179"/>
      <c r="Q640" s="179"/>
      <c r="R640" s="179"/>
      <c r="S640" s="179"/>
      <c r="T640" s="179"/>
      <c r="U640" s="179"/>
      <c r="V640" s="179"/>
      <c r="W640" s="179"/>
      <c r="X640" s="179"/>
      <c r="Y640" s="179"/>
      <c r="Z640" s="179"/>
      <c r="AA640" s="179"/>
      <c r="AB640" s="110"/>
    </row>
    <row r="641" spans="2:28" ht="15.75" customHeight="1">
      <c r="B641" s="179"/>
      <c r="C641" s="179"/>
      <c r="D641" s="179"/>
      <c r="E641" s="179"/>
      <c r="F641" s="179"/>
      <c r="G641" s="179"/>
      <c r="H641" s="179"/>
      <c r="I641" s="179"/>
      <c r="J641" s="179"/>
      <c r="K641" s="179"/>
      <c r="L641" s="179"/>
      <c r="M641" s="179"/>
      <c r="N641" s="180"/>
      <c r="O641" s="134"/>
      <c r="P641" s="179"/>
      <c r="Q641" s="179"/>
      <c r="R641" s="179"/>
      <c r="S641" s="179"/>
      <c r="T641" s="179"/>
      <c r="U641" s="179"/>
      <c r="V641" s="179"/>
      <c r="W641" s="179"/>
      <c r="X641" s="179"/>
      <c r="Y641" s="179"/>
      <c r="Z641" s="179"/>
      <c r="AA641" s="179"/>
      <c r="AB641" s="110"/>
    </row>
    <row r="642" spans="2:28" ht="15.75" customHeight="1">
      <c r="B642" s="179"/>
      <c r="C642" s="179"/>
      <c r="D642" s="179"/>
      <c r="E642" s="179"/>
      <c r="F642" s="179"/>
      <c r="G642" s="179"/>
      <c r="H642" s="179"/>
      <c r="I642" s="179"/>
      <c r="J642" s="179"/>
      <c r="K642" s="179"/>
      <c r="L642" s="179"/>
      <c r="M642" s="179"/>
      <c r="N642" s="180"/>
      <c r="O642" s="134"/>
      <c r="P642" s="179"/>
      <c r="Q642" s="179"/>
      <c r="R642" s="179"/>
      <c r="S642" s="179"/>
      <c r="T642" s="179"/>
      <c r="U642" s="179"/>
      <c r="V642" s="179"/>
      <c r="W642" s="179"/>
      <c r="X642" s="179"/>
      <c r="Y642" s="179"/>
      <c r="Z642" s="179"/>
      <c r="AA642" s="179"/>
      <c r="AB642" s="110"/>
    </row>
    <row r="643" spans="2:28" ht="15.75" customHeight="1">
      <c r="B643" s="179"/>
      <c r="C643" s="179"/>
      <c r="D643" s="179"/>
      <c r="E643" s="179"/>
      <c r="F643" s="179"/>
      <c r="G643" s="179"/>
      <c r="H643" s="179"/>
      <c r="I643" s="179"/>
      <c r="J643" s="179"/>
      <c r="K643" s="179"/>
      <c r="L643" s="179"/>
      <c r="M643" s="179"/>
      <c r="N643" s="180"/>
      <c r="O643" s="134"/>
      <c r="P643" s="179"/>
      <c r="Q643" s="179"/>
      <c r="R643" s="179"/>
      <c r="S643" s="179"/>
      <c r="T643" s="179"/>
      <c r="U643" s="179"/>
      <c r="V643" s="179"/>
      <c r="W643" s="179"/>
      <c r="X643" s="179"/>
      <c r="Y643" s="179"/>
      <c r="Z643" s="179"/>
      <c r="AA643" s="179"/>
      <c r="AB643" s="110"/>
    </row>
    <row r="644" spans="2:28" ht="15.75" customHeight="1">
      <c r="B644" s="179"/>
      <c r="C644" s="179"/>
      <c r="D644" s="179"/>
      <c r="E644" s="179"/>
      <c r="F644" s="179"/>
      <c r="G644" s="179"/>
      <c r="H644" s="179"/>
      <c r="I644" s="179"/>
      <c r="J644" s="179"/>
      <c r="K644" s="179"/>
      <c r="L644" s="179"/>
      <c r="M644" s="179"/>
      <c r="N644" s="180"/>
      <c r="O644" s="134"/>
      <c r="P644" s="179"/>
      <c r="Q644" s="179"/>
      <c r="R644" s="179"/>
      <c r="S644" s="179"/>
      <c r="T644" s="179"/>
      <c r="U644" s="179"/>
      <c r="V644" s="179"/>
      <c r="W644" s="179"/>
      <c r="X644" s="179"/>
      <c r="Y644" s="179"/>
      <c r="Z644" s="179"/>
      <c r="AA644" s="179"/>
      <c r="AB644" s="110"/>
    </row>
    <row r="645" spans="2:28" ht="15.75" customHeight="1">
      <c r="B645" s="179"/>
      <c r="C645" s="179"/>
      <c r="D645" s="179"/>
      <c r="E645" s="179"/>
      <c r="F645" s="179"/>
      <c r="G645" s="179"/>
      <c r="H645" s="179"/>
      <c r="I645" s="179"/>
      <c r="J645" s="179"/>
      <c r="K645" s="179"/>
      <c r="L645" s="179"/>
      <c r="M645" s="179"/>
      <c r="N645" s="180"/>
      <c r="O645" s="134"/>
      <c r="P645" s="179"/>
      <c r="Q645" s="179"/>
      <c r="R645" s="179"/>
      <c r="S645" s="179"/>
      <c r="T645" s="179"/>
      <c r="U645" s="179"/>
      <c r="V645" s="179"/>
      <c r="W645" s="179"/>
      <c r="X645" s="179"/>
      <c r="Y645" s="179"/>
      <c r="Z645" s="179"/>
      <c r="AA645" s="179"/>
      <c r="AB645" s="110"/>
    </row>
    <row r="646" spans="2:28" ht="15.75" customHeight="1">
      <c r="B646" s="179"/>
      <c r="C646" s="179"/>
      <c r="D646" s="179"/>
      <c r="E646" s="179"/>
      <c r="F646" s="179"/>
      <c r="G646" s="179"/>
      <c r="H646" s="179"/>
      <c r="I646" s="179"/>
      <c r="J646" s="179"/>
      <c r="K646" s="179"/>
      <c r="L646" s="179"/>
      <c r="M646" s="179"/>
      <c r="N646" s="180"/>
      <c r="O646" s="134"/>
      <c r="P646" s="179"/>
      <c r="Q646" s="179"/>
      <c r="R646" s="179"/>
      <c r="S646" s="179"/>
      <c r="T646" s="179"/>
      <c r="U646" s="179"/>
      <c r="V646" s="179"/>
      <c r="W646" s="179"/>
      <c r="X646" s="179"/>
      <c r="Y646" s="179"/>
      <c r="Z646" s="179"/>
      <c r="AA646" s="179"/>
      <c r="AB646" s="110"/>
    </row>
    <row r="647" spans="2:28" ht="15.75" customHeight="1">
      <c r="B647" s="179"/>
      <c r="C647" s="179"/>
      <c r="D647" s="179"/>
      <c r="E647" s="179"/>
      <c r="F647" s="179"/>
      <c r="G647" s="179"/>
      <c r="H647" s="179"/>
      <c r="I647" s="179"/>
      <c r="J647" s="179"/>
      <c r="K647" s="179"/>
      <c r="L647" s="179"/>
      <c r="M647" s="179"/>
      <c r="N647" s="180"/>
      <c r="O647" s="134"/>
      <c r="P647" s="179"/>
      <c r="Q647" s="179"/>
      <c r="R647" s="179"/>
      <c r="S647" s="179"/>
      <c r="T647" s="179"/>
      <c r="U647" s="179"/>
      <c r="V647" s="179"/>
      <c r="W647" s="179"/>
      <c r="X647" s="179"/>
      <c r="Y647" s="179"/>
      <c r="Z647" s="179"/>
      <c r="AA647" s="179"/>
      <c r="AB647" s="110"/>
    </row>
    <row r="648" spans="2:28" ht="15.75" customHeight="1">
      <c r="B648" s="179"/>
      <c r="C648" s="179"/>
      <c r="D648" s="179"/>
      <c r="E648" s="179"/>
      <c r="F648" s="179"/>
      <c r="G648" s="179"/>
      <c r="H648" s="179"/>
      <c r="I648" s="179"/>
      <c r="J648" s="179"/>
      <c r="K648" s="179"/>
      <c r="L648" s="179"/>
      <c r="M648" s="179"/>
      <c r="N648" s="180"/>
      <c r="O648" s="134"/>
      <c r="P648" s="179"/>
      <c r="Q648" s="179"/>
      <c r="R648" s="179"/>
      <c r="S648" s="179"/>
      <c r="T648" s="179"/>
      <c r="U648" s="179"/>
      <c r="V648" s="179"/>
      <c r="W648" s="179"/>
      <c r="X648" s="179"/>
      <c r="Y648" s="179"/>
      <c r="Z648" s="179"/>
      <c r="AA648" s="179"/>
      <c r="AB648" s="110"/>
    </row>
    <row r="649" spans="2:28" ht="15.75" customHeight="1">
      <c r="B649" s="179"/>
      <c r="C649" s="179"/>
      <c r="D649" s="179"/>
      <c r="E649" s="179"/>
      <c r="F649" s="179"/>
      <c r="G649" s="179"/>
      <c r="H649" s="179"/>
      <c r="I649" s="179"/>
      <c r="J649" s="179"/>
      <c r="K649" s="179"/>
      <c r="L649" s="179"/>
      <c r="M649" s="179"/>
      <c r="N649" s="180"/>
      <c r="O649" s="134"/>
      <c r="P649" s="179"/>
      <c r="Q649" s="179"/>
      <c r="R649" s="179"/>
      <c r="S649" s="179"/>
      <c r="T649" s="179"/>
      <c r="U649" s="179"/>
      <c r="V649" s="179"/>
      <c r="W649" s="179"/>
      <c r="X649" s="179"/>
      <c r="Y649" s="179"/>
      <c r="Z649" s="179"/>
      <c r="AA649" s="179"/>
      <c r="AB649" s="110"/>
    </row>
    <row r="650" spans="2:28" ht="15.75" customHeight="1">
      <c r="B650" s="179"/>
      <c r="C650" s="179"/>
      <c r="D650" s="179"/>
      <c r="E650" s="179"/>
      <c r="F650" s="179"/>
      <c r="G650" s="179"/>
      <c r="H650" s="179"/>
      <c r="I650" s="179"/>
      <c r="J650" s="179"/>
      <c r="K650" s="179"/>
      <c r="L650" s="179"/>
      <c r="M650" s="179"/>
      <c r="N650" s="180"/>
      <c r="O650" s="134"/>
      <c r="P650" s="179"/>
      <c r="Q650" s="179"/>
      <c r="R650" s="179"/>
      <c r="S650" s="179"/>
      <c r="T650" s="179"/>
      <c r="U650" s="179"/>
      <c r="V650" s="179"/>
      <c r="W650" s="179"/>
      <c r="X650" s="179"/>
      <c r="Y650" s="179"/>
      <c r="Z650" s="179"/>
      <c r="AA650" s="179"/>
      <c r="AB650" s="110"/>
    </row>
    <row r="651" spans="2:28" ht="15.75" customHeight="1">
      <c r="B651" s="179"/>
      <c r="C651" s="179"/>
      <c r="D651" s="179"/>
      <c r="E651" s="179"/>
      <c r="F651" s="179"/>
      <c r="G651" s="179"/>
      <c r="H651" s="179"/>
      <c r="I651" s="179"/>
      <c r="J651" s="179"/>
      <c r="K651" s="179"/>
      <c r="L651" s="179"/>
      <c r="M651" s="179"/>
      <c r="N651" s="180"/>
      <c r="O651" s="134"/>
      <c r="P651" s="179"/>
      <c r="Q651" s="179"/>
      <c r="R651" s="179"/>
      <c r="S651" s="179"/>
      <c r="T651" s="179"/>
      <c r="U651" s="179"/>
      <c r="V651" s="179"/>
      <c r="W651" s="179"/>
      <c r="X651" s="179"/>
      <c r="Y651" s="179"/>
      <c r="Z651" s="179"/>
      <c r="AA651" s="179"/>
      <c r="AB651" s="110"/>
    </row>
    <row r="652" spans="2:28" ht="15.75" customHeight="1">
      <c r="B652" s="179"/>
      <c r="C652" s="179"/>
      <c r="D652" s="179"/>
      <c r="E652" s="179"/>
      <c r="F652" s="179"/>
      <c r="G652" s="179"/>
      <c r="H652" s="179"/>
      <c r="I652" s="179"/>
      <c r="J652" s="179"/>
      <c r="K652" s="179"/>
      <c r="L652" s="179"/>
      <c r="M652" s="179"/>
      <c r="N652" s="180"/>
      <c r="O652" s="134"/>
      <c r="P652" s="179"/>
      <c r="Q652" s="179"/>
      <c r="R652" s="179"/>
      <c r="S652" s="179"/>
      <c r="T652" s="179"/>
      <c r="U652" s="179"/>
      <c r="V652" s="179"/>
      <c r="W652" s="179"/>
      <c r="X652" s="179"/>
      <c r="Y652" s="179"/>
      <c r="Z652" s="179"/>
      <c r="AA652" s="179"/>
      <c r="AB652" s="110"/>
    </row>
    <row r="653" spans="2:28" ht="15.75" customHeight="1">
      <c r="B653" s="179"/>
      <c r="C653" s="179"/>
      <c r="D653" s="179"/>
      <c r="E653" s="179"/>
      <c r="F653" s="179"/>
      <c r="G653" s="179"/>
      <c r="H653" s="179"/>
      <c r="I653" s="179"/>
      <c r="J653" s="179"/>
      <c r="K653" s="179"/>
      <c r="L653" s="179"/>
      <c r="M653" s="179"/>
      <c r="N653" s="180"/>
      <c r="O653" s="134"/>
      <c r="P653" s="179"/>
      <c r="Q653" s="179"/>
      <c r="R653" s="179"/>
      <c r="S653" s="179"/>
      <c r="T653" s="179"/>
      <c r="U653" s="179"/>
      <c r="V653" s="179"/>
      <c r="W653" s="179"/>
      <c r="X653" s="179"/>
      <c r="Y653" s="179"/>
      <c r="Z653" s="179"/>
      <c r="AA653" s="179"/>
      <c r="AB653" s="110"/>
    </row>
    <row r="654" spans="2:28" ht="15.75" customHeight="1">
      <c r="B654" s="179"/>
      <c r="C654" s="179"/>
      <c r="D654" s="179"/>
      <c r="E654" s="179"/>
      <c r="F654" s="179"/>
      <c r="G654" s="179"/>
      <c r="H654" s="179"/>
      <c r="I654" s="179"/>
      <c r="J654" s="179"/>
      <c r="K654" s="179"/>
      <c r="L654" s="179"/>
      <c r="M654" s="179"/>
      <c r="N654" s="180"/>
      <c r="O654" s="134"/>
      <c r="P654" s="179"/>
      <c r="Q654" s="179"/>
      <c r="R654" s="179"/>
      <c r="S654" s="179"/>
      <c r="T654" s="179"/>
      <c r="U654" s="179"/>
      <c r="V654" s="179"/>
      <c r="W654" s="179"/>
      <c r="X654" s="179"/>
      <c r="Y654" s="179"/>
      <c r="Z654" s="179"/>
      <c r="AA654" s="179"/>
      <c r="AB654" s="110"/>
    </row>
    <row r="655" spans="2:28" ht="15.75" customHeight="1">
      <c r="B655" s="179"/>
      <c r="C655" s="179"/>
      <c r="D655" s="179"/>
      <c r="E655" s="179"/>
      <c r="F655" s="179"/>
      <c r="G655" s="179"/>
      <c r="H655" s="179"/>
      <c r="I655" s="179"/>
      <c r="J655" s="179"/>
      <c r="K655" s="179"/>
      <c r="L655" s="179"/>
      <c r="M655" s="179"/>
      <c r="N655" s="180"/>
      <c r="O655" s="134"/>
      <c r="P655" s="179"/>
      <c r="Q655" s="179"/>
      <c r="R655" s="179"/>
      <c r="S655" s="179"/>
      <c r="T655" s="179"/>
      <c r="U655" s="179"/>
      <c r="V655" s="179"/>
      <c r="W655" s="179"/>
      <c r="X655" s="179"/>
      <c r="Y655" s="179"/>
      <c r="Z655" s="179"/>
      <c r="AA655" s="179"/>
      <c r="AB655" s="110"/>
    </row>
    <row r="656" spans="2:28" ht="15.75" customHeight="1">
      <c r="B656" s="179"/>
      <c r="C656" s="179"/>
      <c r="D656" s="179"/>
      <c r="E656" s="179"/>
      <c r="F656" s="179"/>
      <c r="G656" s="179"/>
      <c r="H656" s="179"/>
      <c r="I656" s="179"/>
      <c r="J656" s="179"/>
      <c r="K656" s="179"/>
      <c r="L656" s="179"/>
      <c r="M656" s="179"/>
      <c r="N656" s="180"/>
      <c r="O656" s="134"/>
      <c r="P656" s="179"/>
      <c r="Q656" s="179"/>
      <c r="R656" s="179"/>
      <c r="S656" s="179"/>
      <c r="T656" s="179"/>
      <c r="U656" s="179"/>
      <c r="V656" s="179"/>
      <c r="W656" s="179"/>
      <c r="X656" s="179"/>
      <c r="Y656" s="179"/>
      <c r="Z656" s="179"/>
      <c r="AA656" s="179"/>
      <c r="AB656" s="110"/>
    </row>
    <row r="657" spans="2:28" ht="15.75" customHeight="1">
      <c r="B657" s="179"/>
      <c r="C657" s="179"/>
      <c r="D657" s="179"/>
      <c r="E657" s="179"/>
      <c r="F657" s="179"/>
      <c r="G657" s="179"/>
      <c r="H657" s="179"/>
      <c r="I657" s="179"/>
      <c r="J657" s="179"/>
      <c r="K657" s="179"/>
      <c r="L657" s="179"/>
      <c r="M657" s="179"/>
      <c r="N657" s="180"/>
      <c r="O657" s="134"/>
      <c r="P657" s="179"/>
      <c r="Q657" s="179"/>
      <c r="R657" s="179"/>
      <c r="S657" s="179"/>
      <c r="T657" s="179"/>
      <c r="U657" s="179"/>
      <c r="V657" s="179"/>
      <c r="W657" s="179"/>
      <c r="X657" s="179"/>
      <c r="Y657" s="179"/>
      <c r="Z657" s="179"/>
      <c r="AA657" s="179"/>
      <c r="AB657" s="110"/>
    </row>
    <row r="658" spans="2:28" ht="15.75" customHeight="1">
      <c r="B658" s="179"/>
      <c r="C658" s="179"/>
      <c r="D658" s="179"/>
      <c r="E658" s="179"/>
      <c r="F658" s="179"/>
      <c r="G658" s="179"/>
      <c r="H658" s="179"/>
      <c r="I658" s="179"/>
      <c r="J658" s="179"/>
      <c r="K658" s="179"/>
      <c r="L658" s="179"/>
      <c r="M658" s="179"/>
      <c r="N658" s="180"/>
      <c r="O658" s="134"/>
      <c r="P658" s="179"/>
      <c r="Q658" s="179"/>
      <c r="R658" s="179"/>
      <c r="S658" s="179"/>
      <c r="T658" s="179"/>
      <c r="U658" s="179"/>
      <c r="V658" s="179"/>
      <c r="W658" s="179"/>
      <c r="X658" s="179"/>
      <c r="Y658" s="179"/>
      <c r="Z658" s="179"/>
      <c r="AA658" s="179"/>
      <c r="AB658" s="110"/>
    </row>
    <row r="659" spans="2:28" ht="15.75" customHeight="1">
      <c r="B659" s="179"/>
      <c r="C659" s="179"/>
      <c r="D659" s="179"/>
      <c r="E659" s="179"/>
      <c r="F659" s="179"/>
      <c r="G659" s="179"/>
      <c r="H659" s="179"/>
      <c r="I659" s="179"/>
      <c r="J659" s="179"/>
      <c r="K659" s="179"/>
      <c r="L659" s="179"/>
      <c r="M659" s="179"/>
      <c r="N659" s="180"/>
      <c r="O659" s="134"/>
      <c r="P659" s="179"/>
      <c r="Q659" s="179"/>
      <c r="R659" s="179"/>
      <c r="S659" s="179"/>
      <c r="T659" s="179"/>
      <c r="U659" s="179"/>
      <c r="V659" s="179"/>
      <c r="W659" s="179"/>
      <c r="X659" s="179"/>
      <c r="Y659" s="179"/>
      <c r="Z659" s="179"/>
      <c r="AA659" s="179"/>
      <c r="AB659" s="110"/>
    </row>
    <row r="660" spans="2:28" ht="15.75" customHeight="1">
      <c r="B660" s="179"/>
      <c r="C660" s="179"/>
      <c r="D660" s="179"/>
      <c r="E660" s="179"/>
      <c r="F660" s="179"/>
      <c r="G660" s="179"/>
      <c r="H660" s="179"/>
      <c r="I660" s="179"/>
      <c r="J660" s="179"/>
      <c r="K660" s="179"/>
      <c r="L660" s="179"/>
      <c r="M660" s="179"/>
      <c r="N660" s="180"/>
      <c r="O660" s="134"/>
      <c r="P660" s="179"/>
      <c r="Q660" s="179"/>
      <c r="R660" s="179"/>
      <c r="S660" s="179"/>
      <c r="T660" s="179"/>
      <c r="U660" s="179"/>
      <c r="V660" s="179"/>
      <c r="W660" s="179"/>
      <c r="X660" s="179"/>
      <c r="Y660" s="179"/>
      <c r="Z660" s="179"/>
      <c r="AA660" s="179"/>
      <c r="AB660" s="110"/>
    </row>
    <row r="661" spans="2:28" ht="15.75" customHeight="1">
      <c r="B661" s="179"/>
      <c r="C661" s="179"/>
      <c r="D661" s="179"/>
      <c r="E661" s="179"/>
      <c r="F661" s="179"/>
      <c r="G661" s="179"/>
      <c r="H661" s="179"/>
      <c r="I661" s="179"/>
      <c r="J661" s="179"/>
      <c r="K661" s="179"/>
      <c r="L661" s="179"/>
      <c r="M661" s="179"/>
      <c r="N661" s="180"/>
      <c r="O661" s="134"/>
      <c r="P661" s="179"/>
      <c r="Q661" s="179"/>
      <c r="R661" s="179"/>
      <c r="S661" s="179"/>
      <c r="T661" s="179"/>
      <c r="U661" s="179"/>
      <c r="V661" s="179"/>
      <c r="W661" s="179"/>
      <c r="X661" s="179"/>
      <c r="Y661" s="179"/>
      <c r="Z661" s="179"/>
      <c r="AA661" s="179"/>
      <c r="AB661" s="110"/>
    </row>
    <row r="662" spans="2:28" ht="15.75" customHeight="1">
      <c r="B662" s="179"/>
      <c r="C662" s="179"/>
      <c r="D662" s="179"/>
      <c r="E662" s="179"/>
      <c r="F662" s="179"/>
      <c r="G662" s="179"/>
      <c r="H662" s="179"/>
      <c r="I662" s="179"/>
      <c r="J662" s="179"/>
      <c r="K662" s="179"/>
      <c r="L662" s="179"/>
      <c r="M662" s="179"/>
      <c r="N662" s="180"/>
      <c r="O662" s="134"/>
      <c r="P662" s="179"/>
      <c r="Q662" s="179"/>
      <c r="R662" s="179"/>
      <c r="S662" s="179"/>
      <c r="T662" s="179"/>
      <c r="U662" s="179"/>
      <c r="V662" s="179"/>
      <c r="W662" s="179"/>
      <c r="X662" s="179"/>
      <c r="Y662" s="179"/>
      <c r="Z662" s="179"/>
      <c r="AA662" s="179"/>
      <c r="AB662" s="110"/>
    </row>
    <row r="663" spans="2:28" ht="15.75" customHeight="1">
      <c r="B663" s="179"/>
      <c r="C663" s="179"/>
      <c r="D663" s="179"/>
      <c r="E663" s="179"/>
      <c r="F663" s="179"/>
      <c r="G663" s="179"/>
      <c r="H663" s="179"/>
      <c r="I663" s="179"/>
      <c r="J663" s="179"/>
      <c r="K663" s="179"/>
      <c r="L663" s="179"/>
      <c r="M663" s="179"/>
      <c r="N663" s="180"/>
      <c r="O663" s="134"/>
      <c r="P663" s="179"/>
      <c r="Q663" s="179"/>
      <c r="R663" s="179"/>
      <c r="S663" s="179"/>
      <c r="T663" s="179"/>
      <c r="U663" s="179"/>
      <c r="V663" s="179"/>
      <c r="W663" s="179"/>
      <c r="X663" s="179"/>
      <c r="Y663" s="179"/>
      <c r="Z663" s="179"/>
      <c r="AA663" s="179"/>
      <c r="AB663" s="110"/>
    </row>
    <row r="664" spans="2:28" ht="15.75" customHeight="1">
      <c r="B664" s="179"/>
      <c r="C664" s="179"/>
      <c r="D664" s="179"/>
      <c r="E664" s="179"/>
      <c r="F664" s="179"/>
      <c r="G664" s="179"/>
      <c r="H664" s="179"/>
      <c r="I664" s="179"/>
      <c r="J664" s="179"/>
      <c r="K664" s="179"/>
      <c r="L664" s="179"/>
      <c r="M664" s="179"/>
      <c r="N664" s="180"/>
      <c r="O664" s="134"/>
      <c r="P664" s="179"/>
      <c r="Q664" s="179"/>
      <c r="R664" s="179"/>
      <c r="S664" s="179"/>
      <c r="T664" s="179"/>
      <c r="U664" s="179"/>
      <c r="V664" s="179"/>
      <c r="W664" s="179"/>
      <c r="X664" s="179"/>
      <c r="Y664" s="179"/>
      <c r="Z664" s="179"/>
      <c r="AA664" s="179"/>
      <c r="AB664" s="110"/>
    </row>
    <row r="665" spans="2:28" ht="15.75" customHeight="1">
      <c r="B665" s="179"/>
      <c r="C665" s="179"/>
      <c r="D665" s="179"/>
      <c r="E665" s="179"/>
      <c r="F665" s="179"/>
      <c r="G665" s="179"/>
      <c r="H665" s="179"/>
      <c r="I665" s="179"/>
      <c r="J665" s="179"/>
      <c r="K665" s="179"/>
      <c r="L665" s="179"/>
      <c r="M665" s="179"/>
      <c r="N665" s="180"/>
      <c r="O665" s="134"/>
      <c r="P665" s="179"/>
      <c r="Q665" s="179"/>
      <c r="R665" s="179"/>
      <c r="S665" s="179"/>
      <c r="T665" s="179"/>
      <c r="U665" s="179"/>
      <c r="V665" s="179"/>
      <c r="W665" s="179"/>
      <c r="X665" s="179"/>
      <c r="Y665" s="179"/>
      <c r="Z665" s="179"/>
      <c r="AA665" s="179"/>
      <c r="AB665" s="110"/>
    </row>
    <row r="666" spans="2:28" ht="15.75" customHeight="1">
      <c r="B666" s="179"/>
      <c r="C666" s="179"/>
      <c r="D666" s="179"/>
      <c r="E666" s="179"/>
      <c r="F666" s="179"/>
      <c r="G666" s="179"/>
      <c r="H666" s="179"/>
      <c r="I666" s="179"/>
      <c r="J666" s="179"/>
      <c r="K666" s="179"/>
      <c r="L666" s="179"/>
      <c r="M666" s="179"/>
      <c r="N666" s="180"/>
      <c r="O666" s="134"/>
      <c r="P666" s="179"/>
      <c r="Q666" s="179"/>
      <c r="R666" s="179"/>
      <c r="S666" s="179"/>
      <c r="T666" s="179"/>
      <c r="U666" s="179"/>
      <c r="V666" s="179"/>
      <c r="W666" s="179"/>
      <c r="X666" s="179"/>
      <c r="Y666" s="179"/>
      <c r="Z666" s="179"/>
      <c r="AA666" s="179"/>
      <c r="AB666" s="110"/>
    </row>
    <row r="667" spans="2:28" ht="15.75" customHeight="1">
      <c r="B667" s="179"/>
      <c r="C667" s="179"/>
      <c r="D667" s="179"/>
      <c r="E667" s="179"/>
      <c r="F667" s="179"/>
      <c r="G667" s="179"/>
      <c r="H667" s="179"/>
      <c r="I667" s="179"/>
      <c r="J667" s="179"/>
      <c r="K667" s="179"/>
      <c r="L667" s="179"/>
      <c r="M667" s="179"/>
      <c r="N667" s="180"/>
      <c r="O667" s="134"/>
      <c r="P667" s="179"/>
      <c r="Q667" s="179"/>
      <c r="R667" s="179"/>
      <c r="S667" s="179"/>
      <c r="T667" s="179"/>
      <c r="U667" s="179"/>
      <c r="V667" s="179"/>
      <c r="W667" s="179"/>
      <c r="X667" s="179"/>
      <c r="Y667" s="179"/>
      <c r="Z667" s="179"/>
      <c r="AA667" s="179"/>
      <c r="AB667" s="110"/>
    </row>
    <row r="668" spans="2:28" ht="15.75" customHeight="1">
      <c r="B668" s="179"/>
      <c r="C668" s="179"/>
      <c r="D668" s="179"/>
      <c r="E668" s="179"/>
      <c r="F668" s="179"/>
      <c r="G668" s="179"/>
      <c r="H668" s="179"/>
      <c r="I668" s="179"/>
      <c r="J668" s="179"/>
      <c r="K668" s="179"/>
      <c r="L668" s="179"/>
      <c r="M668" s="179"/>
      <c r="N668" s="180"/>
      <c r="O668" s="134"/>
      <c r="P668" s="179"/>
      <c r="Q668" s="179"/>
      <c r="R668" s="179"/>
      <c r="S668" s="179"/>
      <c r="T668" s="179"/>
      <c r="U668" s="179"/>
      <c r="V668" s="179"/>
      <c r="W668" s="179"/>
      <c r="X668" s="179"/>
      <c r="Y668" s="179"/>
      <c r="Z668" s="179"/>
      <c r="AA668" s="179"/>
      <c r="AB668" s="110"/>
    </row>
    <row r="669" spans="2:28" ht="15.75" customHeight="1">
      <c r="B669" s="179"/>
      <c r="C669" s="179"/>
      <c r="D669" s="179"/>
      <c r="E669" s="179"/>
      <c r="F669" s="179"/>
      <c r="G669" s="179"/>
      <c r="H669" s="179"/>
      <c r="I669" s="179"/>
      <c r="J669" s="179"/>
      <c r="K669" s="179"/>
      <c r="L669" s="179"/>
      <c r="M669" s="179"/>
      <c r="N669" s="180"/>
      <c r="O669" s="134"/>
      <c r="P669" s="179"/>
      <c r="Q669" s="179"/>
      <c r="R669" s="179"/>
      <c r="S669" s="179"/>
      <c r="T669" s="179"/>
      <c r="U669" s="179"/>
      <c r="V669" s="179"/>
      <c r="W669" s="179"/>
      <c r="X669" s="179"/>
      <c r="Y669" s="179"/>
      <c r="Z669" s="179"/>
      <c r="AA669" s="179"/>
      <c r="AB669" s="110"/>
    </row>
    <row r="670" spans="2:28" ht="15.75" customHeight="1">
      <c r="B670" s="179"/>
      <c r="C670" s="179"/>
      <c r="D670" s="179"/>
      <c r="E670" s="179"/>
      <c r="F670" s="179"/>
      <c r="G670" s="179"/>
      <c r="H670" s="179"/>
      <c r="I670" s="179"/>
      <c r="J670" s="179"/>
      <c r="K670" s="179"/>
      <c r="L670" s="179"/>
      <c r="M670" s="179"/>
      <c r="N670" s="180"/>
      <c r="O670" s="134"/>
      <c r="P670" s="179"/>
      <c r="Q670" s="179"/>
      <c r="R670" s="179"/>
      <c r="S670" s="179"/>
      <c r="T670" s="179"/>
      <c r="U670" s="179"/>
      <c r="V670" s="179"/>
      <c r="W670" s="179"/>
      <c r="X670" s="179"/>
      <c r="Y670" s="179"/>
      <c r="Z670" s="179"/>
      <c r="AA670" s="179"/>
      <c r="AB670" s="110"/>
    </row>
    <row r="671" spans="2:28" ht="15.75" customHeight="1">
      <c r="B671" s="179"/>
      <c r="C671" s="179"/>
      <c r="D671" s="179"/>
      <c r="E671" s="179"/>
      <c r="F671" s="179"/>
      <c r="G671" s="179"/>
      <c r="H671" s="179"/>
      <c r="I671" s="179"/>
      <c r="J671" s="179"/>
      <c r="K671" s="179"/>
      <c r="L671" s="179"/>
      <c r="M671" s="179"/>
      <c r="N671" s="180"/>
      <c r="O671" s="134"/>
      <c r="P671" s="179"/>
      <c r="Q671" s="179"/>
      <c r="R671" s="179"/>
      <c r="S671" s="179"/>
      <c r="T671" s="179"/>
      <c r="U671" s="179"/>
      <c r="V671" s="179"/>
      <c r="W671" s="179"/>
      <c r="X671" s="179"/>
      <c r="Y671" s="179"/>
      <c r="Z671" s="179"/>
      <c r="AA671" s="179"/>
      <c r="AB671" s="110"/>
    </row>
    <row r="672" spans="2:28" ht="15.75" customHeight="1">
      <c r="B672" s="179"/>
      <c r="C672" s="179"/>
      <c r="D672" s="179"/>
      <c r="E672" s="179"/>
      <c r="F672" s="179"/>
      <c r="G672" s="179"/>
      <c r="H672" s="179"/>
      <c r="I672" s="179"/>
      <c r="J672" s="179"/>
      <c r="K672" s="179"/>
      <c r="L672" s="179"/>
      <c r="M672" s="179"/>
      <c r="N672" s="180"/>
      <c r="O672" s="134"/>
      <c r="P672" s="179"/>
      <c r="Q672" s="179"/>
      <c r="R672" s="179"/>
      <c r="S672" s="179"/>
      <c r="T672" s="179"/>
      <c r="U672" s="179"/>
      <c r="V672" s="179"/>
      <c r="W672" s="179"/>
      <c r="X672" s="179"/>
      <c r="Y672" s="179"/>
      <c r="Z672" s="179"/>
      <c r="AA672" s="179"/>
      <c r="AB672" s="110"/>
    </row>
    <row r="673" spans="2:28" ht="15.75" customHeight="1">
      <c r="B673" s="179"/>
      <c r="C673" s="179"/>
      <c r="D673" s="179"/>
      <c r="E673" s="179"/>
      <c r="F673" s="179"/>
      <c r="G673" s="179"/>
      <c r="H673" s="179"/>
      <c r="I673" s="179"/>
      <c r="J673" s="179"/>
      <c r="K673" s="179"/>
      <c r="L673" s="179"/>
      <c r="M673" s="179"/>
      <c r="N673" s="180"/>
      <c r="O673" s="134"/>
      <c r="P673" s="179"/>
      <c r="Q673" s="179"/>
      <c r="R673" s="179"/>
      <c r="S673" s="179"/>
      <c r="T673" s="179"/>
      <c r="U673" s="179"/>
      <c r="V673" s="179"/>
      <c r="W673" s="179"/>
      <c r="X673" s="179"/>
      <c r="Y673" s="179"/>
      <c r="Z673" s="179"/>
      <c r="AA673" s="179"/>
      <c r="AB673" s="110"/>
    </row>
    <row r="674" spans="2:28" ht="15.75" customHeight="1">
      <c r="B674" s="179"/>
      <c r="C674" s="179"/>
      <c r="D674" s="179"/>
      <c r="E674" s="179"/>
      <c r="F674" s="179"/>
      <c r="G674" s="179"/>
      <c r="H674" s="179"/>
      <c r="I674" s="179"/>
      <c r="J674" s="179"/>
      <c r="K674" s="179"/>
      <c r="L674" s="179"/>
      <c r="M674" s="179"/>
      <c r="N674" s="180"/>
      <c r="O674" s="134"/>
      <c r="P674" s="179"/>
      <c r="Q674" s="179"/>
      <c r="R674" s="179"/>
      <c r="S674" s="179"/>
      <c r="T674" s="179"/>
      <c r="U674" s="179"/>
      <c r="V674" s="179"/>
      <c r="W674" s="179"/>
      <c r="X674" s="179"/>
      <c r="Y674" s="179"/>
      <c r="Z674" s="179"/>
      <c r="AA674" s="179"/>
      <c r="AB674" s="110"/>
    </row>
    <row r="675" spans="2:28" ht="15.75" customHeight="1">
      <c r="B675" s="179"/>
      <c r="C675" s="179"/>
      <c r="D675" s="179"/>
      <c r="E675" s="179"/>
      <c r="F675" s="179"/>
      <c r="G675" s="179"/>
      <c r="H675" s="179"/>
      <c r="I675" s="179"/>
      <c r="J675" s="179"/>
      <c r="K675" s="179"/>
      <c r="L675" s="179"/>
      <c r="M675" s="179"/>
      <c r="N675" s="180"/>
      <c r="O675" s="134"/>
      <c r="P675" s="179"/>
      <c r="Q675" s="179"/>
      <c r="R675" s="179"/>
      <c r="S675" s="179"/>
      <c r="T675" s="179"/>
      <c r="U675" s="179"/>
      <c r="V675" s="179"/>
      <c r="W675" s="179"/>
      <c r="X675" s="179"/>
      <c r="Y675" s="179"/>
      <c r="Z675" s="179"/>
      <c r="AA675" s="179"/>
      <c r="AB675" s="110"/>
    </row>
    <row r="676" spans="2:28" ht="15.75" customHeight="1">
      <c r="B676" s="179"/>
      <c r="C676" s="179"/>
      <c r="D676" s="179"/>
      <c r="E676" s="179"/>
      <c r="F676" s="179"/>
      <c r="G676" s="179"/>
      <c r="H676" s="179"/>
      <c r="I676" s="179"/>
      <c r="J676" s="179"/>
      <c r="K676" s="179"/>
      <c r="L676" s="179"/>
      <c r="M676" s="179"/>
      <c r="N676" s="180"/>
      <c r="O676" s="134"/>
      <c r="P676" s="179"/>
      <c r="Q676" s="179"/>
      <c r="R676" s="179"/>
      <c r="S676" s="179"/>
      <c r="T676" s="179"/>
      <c r="U676" s="179"/>
      <c r="V676" s="179"/>
      <c r="W676" s="179"/>
      <c r="X676" s="179"/>
      <c r="Y676" s="179"/>
      <c r="Z676" s="179"/>
      <c r="AA676" s="179"/>
      <c r="AB676" s="110"/>
    </row>
    <row r="677" spans="2:28" ht="15.75" customHeight="1">
      <c r="B677" s="179"/>
      <c r="C677" s="179"/>
      <c r="D677" s="179"/>
      <c r="E677" s="179"/>
      <c r="F677" s="179"/>
      <c r="G677" s="179"/>
      <c r="H677" s="179"/>
      <c r="I677" s="179"/>
      <c r="J677" s="179"/>
      <c r="K677" s="179"/>
      <c r="L677" s="179"/>
      <c r="M677" s="179"/>
      <c r="N677" s="180"/>
      <c r="O677" s="134"/>
      <c r="P677" s="179"/>
      <c r="Q677" s="179"/>
      <c r="R677" s="179"/>
      <c r="S677" s="179"/>
      <c r="T677" s="179"/>
      <c r="U677" s="179"/>
      <c r="V677" s="179"/>
      <c r="W677" s="179"/>
      <c r="X677" s="179"/>
      <c r="Y677" s="179"/>
      <c r="Z677" s="179"/>
      <c r="AA677" s="179"/>
      <c r="AB677" s="110"/>
    </row>
    <row r="678" spans="2:28" ht="15.75" customHeight="1">
      <c r="B678" s="179"/>
      <c r="C678" s="179"/>
      <c r="D678" s="179"/>
      <c r="E678" s="179"/>
      <c r="F678" s="179"/>
      <c r="G678" s="179"/>
      <c r="H678" s="179"/>
      <c r="I678" s="179"/>
      <c r="J678" s="179"/>
      <c r="K678" s="179"/>
      <c r="L678" s="179"/>
      <c r="M678" s="179"/>
      <c r="N678" s="180"/>
      <c r="O678" s="134"/>
      <c r="P678" s="179"/>
      <c r="Q678" s="179"/>
      <c r="R678" s="179"/>
      <c r="S678" s="179"/>
      <c r="T678" s="179"/>
      <c r="U678" s="179"/>
      <c r="V678" s="179"/>
      <c r="W678" s="179"/>
      <c r="X678" s="179"/>
      <c r="Y678" s="179"/>
      <c r="Z678" s="179"/>
      <c r="AA678" s="179"/>
      <c r="AB678" s="110"/>
    </row>
    <row r="679" spans="2:28" ht="15.75" customHeight="1">
      <c r="B679" s="179"/>
      <c r="C679" s="179"/>
      <c r="D679" s="179"/>
      <c r="E679" s="179"/>
      <c r="F679" s="179"/>
      <c r="G679" s="179"/>
      <c r="H679" s="179"/>
      <c r="I679" s="179"/>
      <c r="J679" s="179"/>
      <c r="K679" s="179"/>
      <c r="L679" s="179"/>
      <c r="M679" s="179"/>
      <c r="N679" s="180"/>
      <c r="O679" s="134"/>
      <c r="P679" s="179"/>
      <c r="Q679" s="179"/>
      <c r="R679" s="179"/>
      <c r="S679" s="179"/>
      <c r="T679" s="179"/>
      <c r="U679" s="179"/>
      <c r="V679" s="179"/>
      <c r="W679" s="179"/>
      <c r="X679" s="179"/>
      <c r="Y679" s="179"/>
      <c r="Z679" s="179"/>
      <c r="AA679" s="179"/>
      <c r="AB679" s="110"/>
    </row>
    <row r="680" spans="2:28" ht="15.75" customHeight="1">
      <c r="B680" s="179"/>
      <c r="C680" s="179"/>
      <c r="D680" s="179"/>
      <c r="E680" s="179"/>
      <c r="F680" s="179"/>
      <c r="G680" s="179"/>
      <c r="H680" s="179"/>
      <c r="I680" s="179"/>
      <c r="J680" s="179"/>
      <c r="K680" s="179"/>
      <c r="L680" s="179"/>
      <c r="M680" s="179"/>
      <c r="N680" s="180"/>
      <c r="O680" s="134"/>
      <c r="P680" s="179"/>
      <c r="Q680" s="179"/>
      <c r="R680" s="179"/>
      <c r="S680" s="179"/>
      <c r="T680" s="179"/>
      <c r="U680" s="179"/>
      <c r="V680" s="179"/>
      <c r="W680" s="179"/>
      <c r="X680" s="179"/>
      <c r="Y680" s="179"/>
      <c r="Z680" s="179"/>
      <c r="AA680" s="179"/>
      <c r="AB680" s="110"/>
    </row>
    <row r="681" spans="2:28" ht="15.75" customHeight="1">
      <c r="B681" s="179"/>
      <c r="C681" s="179"/>
      <c r="D681" s="179"/>
      <c r="E681" s="179"/>
      <c r="F681" s="179"/>
      <c r="G681" s="179"/>
      <c r="H681" s="179"/>
      <c r="I681" s="179"/>
      <c r="J681" s="179"/>
      <c r="K681" s="179"/>
      <c r="L681" s="179"/>
      <c r="M681" s="179"/>
      <c r="N681" s="180"/>
      <c r="O681" s="134"/>
      <c r="P681" s="179"/>
      <c r="Q681" s="179"/>
      <c r="R681" s="179"/>
      <c r="S681" s="179"/>
      <c r="T681" s="179"/>
      <c r="U681" s="179"/>
      <c r="V681" s="179"/>
      <c r="W681" s="179"/>
      <c r="X681" s="179"/>
      <c r="Y681" s="179"/>
      <c r="Z681" s="179"/>
      <c r="AA681" s="179"/>
      <c r="AB681" s="110"/>
    </row>
    <row r="682" spans="2:28" ht="15.75" customHeight="1">
      <c r="B682" s="179"/>
      <c r="C682" s="179"/>
      <c r="D682" s="179"/>
      <c r="E682" s="179"/>
      <c r="F682" s="179"/>
      <c r="G682" s="179"/>
      <c r="H682" s="179"/>
      <c r="I682" s="179"/>
      <c r="J682" s="179"/>
      <c r="K682" s="179"/>
      <c r="L682" s="179"/>
      <c r="M682" s="179"/>
      <c r="N682" s="180"/>
      <c r="O682" s="134"/>
      <c r="P682" s="179"/>
      <c r="Q682" s="179"/>
      <c r="R682" s="179"/>
      <c r="S682" s="179"/>
      <c r="T682" s="179"/>
      <c r="U682" s="179"/>
      <c r="V682" s="179"/>
      <c r="W682" s="179"/>
      <c r="X682" s="179"/>
      <c r="Y682" s="179"/>
      <c r="Z682" s="179"/>
      <c r="AA682" s="179"/>
      <c r="AB682" s="110"/>
    </row>
    <row r="683" spans="2:28" ht="15.75" customHeight="1">
      <c r="B683" s="179"/>
      <c r="C683" s="179"/>
      <c r="D683" s="179"/>
      <c r="E683" s="179"/>
      <c r="F683" s="179"/>
      <c r="G683" s="179"/>
      <c r="H683" s="179"/>
      <c r="I683" s="179"/>
      <c r="J683" s="179"/>
      <c r="K683" s="179"/>
      <c r="L683" s="179"/>
      <c r="M683" s="179"/>
      <c r="N683" s="180"/>
      <c r="O683" s="134"/>
      <c r="P683" s="179"/>
      <c r="Q683" s="179"/>
      <c r="R683" s="179"/>
      <c r="S683" s="179"/>
      <c r="T683" s="179"/>
      <c r="U683" s="179"/>
      <c r="V683" s="179"/>
      <c r="W683" s="179"/>
      <c r="X683" s="179"/>
      <c r="Y683" s="179"/>
      <c r="Z683" s="179"/>
      <c r="AA683" s="179"/>
      <c r="AB683" s="110"/>
    </row>
    <row r="684" spans="2:28" ht="15.75" customHeight="1">
      <c r="B684" s="179"/>
      <c r="C684" s="179"/>
      <c r="D684" s="179"/>
      <c r="E684" s="179"/>
      <c r="F684" s="179"/>
      <c r="G684" s="179"/>
      <c r="H684" s="179"/>
      <c r="I684" s="179"/>
      <c r="J684" s="179"/>
      <c r="K684" s="179"/>
      <c r="L684" s="179"/>
      <c r="M684" s="179"/>
      <c r="N684" s="180"/>
      <c r="O684" s="134"/>
      <c r="P684" s="179"/>
      <c r="Q684" s="179"/>
      <c r="R684" s="179"/>
      <c r="S684" s="179"/>
      <c r="T684" s="179"/>
      <c r="U684" s="179"/>
      <c r="V684" s="179"/>
      <c r="W684" s="179"/>
      <c r="X684" s="179"/>
      <c r="Y684" s="179"/>
      <c r="Z684" s="179"/>
      <c r="AA684" s="179"/>
      <c r="AB684" s="110"/>
    </row>
    <row r="685" spans="2:28" ht="15.75" customHeight="1">
      <c r="B685" s="179"/>
      <c r="C685" s="179"/>
      <c r="D685" s="179"/>
      <c r="E685" s="179"/>
      <c r="F685" s="179"/>
      <c r="G685" s="179"/>
      <c r="H685" s="179"/>
      <c r="I685" s="179"/>
      <c r="J685" s="179"/>
      <c r="K685" s="179"/>
      <c r="L685" s="179"/>
      <c r="M685" s="179"/>
      <c r="N685" s="180"/>
      <c r="O685" s="134"/>
      <c r="P685" s="179"/>
      <c r="Q685" s="179"/>
      <c r="R685" s="179"/>
      <c r="S685" s="179"/>
      <c r="T685" s="179"/>
      <c r="U685" s="179"/>
      <c r="V685" s="179"/>
      <c r="W685" s="179"/>
      <c r="X685" s="179"/>
      <c r="Y685" s="179"/>
      <c r="Z685" s="179"/>
      <c r="AA685" s="179"/>
      <c r="AB685" s="110"/>
    </row>
    <row r="686" spans="2:28" ht="15.75" customHeight="1">
      <c r="B686" s="179"/>
      <c r="C686" s="179"/>
      <c r="D686" s="179"/>
      <c r="E686" s="179"/>
      <c r="F686" s="179"/>
      <c r="G686" s="179"/>
      <c r="H686" s="179"/>
      <c r="I686" s="179"/>
      <c r="J686" s="179"/>
      <c r="K686" s="179"/>
      <c r="L686" s="179"/>
      <c r="M686" s="179"/>
      <c r="N686" s="180"/>
      <c r="O686" s="134"/>
      <c r="P686" s="179"/>
      <c r="Q686" s="179"/>
      <c r="R686" s="179"/>
      <c r="S686" s="179"/>
      <c r="T686" s="179"/>
      <c r="U686" s="179"/>
      <c r="V686" s="179"/>
      <c r="W686" s="179"/>
      <c r="X686" s="179"/>
      <c r="Y686" s="179"/>
      <c r="Z686" s="179"/>
      <c r="AA686" s="179"/>
      <c r="AB686" s="110"/>
    </row>
    <row r="687" spans="2:28" ht="15.75" customHeight="1">
      <c r="B687" s="179"/>
      <c r="C687" s="179"/>
      <c r="D687" s="179"/>
      <c r="E687" s="179"/>
      <c r="F687" s="179"/>
      <c r="G687" s="179"/>
      <c r="H687" s="179"/>
      <c r="I687" s="179"/>
      <c r="J687" s="179"/>
      <c r="K687" s="179"/>
      <c r="L687" s="179"/>
      <c r="M687" s="179"/>
      <c r="N687" s="180"/>
      <c r="O687" s="134"/>
      <c r="P687" s="179"/>
      <c r="Q687" s="179"/>
      <c r="R687" s="179"/>
      <c r="S687" s="179"/>
      <c r="T687" s="179"/>
      <c r="U687" s="179"/>
      <c r="V687" s="179"/>
      <c r="W687" s="179"/>
      <c r="X687" s="179"/>
      <c r="Y687" s="179"/>
      <c r="Z687" s="179"/>
      <c r="AA687" s="179"/>
      <c r="AB687" s="110"/>
    </row>
    <row r="688" spans="2:28" ht="15.75" customHeight="1">
      <c r="B688" s="179"/>
      <c r="C688" s="179"/>
      <c r="D688" s="179"/>
      <c r="E688" s="179"/>
      <c r="F688" s="179"/>
      <c r="G688" s="179"/>
      <c r="H688" s="179"/>
      <c r="I688" s="179"/>
      <c r="J688" s="179"/>
      <c r="K688" s="179"/>
      <c r="L688" s="179"/>
      <c r="M688" s="179"/>
      <c r="N688" s="180"/>
      <c r="O688" s="134"/>
      <c r="P688" s="179"/>
      <c r="Q688" s="179"/>
      <c r="R688" s="179"/>
      <c r="S688" s="179"/>
      <c r="T688" s="179"/>
      <c r="U688" s="179"/>
      <c r="V688" s="179"/>
      <c r="W688" s="179"/>
      <c r="X688" s="179"/>
      <c r="Y688" s="179"/>
      <c r="Z688" s="179"/>
      <c r="AA688" s="179"/>
      <c r="AB688" s="110"/>
    </row>
    <row r="689" spans="2:28" ht="15.75" customHeight="1">
      <c r="B689" s="179"/>
      <c r="C689" s="179"/>
      <c r="D689" s="179"/>
      <c r="E689" s="179"/>
      <c r="F689" s="179"/>
      <c r="G689" s="179"/>
      <c r="H689" s="179"/>
      <c r="I689" s="179"/>
      <c r="J689" s="179"/>
      <c r="K689" s="179"/>
      <c r="L689" s="179"/>
      <c r="M689" s="179"/>
      <c r="N689" s="180"/>
      <c r="O689" s="134"/>
      <c r="P689" s="179"/>
      <c r="Q689" s="179"/>
      <c r="R689" s="179"/>
      <c r="S689" s="179"/>
      <c r="T689" s="179"/>
      <c r="U689" s="179"/>
      <c r="V689" s="179"/>
      <c r="W689" s="179"/>
      <c r="X689" s="179"/>
      <c r="Y689" s="179"/>
      <c r="Z689" s="179"/>
      <c r="AA689" s="179"/>
      <c r="AB689" s="110"/>
    </row>
    <row r="690" spans="2:28" ht="15.75" customHeight="1">
      <c r="B690" s="179"/>
      <c r="C690" s="179"/>
      <c r="D690" s="179"/>
      <c r="E690" s="179"/>
      <c r="F690" s="179"/>
      <c r="G690" s="179"/>
      <c r="H690" s="179"/>
      <c r="I690" s="179"/>
      <c r="J690" s="179"/>
      <c r="K690" s="179"/>
      <c r="L690" s="179"/>
      <c r="M690" s="179"/>
      <c r="N690" s="180"/>
      <c r="O690" s="134"/>
      <c r="P690" s="179"/>
      <c r="Q690" s="179"/>
      <c r="R690" s="179"/>
      <c r="S690" s="179"/>
      <c r="T690" s="179"/>
      <c r="U690" s="179"/>
      <c r="V690" s="179"/>
      <c r="W690" s="179"/>
      <c r="X690" s="179"/>
      <c r="Y690" s="179"/>
      <c r="Z690" s="179"/>
      <c r="AA690" s="179"/>
      <c r="AB690" s="110"/>
    </row>
    <row r="691" spans="2:28" ht="15.75" customHeight="1">
      <c r="B691" s="179"/>
      <c r="C691" s="179"/>
      <c r="D691" s="179"/>
      <c r="E691" s="179"/>
      <c r="F691" s="179"/>
      <c r="G691" s="179"/>
      <c r="H691" s="179"/>
      <c r="I691" s="179"/>
      <c r="J691" s="179"/>
      <c r="K691" s="179"/>
      <c r="L691" s="179"/>
      <c r="M691" s="179"/>
      <c r="N691" s="180"/>
      <c r="O691" s="134"/>
      <c r="P691" s="179"/>
      <c r="Q691" s="179"/>
      <c r="R691" s="179"/>
      <c r="S691" s="179"/>
      <c r="T691" s="179"/>
      <c r="U691" s="179"/>
      <c r="V691" s="179"/>
      <c r="W691" s="179"/>
      <c r="X691" s="179"/>
      <c r="Y691" s="179"/>
      <c r="Z691" s="179"/>
      <c r="AA691" s="179"/>
      <c r="AB691" s="110"/>
    </row>
    <row r="692" spans="2:28" ht="15.75" customHeight="1">
      <c r="B692" s="179"/>
      <c r="C692" s="179"/>
      <c r="D692" s="179"/>
      <c r="E692" s="179"/>
      <c r="F692" s="179"/>
      <c r="G692" s="179"/>
      <c r="H692" s="179"/>
      <c r="I692" s="179"/>
      <c r="J692" s="179"/>
      <c r="K692" s="179"/>
      <c r="L692" s="179"/>
      <c r="M692" s="179"/>
      <c r="N692" s="180"/>
      <c r="O692" s="134"/>
      <c r="P692" s="179"/>
      <c r="Q692" s="179"/>
      <c r="R692" s="179"/>
      <c r="S692" s="179"/>
      <c r="T692" s="179"/>
      <c r="U692" s="179"/>
      <c r="V692" s="179"/>
      <c r="W692" s="179"/>
      <c r="X692" s="179"/>
      <c r="Y692" s="179"/>
      <c r="Z692" s="179"/>
      <c r="AA692" s="179"/>
      <c r="AB692" s="110"/>
    </row>
    <row r="693" spans="2:28" ht="15.75" customHeight="1">
      <c r="B693" s="179"/>
      <c r="C693" s="179"/>
      <c r="D693" s="179"/>
      <c r="E693" s="179"/>
      <c r="F693" s="179"/>
      <c r="G693" s="179"/>
      <c r="H693" s="179"/>
      <c r="I693" s="179"/>
      <c r="J693" s="179"/>
      <c r="K693" s="179"/>
      <c r="L693" s="179"/>
      <c r="M693" s="179"/>
      <c r="N693" s="180"/>
      <c r="O693" s="134"/>
      <c r="P693" s="179"/>
      <c r="Q693" s="179"/>
      <c r="R693" s="179"/>
      <c r="S693" s="179"/>
      <c r="T693" s="179"/>
      <c r="U693" s="179"/>
      <c r="V693" s="179"/>
      <c r="W693" s="179"/>
      <c r="X693" s="179"/>
      <c r="Y693" s="179"/>
      <c r="Z693" s="179"/>
      <c r="AA693" s="179"/>
      <c r="AB693" s="110"/>
    </row>
    <row r="694" spans="2:28" ht="15.75" customHeight="1">
      <c r="B694" s="179"/>
      <c r="C694" s="179"/>
      <c r="D694" s="179"/>
      <c r="E694" s="179"/>
      <c r="F694" s="179"/>
      <c r="G694" s="179"/>
      <c r="H694" s="179"/>
      <c r="I694" s="179"/>
      <c r="J694" s="179"/>
      <c r="K694" s="179"/>
      <c r="L694" s="179"/>
      <c r="M694" s="179"/>
      <c r="N694" s="180"/>
      <c r="O694" s="134"/>
      <c r="P694" s="179"/>
      <c r="Q694" s="179"/>
      <c r="R694" s="179"/>
      <c r="S694" s="179"/>
      <c r="T694" s="179"/>
      <c r="U694" s="179"/>
      <c r="V694" s="179"/>
      <c r="W694" s="179"/>
      <c r="X694" s="179"/>
      <c r="Y694" s="179"/>
      <c r="Z694" s="179"/>
      <c r="AA694" s="179"/>
      <c r="AB694" s="110"/>
    </row>
    <row r="695" spans="2:28" ht="15.75" customHeight="1">
      <c r="B695" s="179"/>
      <c r="C695" s="179"/>
      <c r="D695" s="179"/>
      <c r="E695" s="179"/>
      <c r="F695" s="179"/>
      <c r="G695" s="179"/>
      <c r="H695" s="179"/>
      <c r="I695" s="179"/>
      <c r="J695" s="179"/>
      <c r="K695" s="179"/>
      <c r="L695" s="179"/>
      <c r="M695" s="179"/>
      <c r="N695" s="180"/>
      <c r="O695" s="134"/>
      <c r="P695" s="179"/>
      <c r="Q695" s="179"/>
      <c r="R695" s="179"/>
      <c r="S695" s="179"/>
      <c r="T695" s="179"/>
      <c r="U695" s="179"/>
      <c r="V695" s="179"/>
      <c r="W695" s="179"/>
      <c r="X695" s="179"/>
      <c r="Y695" s="179"/>
      <c r="Z695" s="179"/>
      <c r="AA695" s="179"/>
      <c r="AB695" s="110"/>
    </row>
    <row r="696" spans="2:28" ht="15.75" customHeight="1">
      <c r="B696" s="179"/>
      <c r="C696" s="179"/>
      <c r="D696" s="179"/>
      <c r="E696" s="179"/>
      <c r="F696" s="179"/>
      <c r="G696" s="179"/>
      <c r="H696" s="179"/>
      <c r="I696" s="179"/>
      <c r="J696" s="179"/>
      <c r="K696" s="179"/>
      <c r="L696" s="179"/>
      <c r="M696" s="179"/>
      <c r="N696" s="180"/>
      <c r="O696" s="134"/>
      <c r="P696" s="179"/>
      <c r="Q696" s="179"/>
      <c r="R696" s="179"/>
      <c r="S696" s="179"/>
      <c r="T696" s="179"/>
      <c r="U696" s="179"/>
      <c r="V696" s="179"/>
      <c r="W696" s="179"/>
      <c r="X696" s="179"/>
      <c r="Y696" s="179"/>
      <c r="Z696" s="179"/>
      <c r="AA696" s="179"/>
      <c r="AB696" s="110"/>
    </row>
    <row r="697" spans="2:28" ht="15.75" customHeight="1">
      <c r="B697" s="179"/>
      <c r="C697" s="179"/>
      <c r="D697" s="179"/>
      <c r="E697" s="179"/>
      <c r="F697" s="179"/>
      <c r="G697" s="179"/>
      <c r="H697" s="179"/>
      <c r="I697" s="179"/>
      <c r="J697" s="179"/>
      <c r="K697" s="179"/>
      <c r="L697" s="179"/>
      <c r="M697" s="179"/>
      <c r="N697" s="180"/>
      <c r="O697" s="134"/>
      <c r="P697" s="179"/>
      <c r="Q697" s="179"/>
      <c r="R697" s="179"/>
      <c r="S697" s="179"/>
      <c r="T697" s="179"/>
      <c r="U697" s="179"/>
      <c r="V697" s="179"/>
      <c r="W697" s="179"/>
      <c r="X697" s="179"/>
      <c r="Y697" s="179"/>
      <c r="Z697" s="179"/>
      <c r="AA697" s="179"/>
      <c r="AB697" s="110"/>
    </row>
    <row r="698" spans="2:28" ht="15.75" customHeight="1">
      <c r="B698" s="179"/>
      <c r="C698" s="179"/>
      <c r="D698" s="179"/>
      <c r="E698" s="179"/>
      <c r="F698" s="179"/>
      <c r="G698" s="179"/>
      <c r="H698" s="179"/>
      <c r="I698" s="179"/>
      <c r="J698" s="179"/>
      <c r="K698" s="179"/>
      <c r="L698" s="179"/>
      <c r="M698" s="179"/>
      <c r="N698" s="180"/>
      <c r="O698" s="134"/>
      <c r="P698" s="179"/>
      <c r="Q698" s="179"/>
      <c r="R698" s="179"/>
      <c r="S698" s="179"/>
      <c r="T698" s="179"/>
      <c r="U698" s="179"/>
      <c r="V698" s="179"/>
      <c r="W698" s="179"/>
      <c r="X698" s="179"/>
      <c r="Y698" s="179"/>
      <c r="Z698" s="179"/>
      <c r="AA698" s="179"/>
      <c r="AB698" s="110"/>
    </row>
    <row r="699" spans="2:28" ht="15.75" customHeight="1">
      <c r="B699" s="179"/>
      <c r="C699" s="179"/>
      <c r="D699" s="179"/>
      <c r="E699" s="179"/>
      <c r="F699" s="179"/>
      <c r="G699" s="179"/>
      <c r="H699" s="179"/>
      <c r="I699" s="179"/>
      <c r="J699" s="179"/>
      <c r="K699" s="179"/>
      <c r="L699" s="179"/>
      <c r="M699" s="179"/>
      <c r="N699" s="180"/>
      <c r="O699" s="134"/>
      <c r="P699" s="179"/>
      <c r="Q699" s="179"/>
      <c r="R699" s="179"/>
      <c r="S699" s="179"/>
      <c r="T699" s="179"/>
      <c r="U699" s="179"/>
      <c r="V699" s="179"/>
      <c r="W699" s="179"/>
      <c r="X699" s="179"/>
      <c r="Y699" s="179"/>
      <c r="Z699" s="179"/>
      <c r="AA699" s="179"/>
      <c r="AB699" s="110"/>
    </row>
    <row r="700" spans="2:28" ht="15.75" customHeight="1">
      <c r="B700" s="179"/>
      <c r="C700" s="179"/>
      <c r="D700" s="179"/>
      <c r="E700" s="179"/>
      <c r="F700" s="179"/>
      <c r="G700" s="179"/>
      <c r="H700" s="179"/>
      <c r="I700" s="179"/>
      <c r="J700" s="179"/>
      <c r="K700" s="179"/>
      <c r="L700" s="179"/>
      <c r="M700" s="179"/>
      <c r="N700" s="180"/>
      <c r="O700" s="134"/>
      <c r="P700" s="179"/>
      <c r="Q700" s="179"/>
      <c r="R700" s="179"/>
      <c r="S700" s="179"/>
      <c r="T700" s="179"/>
      <c r="U700" s="179"/>
      <c r="V700" s="179"/>
      <c r="W700" s="179"/>
      <c r="X700" s="179"/>
      <c r="Y700" s="179"/>
      <c r="Z700" s="179"/>
      <c r="AA700" s="179"/>
      <c r="AB700" s="110"/>
    </row>
    <row r="701" spans="2:28" ht="15.75" customHeight="1">
      <c r="B701" s="179"/>
      <c r="C701" s="179"/>
      <c r="D701" s="179"/>
      <c r="E701" s="179"/>
      <c r="F701" s="179"/>
      <c r="G701" s="179"/>
      <c r="H701" s="179"/>
      <c r="I701" s="179"/>
      <c r="J701" s="179"/>
      <c r="K701" s="179"/>
      <c r="L701" s="179"/>
      <c r="M701" s="179"/>
      <c r="N701" s="180"/>
      <c r="O701" s="134"/>
      <c r="P701" s="179"/>
      <c r="Q701" s="179"/>
      <c r="R701" s="179"/>
      <c r="S701" s="179"/>
      <c r="T701" s="179"/>
      <c r="U701" s="179"/>
      <c r="V701" s="179"/>
      <c r="W701" s="179"/>
      <c r="X701" s="179"/>
      <c r="Y701" s="179"/>
      <c r="Z701" s="179"/>
      <c r="AA701" s="179"/>
      <c r="AB701" s="110"/>
    </row>
    <row r="702" spans="2:28" ht="15.75" customHeight="1">
      <c r="B702" s="179"/>
      <c r="C702" s="179"/>
      <c r="D702" s="179"/>
      <c r="E702" s="179"/>
      <c r="F702" s="179"/>
      <c r="G702" s="179"/>
      <c r="H702" s="179"/>
      <c r="I702" s="179"/>
      <c r="J702" s="179"/>
      <c r="K702" s="179"/>
      <c r="L702" s="179"/>
      <c r="M702" s="179"/>
      <c r="N702" s="180"/>
      <c r="O702" s="134"/>
      <c r="P702" s="179"/>
      <c r="Q702" s="179"/>
      <c r="R702" s="179"/>
      <c r="S702" s="179"/>
      <c r="T702" s="179"/>
      <c r="U702" s="179"/>
      <c r="V702" s="179"/>
      <c r="W702" s="179"/>
      <c r="X702" s="179"/>
      <c r="Y702" s="179"/>
      <c r="Z702" s="179"/>
      <c r="AA702" s="179"/>
      <c r="AB702" s="110"/>
    </row>
    <row r="703" spans="2:28" ht="15.75" customHeight="1">
      <c r="B703" s="179"/>
      <c r="C703" s="179"/>
      <c r="D703" s="179"/>
      <c r="E703" s="179"/>
      <c r="F703" s="179"/>
      <c r="G703" s="179"/>
      <c r="H703" s="179"/>
      <c r="I703" s="179"/>
      <c r="J703" s="179"/>
      <c r="K703" s="179"/>
      <c r="L703" s="179"/>
      <c r="M703" s="179"/>
      <c r="N703" s="180"/>
      <c r="O703" s="134"/>
      <c r="P703" s="179"/>
      <c r="Q703" s="179"/>
      <c r="R703" s="179"/>
      <c r="S703" s="179"/>
      <c r="T703" s="179"/>
      <c r="U703" s="179"/>
      <c r="V703" s="179"/>
      <c r="W703" s="179"/>
      <c r="X703" s="179"/>
      <c r="Y703" s="179"/>
      <c r="Z703" s="179"/>
      <c r="AA703" s="179"/>
      <c r="AB703" s="110"/>
    </row>
    <row r="704" spans="2:28" ht="15.75" customHeight="1">
      <c r="B704" s="179"/>
      <c r="C704" s="179"/>
      <c r="D704" s="179"/>
      <c r="E704" s="179"/>
      <c r="F704" s="179"/>
      <c r="G704" s="179"/>
      <c r="H704" s="179"/>
      <c r="I704" s="179"/>
      <c r="J704" s="179"/>
      <c r="K704" s="179"/>
      <c r="L704" s="179"/>
      <c r="M704" s="179"/>
      <c r="N704" s="180"/>
      <c r="O704" s="134"/>
      <c r="P704" s="179"/>
      <c r="Q704" s="179"/>
      <c r="R704" s="179"/>
      <c r="S704" s="179"/>
      <c r="T704" s="179"/>
      <c r="U704" s="179"/>
      <c r="V704" s="179"/>
      <c r="W704" s="179"/>
      <c r="X704" s="179"/>
      <c r="Y704" s="179"/>
      <c r="Z704" s="179"/>
      <c r="AA704" s="179"/>
      <c r="AB704" s="110"/>
    </row>
    <row r="705" spans="2:28" ht="15.75" customHeight="1">
      <c r="B705" s="179"/>
      <c r="C705" s="179"/>
      <c r="D705" s="179"/>
      <c r="E705" s="179"/>
      <c r="F705" s="179"/>
      <c r="G705" s="179"/>
      <c r="H705" s="179"/>
      <c r="I705" s="179"/>
      <c r="J705" s="179"/>
      <c r="K705" s="179"/>
      <c r="L705" s="179"/>
      <c r="M705" s="179"/>
      <c r="N705" s="180"/>
      <c r="O705" s="134"/>
      <c r="P705" s="179"/>
      <c r="Q705" s="179"/>
      <c r="R705" s="179"/>
      <c r="S705" s="179"/>
      <c r="T705" s="179"/>
      <c r="U705" s="179"/>
      <c r="V705" s="179"/>
      <c r="W705" s="179"/>
      <c r="X705" s="179"/>
      <c r="Y705" s="179"/>
      <c r="Z705" s="179"/>
      <c r="AA705" s="179"/>
      <c r="AB705" s="110"/>
    </row>
    <row r="706" spans="2:28" ht="15.75" customHeight="1">
      <c r="B706" s="179"/>
      <c r="C706" s="179"/>
      <c r="D706" s="179"/>
      <c r="E706" s="179"/>
      <c r="F706" s="179"/>
      <c r="G706" s="179"/>
      <c r="H706" s="179"/>
      <c r="I706" s="179"/>
      <c r="J706" s="179"/>
      <c r="K706" s="179"/>
      <c r="L706" s="179"/>
      <c r="M706" s="179"/>
      <c r="N706" s="180"/>
      <c r="O706" s="134"/>
      <c r="P706" s="179"/>
      <c r="Q706" s="179"/>
      <c r="R706" s="179"/>
      <c r="S706" s="179"/>
      <c r="T706" s="179"/>
      <c r="U706" s="179"/>
      <c r="V706" s="179"/>
      <c r="W706" s="179"/>
      <c r="X706" s="179"/>
      <c r="Y706" s="179"/>
      <c r="Z706" s="179"/>
      <c r="AA706" s="179"/>
      <c r="AB706" s="110"/>
    </row>
    <row r="707" spans="2:28" ht="15.75" customHeight="1">
      <c r="B707" s="179"/>
      <c r="C707" s="179"/>
      <c r="D707" s="179"/>
      <c r="E707" s="179"/>
      <c r="F707" s="179"/>
      <c r="G707" s="179"/>
      <c r="H707" s="179"/>
      <c r="I707" s="179"/>
      <c r="J707" s="179"/>
      <c r="K707" s="179"/>
      <c r="L707" s="179"/>
      <c r="M707" s="179"/>
      <c r="N707" s="180"/>
      <c r="O707" s="134"/>
      <c r="P707" s="179"/>
      <c r="Q707" s="179"/>
      <c r="R707" s="179"/>
      <c r="S707" s="179"/>
      <c r="T707" s="179"/>
      <c r="U707" s="179"/>
      <c r="V707" s="179"/>
      <c r="W707" s="179"/>
      <c r="X707" s="179"/>
      <c r="Y707" s="179"/>
      <c r="Z707" s="179"/>
      <c r="AA707" s="179"/>
      <c r="AB707" s="110"/>
    </row>
    <row r="708" spans="2:28" ht="15.75" customHeight="1">
      <c r="B708" s="179"/>
      <c r="C708" s="179"/>
      <c r="D708" s="179"/>
      <c r="E708" s="179"/>
      <c r="F708" s="179"/>
      <c r="G708" s="179"/>
      <c r="H708" s="179"/>
      <c r="I708" s="179"/>
      <c r="J708" s="179"/>
      <c r="K708" s="179"/>
      <c r="L708" s="179"/>
      <c r="M708" s="179"/>
      <c r="N708" s="180"/>
      <c r="O708" s="134"/>
      <c r="P708" s="179"/>
      <c r="Q708" s="179"/>
      <c r="R708" s="179"/>
      <c r="S708" s="179"/>
      <c r="T708" s="179"/>
      <c r="U708" s="179"/>
      <c r="V708" s="179"/>
      <c r="W708" s="179"/>
      <c r="X708" s="179"/>
      <c r="Y708" s="179"/>
      <c r="Z708" s="179"/>
      <c r="AA708" s="179"/>
      <c r="AB708" s="110"/>
    </row>
    <row r="709" spans="2:28" ht="15.75" customHeight="1">
      <c r="B709" s="179"/>
      <c r="C709" s="179"/>
      <c r="D709" s="179"/>
      <c r="E709" s="179"/>
      <c r="F709" s="179"/>
      <c r="G709" s="179"/>
      <c r="H709" s="179"/>
      <c r="I709" s="179"/>
      <c r="J709" s="179"/>
      <c r="K709" s="179"/>
      <c r="L709" s="179"/>
      <c r="M709" s="179"/>
      <c r="N709" s="180"/>
      <c r="O709" s="134"/>
      <c r="P709" s="179"/>
      <c r="Q709" s="179"/>
      <c r="R709" s="179"/>
      <c r="S709" s="179"/>
      <c r="T709" s="179"/>
      <c r="U709" s="179"/>
      <c r="V709" s="179"/>
      <c r="W709" s="179"/>
      <c r="X709" s="179"/>
      <c r="Y709" s="179"/>
      <c r="Z709" s="179"/>
      <c r="AA709" s="179"/>
      <c r="AB709" s="110"/>
    </row>
    <row r="710" spans="2:28" ht="15.75" customHeight="1">
      <c r="B710" s="179"/>
      <c r="C710" s="179"/>
      <c r="D710" s="179"/>
      <c r="E710" s="179"/>
      <c r="F710" s="179"/>
      <c r="G710" s="179"/>
      <c r="H710" s="179"/>
      <c r="I710" s="179"/>
      <c r="J710" s="179"/>
      <c r="K710" s="179"/>
      <c r="L710" s="179"/>
      <c r="M710" s="179"/>
      <c r="N710" s="180"/>
      <c r="O710" s="134"/>
      <c r="P710" s="179"/>
      <c r="Q710" s="179"/>
      <c r="R710" s="179"/>
      <c r="S710" s="179"/>
      <c r="T710" s="179"/>
      <c r="U710" s="179"/>
      <c r="V710" s="179"/>
      <c r="W710" s="179"/>
      <c r="X710" s="179"/>
      <c r="Y710" s="179"/>
      <c r="Z710" s="179"/>
      <c r="AA710" s="179"/>
      <c r="AB710" s="110"/>
    </row>
    <row r="711" spans="2:28" ht="15.75" customHeight="1">
      <c r="B711" s="179"/>
      <c r="C711" s="179"/>
      <c r="D711" s="179"/>
      <c r="E711" s="179"/>
      <c r="F711" s="179"/>
      <c r="G711" s="179"/>
      <c r="H711" s="179"/>
      <c r="I711" s="179"/>
      <c r="J711" s="179"/>
      <c r="K711" s="179"/>
      <c r="L711" s="179"/>
      <c r="M711" s="179"/>
      <c r="N711" s="180"/>
      <c r="O711" s="134"/>
      <c r="P711" s="179"/>
      <c r="Q711" s="179"/>
      <c r="R711" s="179"/>
      <c r="S711" s="179"/>
      <c r="T711" s="179"/>
      <c r="U711" s="179"/>
      <c r="V711" s="179"/>
      <c r="W711" s="179"/>
      <c r="X711" s="179"/>
      <c r="Y711" s="179"/>
      <c r="Z711" s="179"/>
      <c r="AA711" s="179"/>
      <c r="AB711" s="110"/>
    </row>
    <row r="712" spans="2:28" ht="15.75" customHeight="1">
      <c r="B712" s="179"/>
      <c r="C712" s="179"/>
      <c r="D712" s="179"/>
      <c r="E712" s="179"/>
      <c r="F712" s="179"/>
      <c r="G712" s="179"/>
      <c r="H712" s="179"/>
      <c r="I712" s="179"/>
      <c r="J712" s="179"/>
      <c r="K712" s="179"/>
      <c r="L712" s="179"/>
      <c r="M712" s="179"/>
      <c r="N712" s="180"/>
      <c r="O712" s="134"/>
      <c r="P712" s="179"/>
      <c r="Q712" s="179"/>
      <c r="R712" s="179"/>
      <c r="S712" s="179"/>
      <c r="T712" s="179"/>
      <c r="U712" s="179"/>
      <c r="V712" s="179"/>
      <c r="W712" s="179"/>
      <c r="X712" s="179"/>
      <c r="Y712" s="179"/>
      <c r="Z712" s="179"/>
      <c r="AA712" s="179"/>
      <c r="AB712" s="110"/>
    </row>
    <row r="713" spans="2:28" ht="15.75" customHeight="1">
      <c r="B713" s="179"/>
      <c r="C713" s="179"/>
      <c r="D713" s="179"/>
      <c r="E713" s="179"/>
      <c r="F713" s="179"/>
      <c r="G713" s="179"/>
      <c r="H713" s="179"/>
      <c r="I713" s="179"/>
      <c r="J713" s="179"/>
      <c r="K713" s="179"/>
      <c r="L713" s="179"/>
      <c r="M713" s="179"/>
      <c r="N713" s="180"/>
      <c r="O713" s="134"/>
      <c r="P713" s="179"/>
      <c r="Q713" s="179"/>
      <c r="R713" s="179"/>
      <c r="S713" s="179"/>
      <c r="T713" s="179"/>
      <c r="U713" s="179"/>
      <c r="V713" s="179"/>
      <c r="W713" s="179"/>
      <c r="X713" s="179"/>
      <c r="Y713" s="179"/>
      <c r="Z713" s="179"/>
      <c r="AA713" s="179"/>
      <c r="AB713" s="110"/>
    </row>
    <row r="714" spans="2:28" ht="15.75" customHeight="1">
      <c r="B714" s="179"/>
      <c r="C714" s="179"/>
      <c r="D714" s="179"/>
      <c r="E714" s="179"/>
      <c r="F714" s="179"/>
      <c r="G714" s="179"/>
      <c r="H714" s="179"/>
      <c r="I714" s="179"/>
      <c r="J714" s="179"/>
      <c r="K714" s="179"/>
      <c r="L714" s="179"/>
      <c r="M714" s="179"/>
      <c r="N714" s="180"/>
      <c r="O714" s="134"/>
      <c r="P714" s="179"/>
      <c r="Q714" s="179"/>
      <c r="R714" s="179"/>
      <c r="S714" s="179"/>
      <c r="T714" s="179"/>
      <c r="U714" s="179"/>
      <c r="V714" s="179"/>
      <c r="W714" s="179"/>
      <c r="X714" s="179"/>
      <c r="Y714" s="179"/>
      <c r="Z714" s="179"/>
      <c r="AA714" s="179"/>
      <c r="AB714" s="110"/>
    </row>
    <row r="715" spans="2:28" ht="15.75" customHeight="1">
      <c r="B715" s="179"/>
      <c r="C715" s="179"/>
      <c r="D715" s="179"/>
      <c r="E715" s="179"/>
      <c r="F715" s="179"/>
      <c r="G715" s="179"/>
      <c r="H715" s="179"/>
      <c r="I715" s="179"/>
      <c r="J715" s="179"/>
      <c r="K715" s="179"/>
      <c r="L715" s="179"/>
      <c r="M715" s="179"/>
      <c r="N715" s="180"/>
      <c r="O715" s="134"/>
      <c r="P715" s="179"/>
      <c r="Q715" s="179"/>
      <c r="R715" s="179"/>
      <c r="S715" s="179"/>
      <c r="T715" s="179"/>
      <c r="U715" s="179"/>
      <c r="V715" s="179"/>
      <c r="W715" s="179"/>
      <c r="X715" s="179"/>
      <c r="Y715" s="179"/>
      <c r="Z715" s="179"/>
      <c r="AA715" s="179"/>
      <c r="AB715" s="110"/>
    </row>
    <row r="716" spans="2:28" ht="15.75" customHeight="1">
      <c r="B716" s="179"/>
      <c r="C716" s="179"/>
      <c r="D716" s="179"/>
      <c r="E716" s="179"/>
      <c r="F716" s="179"/>
      <c r="G716" s="179"/>
      <c r="H716" s="179"/>
      <c r="I716" s="179"/>
      <c r="J716" s="179"/>
      <c r="K716" s="179"/>
      <c r="L716" s="179"/>
      <c r="M716" s="179"/>
      <c r="N716" s="180"/>
      <c r="O716" s="134"/>
      <c r="P716" s="179"/>
      <c r="Q716" s="179"/>
      <c r="R716" s="179"/>
      <c r="S716" s="179"/>
      <c r="T716" s="179"/>
      <c r="U716" s="179"/>
      <c r="V716" s="179"/>
      <c r="W716" s="179"/>
      <c r="X716" s="179"/>
      <c r="Y716" s="179"/>
      <c r="Z716" s="179"/>
      <c r="AA716" s="179"/>
      <c r="AB716" s="110"/>
    </row>
    <row r="717" spans="2:28" ht="15.75" customHeight="1">
      <c r="B717" s="179"/>
      <c r="C717" s="179"/>
      <c r="D717" s="179"/>
      <c r="E717" s="179"/>
      <c r="F717" s="179"/>
      <c r="G717" s="179"/>
      <c r="H717" s="179"/>
      <c r="I717" s="179"/>
      <c r="J717" s="179"/>
      <c r="K717" s="179"/>
      <c r="L717" s="179"/>
      <c r="M717" s="179"/>
      <c r="N717" s="180"/>
      <c r="O717" s="134"/>
      <c r="P717" s="179"/>
      <c r="Q717" s="179"/>
      <c r="R717" s="179"/>
      <c r="S717" s="179"/>
      <c r="T717" s="179"/>
      <c r="U717" s="179"/>
      <c r="V717" s="179"/>
      <c r="W717" s="179"/>
      <c r="X717" s="179"/>
      <c r="Y717" s="179"/>
      <c r="Z717" s="179"/>
      <c r="AA717" s="179"/>
      <c r="AB717" s="110"/>
    </row>
    <row r="718" spans="2:28" ht="15.75" customHeight="1">
      <c r="B718" s="179"/>
      <c r="C718" s="179"/>
      <c r="D718" s="179"/>
      <c r="E718" s="179"/>
      <c r="F718" s="179"/>
      <c r="G718" s="179"/>
      <c r="H718" s="179"/>
      <c r="I718" s="179"/>
      <c r="J718" s="179"/>
      <c r="K718" s="179"/>
      <c r="L718" s="179"/>
      <c r="M718" s="179"/>
      <c r="N718" s="180"/>
      <c r="O718" s="134"/>
      <c r="P718" s="179"/>
      <c r="Q718" s="179"/>
      <c r="R718" s="179"/>
      <c r="S718" s="179"/>
      <c r="T718" s="179"/>
      <c r="U718" s="179"/>
      <c r="V718" s="179"/>
      <c r="W718" s="179"/>
      <c r="X718" s="179"/>
      <c r="Y718" s="179"/>
      <c r="Z718" s="179"/>
      <c r="AA718" s="179"/>
      <c r="AB718" s="110"/>
    </row>
    <row r="719" spans="2:28" ht="15.75" customHeight="1">
      <c r="B719" s="179"/>
      <c r="C719" s="179"/>
      <c r="D719" s="179"/>
      <c r="E719" s="179"/>
      <c r="F719" s="179"/>
      <c r="G719" s="179"/>
      <c r="H719" s="179"/>
      <c r="I719" s="179"/>
      <c r="J719" s="179"/>
      <c r="K719" s="179"/>
      <c r="L719" s="179"/>
      <c r="M719" s="179"/>
      <c r="N719" s="180"/>
      <c r="O719" s="134"/>
      <c r="P719" s="179"/>
      <c r="Q719" s="179"/>
      <c r="R719" s="179"/>
      <c r="S719" s="179"/>
      <c r="T719" s="179"/>
      <c r="U719" s="179"/>
      <c r="V719" s="179"/>
      <c r="W719" s="179"/>
      <c r="X719" s="179"/>
      <c r="Y719" s="179"/>
      <c r="Z719" s="179"/>
      <c r="AA719" s="179"/>
      <c r="AB719" s="110"/>
    </row>
    <row r="720" spans="2:28" ht="15.75" customHeight="1">
      <c r="B720" s="179"/>
      <c r="C720" s="179"/>
      <c r="D720" s="179"/>
      <c r="E720" s="179"/>
      <c r="F720" s="179"/>
      <c r="G720" s="179"/>
      <c r="H720" s="179"/>
      <c r="I720" s="179"/>
      <c r="J720" s="179"/>
      <c r="K720" s="179"/>
      <c r="L720" s="179"/>
      <c r="M720" s="179"/>
      <c r="N720" s="180"/>
      <c r="O720" s="134"/>
      <c r="P720" s="179"/>
      <c r="Q720" s="179"/>
      <c r="R720" s="179"/>
      <c r="S720" s="179"/>
      <c r="T720" s="179"/>
      <c r="U720" s="179"/>
      <c r="V720" s="179"/>
      <c r="W720" s="179"/>
      <c r="X720" s="179"/>
      <c r="Y720" s="179"/>
      <c r="Z720" s="179"/>
      <c r="AA720" s="179"/>
      <c r="AB720" s="110"/>
    </row>
    <row r="721" spans="2:28" ht="15.75" customHeight="1">
      <c r="B721" s="179"/>
      <c r="C721" s="179"/>
      <c r="D721" s="179"/>
      <c r="E721" s="179"/>
      <c r="F721" s="179"/>
      <c r="G721" s="179"/>
      <c r="H721" s="179"/>
      <c r="I721" s="179"/>
      <c r="J721" s="179"/>
      <c r="K721" s="179"/>
      <c r="L721" s="179"/>
      <c r="M721" s="179"/>
      <c r="N721" s="180"/>
      <c r="O721" s="134"/>
      <c r="P721" s="179"/>
      <c r="Q721" s="179"/>
      <c r="R721" s="179"/>
      <c r="S721" s="179"/>
      <c r="T721" s="179"/>
      <c r="U721" s="179"/>
      <c r="V721" s="179"/>
      <c r="W721" s="179"/>
      <c r="X721" s="179"/>
      <c r="Y721" s="179"/>
      <c r="Z721" s="179"/>
      <c r="AA721" s="179"/>
      <c r="AB721" s="110"/>
    </row>
    <row r="722" spans="2:28" ht="15.75" customHeight="1">
      <c r="B722" s="179"/>
      <c r="C722" s="179"/>
      <c r="D722" s="179"/>
      <c r="E722" s="179"/>
      <c r="F722" s="179"/>
      <c r="G722" s="179"/>
      <c r="H722" s="179"/>
      <c r="I722" s="179"/>
      <c r="J722" s="179"/>
      <c r="K722" s="179"/>
      <c r="L722" s="179"/>
      <c r="M722" s="179"/>
      <c r="N722" s="180"/>
      <c r="O722" s="134"/>
      <c r="P722" s="179"/>
      <c r="Q722" s="179"/>
      <c r="R722" s="179"/>
      <c r="S722" s="179"/>
      <c r="T722" s="179"/>
      <c r="U722" s="179"/>
      <c r="V722" s="179"/>
      <c r="W722" s="179"/>
      <c r="X722" s="179"/>
      <c r="Y722" s="179"/>
      <c r="Z722" s="179"/>
      <c r="AA722" s="179"/>
      <c r="AB722" s="110"/>
    </row>
    <row r="723" spans="2:28" ht="15.75" customHeight="1">
      <c r="B723" s="179"/>
      <c r="C723" s="179"/>
      <c r="D723" s="179"/>
      <c r="E723" s="179"/>
      <c r="F723" s="179"/>
      <c r="G723" s="179"/>
      <c r="H723" s="179"/>
      <c r="I723" s="179"/>
      <c r="J723" s="179"/>
      <c r="K723" s="179"/>
      <c r="L723" s="179"/>
      <c r="M723" s="179"/>
      <c r="N723" s="180"/>
      <c r="O723" s="134"/>
      <c r="P723" s="179"/>
      <c r="Q723" s="179"/>
      <c r="R723" s="179"/>
      <c r="S723" s="179"/>
      <c r="T723" s="179"/>
      <c r="U723" s="179"/>
      <c r="V723" s="179"/>
      <c r="W723" s="179"/>
      <c r="X723" s="179"/>
      <c r="Y723" s="179"/>
      <c r="Z723" s="179"/>
      <c r="AA723" s="179"/>
      <c r="AB723" s="110"/>
    </row>
    <row r="724" spans="2:28" ht="15.75" customHeight="1">
      <c r="B724" s="179"/>
      <c r="C724" s="179"/>
      <c r="D724" s="179"/>
      <c r="E724" s="179"/>
      <c r="F724" s="179"/>
      <c r="G724" s="179"/>
      <c r="H724" s="179"/>
      <c r="I724" s="179"/>
      <c r="J724" s="179"/>
      <c r="K724" s="179"/>
      <c r="L724" s="179"/>
      <c r="M724" s="179"/>
      <c r="N724" s="180"/>
      <c r="O724" s="134"/>
      <c r="P724" s="179"/>
      <c r="Q724" s="179"/>
      <c r="R724" s="179"/>
      <c r="S724" s="179"/>
      <c r="T724" s="179"/>
      <c r="U724" s="179"/>
      <c r="V724" s="179"/>
      <c r="W724" s="179"/>
      <c r="X724" s="179"/>
      <c r="Y724" s="179"/>
      <c r="Z724" s="179"/>
      <c r="AA724" s="179"/>
      <c r="AB724" s="110"/>
    </row>
    <row r="725" spans="2:28" ht="15.75" customHeight="1">
      <c r="B725" s="179"/>
      <c r="C725" s="179"/>
      <c r="D725" s="179"/>
      <c r="E725" s="179"/>
      <c r="F725" s="179"/>
      <c r="G725" s="179"/>
      <c r="H725" s="179"/>
      <c r="I725" s="179"/>
      <c r="J725" s="179"/>
      <c r="K725" s="179"/>
      <c r="L725" s="179"/>
      <c r="M725" s="179"/>
      <c r="N725" s="180"/>
      <c r="O725" s="134"/>
      <c r="P725" s="179"/>
      <c r="Q725" s="179"/>
      <c r="R725" s="179"/>
      <c r="S725" s="179"/>
      <c r="T725" s="179"/>
      <c r="U725" s="179"/>
      <c r="V725" s="179"/>
      <c r="W725" s="179"/>
      <c r="X725" s="179"/>
      <c r="Y725" s="179"/>
      <c r="Z725" s="179"/>
      <c r="AA725" s="179"/>
      <c r="AB725" s="110"/>
    </row>
    <row r="726" spans="2:28" ht="15.75" customHeight="1">
      <c r="B726" s="179"/>
      <c r="C726" s="179"/>
      <c r="D726" s="179"/>
      <c r="E726" s="179"/>
      <c r="F726" s="179"/>
      <c r="G726" s="179"/>
      <c r="H726" s="179"/>
      <c r="I726" s="179"/>
      <c r="J726" s="179"/>
      <c r="K726" s="179"/>
      <c r="L726" s="179"/>
      <c r="M726" s="179"/>
      <c r="N726" s="180"/>
      <c r="O726" s="134"/>
      <c r="P726" s="179"/>
      <c r="Q726" s="179"/>
      <c r="R726" s="179"/>
      <c r="S726" s="179"/>
      <c r="T726" s="179"/>
      <c r="U726" s="179"/>
      <c r="V726" s="179"/>
      <c r="W726" s="179"/>
      <c r="X726" s="179"/>
      <c r="Y726" s="179"/>
      <c r="Z726" s="179"/>
      <c r="AA726" s="179"/>
      <c r="AB726" s="110"/>
    </row>
    <row r="727" spans="2:28" ht="15.75" customHeight="1">
      <c r="B727" s="179"/>
      <c r="C727" s="179"/>
      <c r="D727" s="179"/>
      <c r="E727" s="179"/>
      <c r="F727" s="179"/>
      <c r="G727" s="179"/>
      <c r="H727" s="179"/>
      <c r="I727" s="179"/>
      <c r="J727" s="179"/>
      <c r="K727" s="179"/>
      <c r="L727" s="179"/>
      <c r="M727" s="179"/>
      <c r="N727" s="180"/>
      <c r="O727" s="134"/>
      <c r="P727" s="179"/>
      <c r="Q727" s="179"/>
      <c r="R727" s="179"/>
      <c r="S727" s="179"/>
      <c r="T727" s="179"/>
      <c r="U727" s="179"/>
      <c r="V727" s="179"/>
      <c r="W727" s="179"/>
      <c r="X727" s="179"/>
      <c r="Y727" s="179"/>
      <c r="Z727" s="179"/>
      <c r="AA727" s="179"/>
      <c r="AB727" s="110"/>
    </row>
    <row r="728" spans="2:28" ht="15.75" customHeight="1">
      <c r="B728" s="179"/>
      <c r="C728" s="179"/>
      <c r="D728" s="179"/>
      <c r="E728" s="179"/>
      <c r="F728" s="179"/>
      <c r="G728" s="179"/>
      <c r="H728" s="179"/>
      <c r="I728" s="179"/>
      <c r="J728" s="179"/>
      <c r="K728" s="179"/>
      <c r="L728" s="179"/>
      <c r="M728" s="179"/>
      <c r="N728" s="180"/>
      <c r="O728" s="134"/>
      <c r="P728" s="179"/>
      <c r="Q728" s="179"/>
      <c r="R728" s="179"/>
      <c r="S728" s="179"/>
      <c r="T728" s="179"/>
      <c r="U728" s="179"/>
      <c r="V728" s="179"/>
      <c r="W728" s="179"/>
      <c r="X728" s="179"/>
      <c r="Y728" s="179"/>
      <c r="Z728" s="179"/>
      <c r="AA728" s="179"/>
      <c r="AB728" s="110"/>
    </row>
    <row r="729" spans="2:28" ht="15.75" customHeight="1">
      <c r="B729" s="179"/>
      <c r="C729" s="179"/>
      <c r="D729" s="179"/>
      <c r="E729" s="179"/>
      <c r="F729" s="179"/>
      <c r="G729" s="179"/>
      <c r="H729" s="179"/>
      <c r="I729" s="179"/>
      <c r="J729" s="179"/>
      <c r="K729" s="179"/>
      <c r="L729" s="179"/>
      <c r="M729" s="179"/>
      <c r="N729" s="180"/>
      <c r="O729" s="134"/>
      <c r="P729" s="179"/>
      <c r="Q729" s="179"/>
      <c r="R729" s="179"/>
      <c r="S729" s="179"/>
      <c r="T729" s="179"/>
      <c r="U729" s="179"/>
      <c r="V729" s="179"/>
      <c r="W729" s="179"/>
      <c r="X729" s="179"/>
      <c r="Y729" s="179"/>
      <c r="Z729" s="179"/>
      <c r="AA729" s="179"/>
      <c r="AB729" s="110"/>
    </row>
    <row r="730" spans="2:28" ht="15.75" customHeight="1">
      <c r="B730" s="179"/>
      <c r="C730" s="179"/>
      <c r="D730" s="179"/>
      <c r="E730" s="179"/>
      <c r="F730" s="179"/>
      <c r="G730" s="179"/>
      <c r="H730" s="179"/>
      <c r="I730" s="179"/>
      <c r="J730" s="179"/>
      <c r="K730" s="179"/>
      <c r="L730" s="179"/>
      <c r="M730" s="179"/>
      <c r="N730" s="180"/>
      <c r="O730" s="134"/>
      <c r="P730" s="179"/>
      <c r="Q730" s="179"/>
      <c r="R730" s="179"/>
      <c r="S730" s="179"/>
      <c r="T730" s="179"/>
      <c r="U730" s="179"/>
      <c r="V730" s="179"/>
      <c r="W730" s="179"/>
      <c r="X730" s="179"/>
      <c r="Y730" s="179"/>
      <c r="Z730" s="179"/>
      <c r="AA730" s="179"/>
      <c r="AB730" s="110"/>
    </row>
    <row r="731" spans="2:28" ht="15.75" customHeight="1">
      <c r="B731" s="179"/>
      <c r="C731" s="179"/>
      <c r="D731" s="179"/>
      <c r="E731" s="179"/>
      <c r="F731" s="179"/>
      <c r="G731" s="179"/>
      <c r="H731" s="179"/>
      <c r="I731" s="179"/>
      <c r="J731" s="179"/>
      <c r="K731" s="179"/>
      <c r="L731" s="179"/>
      <c r="M731" s="179"/>
      <c r="N731" s="180"/>
      <c r="O731" s="134"/>
      <c r="P731" s="179"/>
      <c r="Q731" s="179"/>
      <c r="R731" s="179"/>
      <c r="S731" s="179"/>
      <c r="T731" s="179"/>
      <c r="U731" s="179"/>
      <c r="V731" s="179"/>
      <c r="W731" s="179"/>
      <c r="X731" s="179"/>
      <c r="Y731" s="179"/>
      <c r="Z731" s="179"/>
      <c r="AA731" s="179"/>
      <c r="AB731" s="110"/>
    </row>
    <row r="732" spans="2:28" ht="15.75" customHeight="1">
      <c r="B732" s="179"/>
      <c r="C732" s="179"/>
      <c r="D732" s="179"/>
      <c r="E732" s="179"/>
      <c r="F732" s="179"/>
      <c r="G732" s="179"/>
      <c r="H732" s="179"/>
      <c r="I732" s="179"/>
      <c r="J732" s="179"/>
      <c r="K732" s="179"/>
      <c r="L732" s="179"/>
      <c r="M732" s="179"/>
      <c r="N732" s="180"/>
      <c r="O732" s="134"/>
      <c r="P732" s="179"/>
      <c r="Q732" s="179"/>
      <c r="R732" s="179"/>
      <c r="S732" s="179"/>
      <c r="T732" s="179"/>
      <c r="U732" s="179"/>
      <c r="V732" s="179"/>
      <c r="W732" s="179"/>
      <c r="X732" s="179"/>
      <c r="Y732" s="179"/>
      <c r="Z732" s="179"/>
      <c r="AA732" s="179"/>
      <c r="AB732" s="110"/>
    </row>
    <row r="733" spans="2:28" ht="15.75" customHeight="1">
      <c r="B733" s="179"/>
      <c r="C733" s="179"/>
      <c r="D733" s="179"/>
      <c r="E733" s="179"/>
      <c r="F733" s="179"/>
      <c r="G733" s="179"/>
      <c r="H733" s="179"/>
      <c r="I733" s="179"/>
      <c r="J733" s="179"/>
      <c r="K733" s="179"/>
      <c r="L733" s="179"/>
      <c r="M733" s="179"/>
      <c r="N733" s="180"/>
      <c r="O733" s="134"/>
      <c r="P733" s="179"/>
      <c r="Q733" s="179"/>
      <c r="R733" s="179"/>
      <c r="S733" s="179"/>
      <c r="T733" s="179"/>
      <c r="U733" s="179"/>
      <c r="V733" s="179"/>
      <c r="W733" s="179"/>
      <c r="X733" s="179"/>
      <c r="Y733" s="179"/>
      <c r="Z733" s="179"/>
      <c r="AA733" s="179"/>
      <c r="AB733" s="110"/>
    </row>
    <row r="734" spans="2:28" ht="15.75" customHeight="1">
      <c r="B734" s="179"/>
      <c r="C734" s="179"/>
      <c r="D734" s="179"/>
      <c r="E734" s="179"/>
      <c r="F734" s="179"/>
      <c r="G734" s="179"/>
      <c r="H734" s="179"/>
      <c r="I734" s="179"/>
      <c r="J734" s="179"/>
      <c r="K734" s="179"/>
      <c r="L734" s="179"/>
      <c r="M734" s="179"/>
      <c r="N734" s="180"/>
      <c r="O734" s="134"/>
      <c r="P734" s="179"/>
      <c r="Q734" s="179"/>
      <c r="R734" s="179"/>
      <c r="S734" s="179"/>
      <c r="T734" s="179"/>
      <c r="U734" s="179"/>
      <c r="V734" s="179"/>
      <c r="W734" s="179"/>
      <c r="X734" s="179"/>
      <c r="Y734" s="179"/>
      <c r="Z734" s="179"/>
      <c r="AA734" s="179"/>
      <c r="AB734" s="110"/>
    </row>
    <row r="735" spans="2:28" ht="15.75" customHeight="1">
      <c r="B735" s="179"/>
      <c r="C735" s="179"/>
      <c r="D735" s="179"/>
      <c r="E735" s="179"/>
      <c r="F735" s="179"/>
      <c r="G735" s="179"/>
      <c r="H735" s="179"/>
      <c r="I735" s="179"/>
      <c r="J735" s="179"/>
      <c r="K735" s="179"/>
      <c r="L735" s="179"/>
      <c r="M735" s="179"/>
      <c r="N735" s="180"/>
      <c r="O735" s="134"/>
      <c r="P735" s="179"/>
      <c r="Q735" s="179"/>
      <c r="R735" s="179"/>
      <c r="S735" s="179"/>
      <c r="T735" s="179"/>
      <c r="U735" s="179"/>
      <c r="V735" s="179"/>
      <c r="W735" s="179"/>
      <c r="X735" s="179"/>
      <c r="Y735" s="179"/>
      <c r="Z735" s="179"/>
      <c r="AA735" s="179"/>
      <c r="AB735" s="110"/>
    </row>
    <row r="736" spans="2:28" ht="15.75" customHeight="1">
      <c r="B736" s="179"/>
      <c r="C736" s="179"/>
      <c r="D736" s="179"/>
      <c r="E736" s="179"/>
      <c r="F736" s="179"/>
      <c r="G736" s="179"/>
      <c r="H736" s="179"/>
      <c r="I736" s="179"/>
      <c r="J736" s="179"/>
      <c r="K736" s="179"/>
      <c r="L736" s="179"/>
      <c r="M736" s="179"/>
      <c r="N736" s="180"/>
      <c r="O736" s="134"/>
      <c r="P736" s="179"/>
      <c r="Q736" s="179"/>
      <c r="R736" s="179"/>
      <c r="S736" s="179"/>
      <c r="T736" s="179"/>
      <c r="U736" s="179"/>
      <c r="V736" s="179"/>
      <c r="W736" s="179"/>
      <c r="X736" s="179"/>
      <c r="Y736" s="179"/>
      <c r="Z736" s="179"/>
      <c r="AA736" s="179"/>
      <c r="AB736" s="110"/>
    </row>
    <row r="737" spans="2:28" ht="15.75" customHeight="1">
      <c r="B737" s="179"/>
      <c r="C737" s="179"/>
      <c r="D737" s="179"/>
      <c r="E737" s="179"/>
      <c r="F737" s="179"/>
      <c r="G737" s="179"/>
      <c r="H737" s="179"/>
      <c r="I737" s="179"/>
      <c r="J737" s="179"/>
      <c r="K737" s="179"/>
      <c r="L737" s="179"/>
      <c r="M737" s="179"/>
      <c r="N737" s="180"/>
      <c r="O737" s="134"/>
      <c r="P737" s="179"/>
      <c r="Q737" s="179"/>
      <c r="R737" s="179"/>
      <c r="S737" s="179"/>
      <c r="T737" s="179"/>
      <c r="U737" s="179"/>
      <c r="V737" s="179"/>
      <c r="W737" s="179"/>
      <c r="X737" s="179"/>
      <c r="Y737" s="179"/>
      <c r="Z737" s="179"/>
      <c r="AA737" s="179"/>
      <c r="AB737" s="110"/>
    </row>
    <row r="738" spans="2:28" ht="15.75" customHeight="1">
      <c r="B738" s="179"/>
      <c r="C738" s="179"/>
      <c r="D738" s="179"/>
      <c r="E738" s="179"/>
      <c r="F738" s="179"/>
      <c r="G738" s="179"/>
      <c r="H738" s="179"/>
      <c r="I738" s="179"/>
      <c r="J738" s="179"/>
      <c r="K738" s="179"/>
      <c r="L738" s="179"/>
      <c r="M738" s="179"/>
      <c r="N738" s="180"/>
      <c r="O738" s="134"/>
      <c r="P738" s="179"/>
      <c r="Q738" s="179"/>
      <c r="R738" s="179"/>
      <c r="S738" s="179"/>
      <c r="T738" s="179"/>
      <c r="U738" s="179"/>
      <c r="V738" s="179"/>
      <c r="W738" s="179"/>
      <c r="X738" s="179"/>
      <c r="Y738" s="179"/>
      <c r="Z738" s="179"/>
      <c r="AA738" s="179"/>
      <c r="AB738" s="110"/>
    </row>
    <row r="739" spans="2:28" ht="15.75" customHeight="1">
      <c r="B739" s="179"/>
      <c r="C739" s="179"/>
      <c r="D739" s="179"/>
      <c r="E739" s="179"/>
      <c r="F739" s="179"/>
      <c r="G739" s="179"/>
      <c r="H739" s="179"/>
      <c r="I739" s="179"/>
      <c r="J739" s="179"/>
      <c r="K739" s="179"/>
      <c r="L739" s="179"/>
      <c r="M739" s="179"/>
      <c r="N739" s="180"/>
      <c r="O739" s="134"/>
      <c r="P739" s="179"/>
      <c r="Q739" s="179"/>
      <c r="R739" s="179"/>
      <c r="S739" s="179"/>
      <c r="T739" s="179"/>
      <c r="U739" s="179"/>
      <c r="V739" s="179"/>
      <c r="W739" s="179"/>
      <c r="X739" s="179"/>
      <c r="Y739" s="179"/>
      <c r="Z739" s="179"/>
      <c r="AA739" s="179"/>
      <c r="AB739" s="110"/>
    </row>
    <row r="740" spans="2:28" ht="15.75" customHeight="1">
      <c r="B740" s="179"/>
      <c r="C740" s="179"/>
      <c r="D740" s="179"/>
      <c r="E740" s="179"/>
      <c r="F740" s="179"/>
      <c r="G740" s="179"/>
      <c r="H740" s="179"/>
      <c r="I740" s="179"/>
      <c r="J740" s="179"/>
      <c r="K740" s="179"/>
      <c r="L740" s="179"/>
      <c r="M740" s="179"/>
      <c r="N740" s="180"/>
      <c r="O740" s="134"/>
      <c r="P740" s="179"/>
      <c r="Q740" s="179"/>
      <c r="R740" s="179"/>
      <c r="S740" s="179"/>
      <c r="T740" s="179"/>
      <c r="U740" s="179"/>
      <c r="V740" s="179"/>
      <c r="W740" s="179"/>
      <c r="X740" s="179"/>
      <c r="Y740" s="179"/>
      <c r="Z740" s="179"/>
      <c r="AA740" s="179"/>
      <c r="AB740" s="110"/>
    </row>
    <row r="741" spans="2:28" ht="15.75" customHeight="1">
      <c r="B741" s="179"/>
      <c r="C741" s="179"/>
      <c r="D741" s="179"/>
      <c r="E741" s="179"/>
      <c r="F741" s="179"/>
      <c r="G741" s="179"/>
      <c r="H741" s="179"/>
      <c r="I741" s="179"/>
      <c r="J741" s="179"/>
      <c r="K741" s="179"/>
      <c r="L741" s="179"/>
      <c r="M741" s="179"/>
      <c r="N741" s="180"/>
      <c r="O741" s="134"/>
      <c r="P741" s="179"/>
      <c r="Q741" s="179"/>
      <c r="R741" s="179"/>
      <c r="S741" s="179"/>
      <c r="T741" s="179"/>
      <c r="U741" s="179"/>
      <c r="V741" s="179"/>
      <c r="W741" s="179"/>
      <c r="X741" s="179"/>
      <c r="Y741" s="179"/>
      <c r="Z741" s="179"/>
      <c r="AA741" s="179"/>
      <c r="AB741" s="110"/>
    </row>
    <row r="742" spans="2:28" ht="15.75" customHeight="1">
      <c r="B742" s="179"/>
      <c r="C742" s="179"/>
      <c r="D742" s="179"/>
      <c r="E742" s="179"/>
      <c r="F742" s="179"/>
      <c r="G742" s="179"/>
      <c r="H742" s="179"/>
      <c r="I742" s="179"/>
      <c r="J742" s="179"/>
      <c r="K742" s="179"/>
      <c r="L742" s="179"/>
      <c r="M742" s="179"/>
      <c r="N742" s="180"/>
      <c r="O742" s="134"/>
      <c r="P742" s="179"/>
      <c r="Q742" s="179"/>
      <c r="R742" s="179"/>
      <c r="S742" s="179"/>
      <c r="T742" s="179"/>
      <c r="U742" s="179"/>
      <c r="V742" s="179"/>
      <c r="W742" s="179"/>
      <c r="X742" s="179"/>
      <c r="Y742" s="179"/>
      <c r="Z742" s="179"/>
      <c r="AA742" s="179"/>
      <c r="AB742" s="110"/>
    </row>
    <row r="743" spans="2:28" ht="15.75" customHeight="1">
      <c r="B743" s="179"/>
      <c r="C743" s="179"/>
      <c r="D743" s="179"/>
      <c r="E743" s="179"/>
      <c r="F743" s="179"/>
      <c r="G743" s="179"/>
      <c r="H743" s="179"/>
      <c r="I743" s="179"/>
      <c r="J743" s="179"/>
      <c r="K743" s="179"/>
      <c r="L743" s="179"/>
      <c r="M743" s="179"/>
      <c r="N743" s="180"/>
      <c r="O743" s="134"/>
      <c r="P743" s="179"/>
      <c r="Q743" s="179"/>
      <c r="R743" s="179"/>
      <c r="S743" s="179"/>
      <c r="T743" s="179"/>
      <c r="U743" s="179"/>
      <c r="V743" s="179"/>
      <c r="W743" s="179"/>
      <c r="X743" s="179"/>
      <c r="Y743" s="179"/>
      <c r="Z743" s="179"/>
      <c r="AA743" s="179"/>
      <c r="AB743" s="110"/>
    </row>
    <row r="744" spans="2:28" ht="15.75" customHeight="1">
      <c r="B744" s="179"/>
      <c r="C744" s="179"/>
      <c r="D744" s="179"/>
      <c r="E744" s="179"/>
      <c r="F744" s="179"/>
      <c r="G744" s="179"/>
      <c r="H744" s="179"/>
      <c r="I744" s="179"/>
      <c r="J744" s="179"/>
      <c r="K744" s="179"/>
      <c r="L744" s="179"/>
      <c r="M744" s="179"/>
      <c r="N744" s="180"/>
      <c r="O744" s="134"/>
      <c r="P744" s="179"/>
      <c r="Q744" s="179"/>
      <c r="R744" s="179"/>
      <c r="S744" s="179"/>
      <c r="T744" s="179"/>
      <c r="U744" s="179"/>
      <c r="V744" s="179"/>
      <c r="W744" s="179"/>
      <c r="X744" s="179"/>
      <c r="Y744" s="179"/>
      <c r="Z744" s="179"/>
      <c r="AA744" s="179"/>
      <c r="AB744" s="110"/>
    </row>
    <row r="745" spans="2:28" ht="15.75" customHeight="1">
      <c r="B745" s="179"/>
      <c r="C745" s="179"/>
      <c r="D745" s="179"/>
      <c r="E745" s="179"/>
      <c r="F745" s="179"/>
      <c r="G745" s="179"/>
      <c r="H745" s="179"/>
      <c r="I745" s="179"/>
      <c r="J745" s="179"/>
      <c r="K745" s="179"/>
      <c r="L745" s="179"/>
      <c r="M745" s="179"/>
      <c r="N745" s="180"/>
      <c r="O745" s="134"/>
      <c r="P745" s="179"/>
      <c r="Q745" s="179"/>
      <c r="R745" s="179"/>
      <c r="S745" s="179"/>
      <c r="T745" s="179"/>
      <c r="U745" s="179"/>
      <c r="V745" s="179"/>
      <c r="W745" s="179"/>
      <c r="X745" s="179"/>
      <c r="Y745" s="179"/>
      <c r="Z745" s="179"/>
      <c r="AA745" s="179"/>
      <c r="AB745" s="110"/>
    </row>
    <row r="746" spans="2:28" ht="15.75" customHeight="1">
      <c r="B746" s="179"/>
      <c r="C746" s="179"/>
      <c r="D746" s="179"/>
      <c r="E746" s="179"/>
      <c r="F746" s="179"/>
      <c r="G746" s="179"/>
      <c r="H746" s="179"/>
      <c r="I746" s="179"/>
      <c r="J746" s="179"/>
      <c r="K746" s="179"/>
      <c r="L746" s="179"/>
      <c r="M746" s="179"/>
      <c r="N746" s="180"/>
      <c r="O746" s="134"/>
      <c r="P746" s="179"/>
      <c r="Q746" s="179"/>
      <c r="R746" s="179"/>
      <c r="S746" s="179"/>
      <c r="T746" s="179"/>
      <c r="U746" s="179"/>
      <c r="V746" s="179"/>
      <c r="W746" s="179"/>
      <c r="X746" s="179"/>
      <c r="Y746" s="179"/>
      <c r="Z746" s="179"/>
      <c r="AA746" s="179"/>
      <c r="AB746" s="110"/>
    </row>
    <row r="747" spans="2:28" ht="15.75" customHeight="1">
      <c r="B747" s="179"/>
      <c r="C747" s="179"/>
      <c r="D747" s="179"/>
      <c r="E747" s="179"/>
      <c r="F747" s="179"/>
      <c r="G747" s="179"/>
      <c r="H747" s="179"/>
      <c r="I747" s="179"/>
      <c r="J747" s="179"/>
      <c r="K747" s="179"/>
      <c r="L747" s="179"/>
      <c r="M747" s="179"/>
      <c r="N747" s="180"/>
      <c r="O747" s="134"/>
      <c r="P747" s="179"/>
      <c r="Q747" s="179"/>
      <c r="R747" s="179"/>
      <c r="S747" s="179"/>
      <c r="T747" s="179"/>
      <c r="U747" s="179"/>
      <c r="V747" s="179"/>
      <c r="W747" s="179"/>
      <c r="X747" s="179"/>
      <c r="Y747" s="179"/>
      <c r="Z747" s="179"/>
      <c r="AA747" s="179"/>
      <c r="AB747" s="110"/>
    </row>
    <row r="748" spans="2:28" ht="15.75" customHeight="1">
      <c r="B748" s="179"/>
      <c r="C748" s="179"/>
      <c r="D748" s="179"/>
      <c r="E748" s="179"/>
      <c r="F748" s="179"/>
      <c r="G748" s="179"/>
      <c r="H748" s="179"/>
      <c r="I748" s="179"/>
      <c r="J748" s="179"/>
      <c r="K748" s="179"/>
      <c r="L748" s="179"/>
      <c r="M748" s="179"/>
      <c r="N748" s="180"/>
      <c r="O748" s="134"/>
      <c r="P748" s="179"/>
      <c r="Q748" s="179"/>
      <c r="R748" s="179"/>
      <c r="S748" s="179"/>
      <c r="T748" s="179"/>
      <c r="U748" s="179"/>
      <c r="V748" s="179"/>
      <c r="W748" s="179"/>
      <c r="X748" s="179"/>
      <c r="Y748" s="179"/>
      <c r="Z748" s="179"/>
      <c r="AA748" s="179"/>
      <c r="AB748" s="110"/>
    </row>
    <row r="749" spans="2:28" ht="15.75" customHeight="1">
      <c r="B749" s="179"/>
      <c r="C749" s="179"/>
      <c r="D749" s="179"/>
      <c r="E749" s="179"/>
      <c r="F749" s="179"/>
      <c r="G749" s="179"/>
      <c r="H749" s="179"/>
      <c r="I749" s="179"/>
      <c r="J749" s="179"/>
      <c r="K749" s="179"/>
      <c r="L749" s="179"/>
      <c r="M749" s="179"/>
      <c r="N749" s="180"/>
      <c r="O749" s="134"/>
      <c r="P749" s="179"/>
      <c r="Q749" s="179"/>
      <c r="R749" s="179"/>
      <c r="S749" s="179"/>
      <c r="T749" s="179"/>
      <c r="U749" s="179"/>
      <c r="V749" s="179"/>
      <c r="W749" s="179"/>
      <c r="X749" s="179"/>
      <c r="Y749" s="179"/>
      <c r="Z749" s="179"/>
      <c r="AA749" s="179"/>
      <c r="AB749" s="110"/>
    </row>
    <row r="750" spans="2:28" ht="15.75" customHeight="1">
      <c r="B750" s="179"/>
      <c r="C750" s="179"/>
      <c r="D750" s="179"/>
      <c r="E750" s="179"/>
      <c r="F750" s="179"/>
      <c r="G750" s="179"/>
      <c r="H750" s="179"/>
      <c r="I750" s="179"/>
      <c r="J750" s="179"/>
      <c r="K750" s="179"/>
      <c r="L750" s="179"/>
      <c r="M750" s="179"/>
      <c r="N750" s="180"/>
      <c r="O750" s="134"/>
      <c r="P750" s="179"/>
      <c r="Q750" s="179"/>
      <c r="R750" s="179"/>
      <c r="S750" s="179"/>
      <c r="T750" s="179"/>
      <c r="U750" s="179"/>
      <c r="V750" s="179"/>
      <c r="W750" s="179"/>
      <c r="X750" s="179"/>
      <c r="Y750" s="179"/>
      <c r="Z750" s="179"/>
      <c r="AA750" s="179"/>
      <c r="AB750" s="110"/>
    </row>
    <row r="751" spans="2:28" ht="15.75" customHeight="1">
      <c r="B751" s="179"/>
      <c r="C751" s="179"/>
      <c r="D751" s="179"/>
      <c r="E751" s="179"/>
      <c r="F751" s="179"/>
      <c r="G751" s="179"/>
      <c r="H751" s="179"/>
      <c r="I751" s="179"/>
      <c r="J751" s="179"/>
      <c r="K751" s="179"/>
      <c r="L751" s="179"/>
      <c r="M751" s="179"/>
      <c r="N751" s="180"/>
      <c r="O751" s="134"/>
      <c r="P751" s="179"/>
      <c r="Q751" s="179"/>
      <c r="R751" s="179"/>
      <c r="S751" s="179"/>
      <c r="T751" s="179"/>
      <c r="U751" s="179"/>
      <c r="V751" s="179"/>
      <c r="W751" s="179"/>
      <c r="X751" s="179"/>
      <c r="Y751" s="179"/>
      <c r="Z751" s="179"/>
      <c r="AA751" s="179"/>
      <c r="AB751" s="110"/>
    </row>
    <row r="752" spans="2:28" ht="15.75" customHeight="1">
      <c r="B752" s="179"/>
      <c r="C752" s="179"/>
      <c r="D752" s="179"/>
      <c r="E752" s="179"/>
      <c r="F752" s="179"/>
      <c r="G752" s="179"/>
      <c r="H752" s="179"/>
      <c r="I752" s="179"/>
      <c r="J752" s="179"/>
      <c r="K752" s="179"/>
      <c r="L752" s="179"/>
      <c r="M752" s="179"/>
      <c r="N752" s="180"/>
      <c r="O752" s="134"/>
      <c r="P752" s="179"/>
      <c r="Q752" s="179"/>
      <c r="R752" s="179"/>
      <c r="S752" s="179"/>
      <c r="T752" s="179"/>
      <c r="U752" s="179"/>
      <c r="V752" s="179"/>
      <c r="W752" s="179"/>
      <c r="X752" s="179"/>
      <c r="Y752" s="179"/>
      <c r="Z752" s="179"/>
      <c r="AA752" s="179"/>
      <c r="AB752" s="110"/>
    </row>
    <row r="753" spans="2:28" ht="15.75" customHeight="1">
      <c r="B753" s="179"/>
      <c r="C753" s="179"/>
      <c r="D753" s="179"/>
      <c r="E753" s="179"/>
      <c r="F753" s="179"/>
      <c r="G753" s="179"/>
      <c r="H753" s="179"/>
      <c r="I753" s="179"/>
      <c r="J753" s="179"/>
      <c r="K753" s="179"/>
      <c r="L753" s="179"/>
      <c r="M753" s="179"/>
      <c r="N753" s="180"/>
      <c r="O753" s="134"/>
      <c r="P753" s="179"/>
      <c r="Q753" s="179"/>
      <c r="R753" s="179"/>
      <c r="S753" s="179"/>
      <c r="T753" s="179"/>
      <c r="U753" s="179"/>
      <c r="V753" s="179"/>
      <c r="W753" s="179"/>
      <c r="X753" s="179"/>
      <c r="Y753" s="179"/>
      <c r="Z753" s="179"/>
      <c r="AA753" s="179"/>
      <c r="AB753" s="110"/>
    </row>
    <row r="754" spans="2:28" ht="15.75" customHeight="1">
      <c r="B754" s="179"/>
      <c r="C754" s="179"/>
      <c r="D754" s="179"/>
      <c r="E754" s="179"/>
      <c r="F754" s="179"/>
      <c r="G754" s="179"/>
      <c r="H754" s="179"/>
      <c r="I754" s="179"/>
      <c r="J754" s="179"/>
      <c r="K754" s="179"/>
      <c r="L754" s="179"/>
      <c r="M754" s="179"/>
      <c r="N754" s="180"/>
      <c r="O754" s="134"/>
      <c r="P754" s="179"/>
      <c r="Q754" s="179"/>
      <c r="R754" s="179"/>
      <c r="S754" s="179"/>
      <c r="T754" s="179"/>
      <c r="U754" s="179"/>
      <c r="V754" s="179"/>
      <c r="W754" s="179"/>
      <c r="X754" s="179"/>
      <c r="Y754" s="179"/>
      <c r="Z754" s="179"/>
      <c r="AA754" s="179"/>
      <c r="AB754" s="110"/>
    </row>
    <row r="755" spans="2:28" ht="15.75" customHeight="1">
      <c r="B755" s="179"/>
      <c r="C755" s="179"/>
      <c r="D755" s="179"/>
      <c r="E755" s="179"/>
      <c r="F755" s="179"/>
      <c r="G755" s="179"/>
      <c r="H755" s="179"/>
      <c r="I755" s="179"/>
      <c r="J755" s="179"/>
      <c r="K755" s="179"/>
      <c r="L755" s="179"/>
      <c r="M755" s="179"/>
      <c r="N755" s="180"/>
      <c r="O755" s="134"/>
      <c r="P755" s="179"/>
      <c r="Q755" s="179"/>
      <c r="R755" s="179"/>
      <c r="S755" s="179"/>
      <c r="T755" s="179"/>
      <c r="U755" s="179"/>
      <c r="V755" s="179"/>
      <c r="W755" s="179"/>
      <c r="X755" s="179"/>
      <c r="Y755" s="179"/>
      <c r="Z755" s="179"/>
      <c r="AA755" s="179"/>
      <c r="AB755" s="110"/>
    </row>
    <row r="756" spans="2:28" ht="15.75" customHeight="1">
      <c r="B756" s="179"/>
      <c r="C756" s="179"/>
      <c r="D756" s="179"/>
      <c r="E756" s="179"/>
      <c r="F756" s="179"/>
      <c r="G756" s="179"/>
      <c r="H756" s="179"/>
      <c r="I756" s="179"/>
      <c r="J756" s="179"/>
      <c r="K756" s="179"/>
      <c r="L756" s="179"/>
      <c r="M756" s="179"/>
      <c r="N756" s="180"/>
      <c r="O756" s="134"/>
      <c r="P756" s="179"/>
      <c r="Q756" s="179"/>
      <c r="R756" s="179"/>
      <c r="S756" s="179"/>
      <c r="T756" s="179"/>
      <c r="U756" s="179"/>
      <c r="V756" s="179"/>
      <c r="W756" s="179"/>
      <c r="X756" s="179"/>
      <c r="Y756" s="179"/>
      <c r="Z756" s="179"/>
      <c r="AA756" s="179"/>
      <c r="AB756" s="110"/>
    </row>
    <row r="757" spans="2:28" ht="15.75" customHeight="1">
      <c r="B757" s="179"/>
      <c r="C757" s="179"/>
      <c r="D757" s="179"/>
      <c r="E757" s="179"/>
      <c r="F757" s="179"/>
      <c r="G757" s="179"/>
      <c r="H757" s="179"/>
      <c r="I757" s="179"/>
      <c r="J757" s="179"/>
      <c r="K757" s="179"/>
      <c r="L757" s="179"/>
      <c r="M757" s="179"/>
      <c r="N757" s="180"/>
      <c r="O757" s="134"/>
      <c r="P757" s="179"/>
      <c r="Q757" s="179"/>
      <c r="R757" s="179"/>
      <c r="S757" s="179"/>
      <c r="T757" s="179"/>
      <c r="U757" s="179"/>
      <c r="V757" s="179"/>
      <c r="W757" s="179"/>
      <c r="X757" s="179"/>
      <c r="Y757" s="179"/>
      <c r="Z757" s="179"/>
      <c r="AA757" s="179"/>
      <c r="AB757" s="110"/>
    </row>
    <row r="758" spans="2:28" ht="15.75" customHeight="1">
      <c r="B758" s="179"/>
      <c r="C758" s="179"/>
      <c r="D758" s="179"/>
      <c r="E758" s="179"/>
      <c r="F758" s="179"/>
      <c r="G758" s="179"/>
      <c r="H758" s="179"/>
      <c r="I758" s="179"/>
      <c r="J758" s="179"/>
      <c r="K758" s="179"/>
      <c r="L758" s="179"/>
      <c r="M758" s="179"/>
      <c r="N758" s="180"/>
      <c r="O758" s="134"/>
      <c r="P758" s="179"/>
      <c r="Q758" s="179"/>
      <c r="R758" s="179"/>
      <c r="S758" s="179"/>
      <c r="T758" s="179"/>
      <c r="U758" s="179"/>
      <c r="V758" s="179"/>
      <c r="W758" s="179"/>
      <c r="X758" s="179"/>
      <c r="Y758" s="179"/>
      <c r="Z758" s="179"/>
      <c r="AA758" s="179"/>
      <c r="AB758" s="110"/>
    </row>
    <row r="759" spans="2:28" ht="15.75" customHeight="1">
      <c r="B759" s="179"/>
      <c r="C759" s="179"/>
      <c r="D759" s="179"/>
      <c r="E759" s="179"/>
      <c r="F759" s="179"/>
      <c r="G759" s="179"/>
      <c r="H759" s="179"/>
      <c r="I759" s="179"/>
      <c r="J759" s="179"/>
      <c r="K759" s="179"/>
      <c r="L759" s="179"/>
      <c r="M759" s="179"/>
      <c r="N759" s="180"/>
      <c r="O759" s="134"/>
      <c r="P759" s="179"/>
      <c r="Q759" s="179"/>
      <c r="R759" s="179"/>
      <c r="S759" s="179"/>
      <c r="T759" s="179"/>
      <c r="U759" s="179"/>
      <c r="V759" s="179"/>
      <c r="W759" s="179"/>
      <c r="X759" s="179"/>
      <c r="Y759" s="179"/>
      <c r="Z759" s="179"/>
      <c r="AA759" s="179"/>
      <c r="AB759" s="110"/>
    </row>
    <row r="760" spans="2:28" ht="15.75" customHeight="1">
      <c r="B760" s="179"/>
      <c r="C760" s="179"/>
      <c r="D760" s="179"/>
      <c r="E760" s="179"/>
      <c r="F760" s="179"/>
      <c r="G760" s="179"/>
      <c r="H760" s="179"/>
      <c r="I760" s="179"/>
      <c r="J760" s="179"/>
      <c r="K760" s="179"/>
      <c r="L760" s="179"/>
      <c r="M760" s="179"/>
      <c r="N760" s="180"/>
      <c r="O760" s="134"/>
      <c r="P760" s="179"/>
      <c r="Q760" s="179"/>
      <c r="R760" s="179"/>
      <c r="S760" s="179"/>
      <c r="T760" s="179"/>
      <c r="U760" s="179"/>
      <c r="V760" s="179"/>
      <c r="W760" s="179"/>
      <c r="X760" s="179"/>
      <c r="Y760" s="179"/>
      <c r="Z760" s="179"/>
      <c r="AA760" s="179"/>
      <c r="AB760" s="110"/>
    </row>
    <row r="761" spans="2:28" ht="15.75" customHeight="1">
      <c r="B761" s="179"/>
      <c r="C761" s="179"/>
      <c r="D761" s="179"/>
      <c r="E761" s="179"/>
      <c r="F761" s="179"/>
      <c r="G761" s="179"/>
      <c r="H761" s="179"/>
      <c r="I761" s="179"/>
      <c r="J761" s="179"/>
      <c r="K761" s="179"/>
      <c r="L761" s="179"/>
      <c r="M761" s="179"/>
      <c r="N761" s="180"/>
      <c r="O761" s="134"/>
      <c r="P761" s="179"/>
      <c r="Q761" s="179"/>
      <c r="R761" s="179"/>
      <c r="S761" s="179"/>
      <c r="T761" s="179"/>
      <c r="U761" s="179"/>
      <c r="V761" s="179"/>
      <c r="W761" s="179"/>
      <c r="X761" s="179"/>
      <c r="Y761" s="179"/>
      <c r="Z761" s="179"/>
      <c r="AA761" s="179"/>
      <c r="AB761" s="110"/>
    </row>
    <row r="762" spans="2:28" ht="15.75" customHeight="1">
      <c r="B762" s="179"/>
      <c r="C762" s="179"/>
      <c r="D762" s="179"/>
      <c r="E762" s="179"/>
      <c r="F762" s="179"/>
      <c r="G762" s="179"/>
      <c r="H762" s="179"/>
      <c r="I762" s="179"/>
      <c r="J762" s="179"/>
      <c r="K762" s="179"/>
      <c r="L762" s="179"/>
      <c r="M762" s="179"/>
      <c r="N762" s="180"/>
      <c r="O762" s="134"/>
      <c r="P762" s="179"/>
      <c r="Q762" s="179"/>
      <c r="R762" s="179"/>
      <c r="S762" s="179"/>
      <c r="T762" s="179"/>
      <c r="U762" s="179"/>
      <c r="V762" s="179"/>
      <c r="W762" s="179"/>
      <c r="X762" s="179"/>
      <c r="Y762" s="179"/>
      <c r="Z762" s="179"/>
      <c r="AA762" s="179"/>
      <c r="AB762" s="110"/>
    </row>
    <row r="763" spans="2:28" ht="15.75" customHeight="1">
      <c r="B763" s="179"/>
      <c r="C763" s="179"/>
      <c r="D763" s="179"/>
      <c r="E763" s="179"/>
      <c r="F763" s="179"/>
      <c r="G763" s="179"/>
      <c r="H763" s="179"/>
      <c r="I763" s="179"/>
      <c r="J763" s="179"/>
      <c r="K763" s="179"/>
      <c r="L763" s="179"/>
      <c r="M763" s="179"/>
      <c r="N763" s="180"/>
      <c r="O763" s="134"/>
      <c r="P763" s="179"/>
      <c r="Q763" s="179"/>
      <c r="R763" s="179"/>
      <c r="S763" s="179"/>
      <c r="T763" s="179"/>
      <c r="U763" s="179"/>
      <c r="V763" s="179"/>
      <c r="W763" s="179"/>
      <c r="X763" s="179"/>
      <c r="Y763" s="179"/>
      <c r="Z763" s="179"/>
      <c r="AA763" s="179"/>
      <c r="AB763" s="110"/>
    </row>
    <row r="764" spans="2:28" ht="15.75" customHeight="1">
      <c r="B764" s="179"/>
      <c r="C764" s="179"/>
      <c r="D764" s="179"/>
      <c r="E764" s="179"/>
      <c r="F764" s="179"/>
      <c r="G764" s="179"/>
      <c r="H764" s="179"/>
      <c r="I764" s="179"/>
      <c r="J764" s="179"/>
      <c r="K764" s="179"/>
      <c r="L764" s="179"/>
      <c r="M764" s="179"/>
      <c r="N764" s="180"/>
      <c r="O764" s="134"/>
      <c r="P764" s="179"/>
      <c r="Q764" s="179"/>
      <c r="R764" s="179"/>
      <c r="S764" s="179"/>
      <c r="T764" s="179"/>
      <c r="U764" s="179"/>
      <c r="V764" s="179"/>
      <c r="W764" s="179"/>
      <c r="X764" s="179"/>
      <c r="Y764" s="179"/>
      <c r="Z764" s="179"/>
      <c r="AA764" s="179"/>
      <c r="AB764" s="110"/>
    </row>
    <row r="765" spans="2:28" ht="15.75" customHeight="1">
      <c r="B765" s="179"/>
      <c r="C765" s="179"/>
      <c r="D765" s="179"/>
      <c r="E765" s="179"/>
      <c r="F765" s="179"/>
      <c r="G765" s="179"/>
      <c r="H765" s="179"/>
      <c r="I765" s="179"/>
      <c r="J765" s="179"/>
      <c r="K765" s="179"/>
      <c r="L765" s="179"/>
      <c r="M765" s="179"/>
      <c r="N765" s="180"/>
      <c r="O765" s="134"/>
      <c r="P765" s="179"/>
      <c r="Q765" s="179"/>
      <c r="R765" s="179"/>
      <c r="S765" s="179"/>
      <c r="T765" s="179"/>
      <c r="U765" s="179"/>
      <c r="V765" s="179"/>
      <c r="W765" s="179"/>
      <c r="X765" s="179"/>
      <c r="Y765" s="179"/>
      <c r="Z765" s="179"/>
      <c r="AA765" s="179"/>
      <c r="AB765" s="110"/>
    </row>
    <row r="766" spans="2:28" ht="15.75" customHeight="1">
      <c r="B766" s="179"/>
      <c r="C766" s="179"/>
      <c r="D766" s="179"/>
      <c r="E766" s="179"/>
      <c r="F766" s="179"/>
      <c r="G766" s="179"/>
      <c r="H766" s="179"/>
      <c r="I766" s="179"/>
      <c r="J766" s="179"/>
      <c r="K766" s="179"/>
      <c r="L766" s="179"/>
      <c r="M766" s="179"/>
      <c r="N766" s="180"/>
      <c r="O766" s="134"/>
      <c r="P766" s="179"/>
      <c r="Q766" s="179"/>
      <c r="R766" s="179"/>
      <c r="S766" s="179"/>
      <c r="T766" s="179"/>
      <c r="U766" s="179"/>
      <c r="V766" s="179"/>
      <c r="W766" s="179"/>
      <c r="X766" s="179"/>
      <c r="Y766" s="179"/>
      <c r="Z766" s="179"/>
      <c r="AA766" s="179"/>
      <c r="AB766" s="110"/>
    </row>
    <row r="767" spans="2:28" ht="15.75" customHeight="1">
      <c r="B767" s="179"/>
      <c r="C767" s="179"/>
      <c r="D767" s="179"/>
      <c r="E767" s="179"/>
      <c r="F767" s="179"/>
      <c r="G767" s="179"/>
      <c r="H767" s="179"/>
      <c r="I767" s="179"/>
      <c r="J767" s="179"/>
      <c r="K767" s="179"/>
      <c r="L767" s="179"/>
      <c r="M767" s="179"/>
      <c r="N767" s="180"/>
      <c r="O767" s="134"/>
      <c r="P767" s="179"/>
      <c r="Q767" s="179"/>
      <c r="R767" s="179"/>
      <c r="S767" s="179"/>
      <c r="T767" s="179"/>
      <c r="U767" s="179"/>
      <c r="V767" s="179"/>
      <c r="W767" s="179"/>
      <c r="X767" s="179"/>
      <c r="Y767" s="179"/>
      <c r="Z767" s="179"/>
      <c r="AA767" s="179"/>
      <c r="AB767" s="110"/>
    </row>
    <row r="768" spans="2:28" ht="15.75" customHeight="1">
      <c r="B768" s="179"/>
      <c r="C768" s="179"/>
      <c r="D768" s="179"/>
      <c r="E768" s="179"/>
      <c r="F768" s="179"/>
      <c r="G768" s="179"/>
      <c r="H768" s="179"/>
      <c r="I768" s="179"/>
      <c r="J768" s="179"/>
      <c r="K768" s="179"/>
      <c r="L768" s="179"/>
      <c r="M768" s="179"/>
      <c r="N768" s="180"/>
      <c r="O768" s="134"/>
      <c r="P768" s="179"/>
      <c r="Q768" s="179"/>
      <c r="R768" s="179"/>
      <c r="S768" s="179"/>
      <c r="T768" s="179"/>
      <c r="U768" s="179"/>
      <c r="V768" s="179"/>
      <c r="W768" s="179"/>
      <c r="X768" s="179"/>
      <c r="Y768" s="179"/>
      <c r="Z768" s="179"/>
      <c r="AA768" s="179"/>
      <c r="AB768" s="110"/>
    </row>
    <row r="769" spans="2:28" ht="15.75" customHeight="1">
      <c r="B769" s="179"/>
      <c r="C769" s="179"/>
      <c r="D769" s="179"/>
      <c r="E769" s="179"/>
      <c r="F769" s="179"/>
      <c r="G769" s="179"/>
      <c r="H769" s="179"/>
      <c r="I769" s="179"/>
      <c r="J769" s="179"/>
      <c r="K769" s="179"/>
      <c r="L769" s="179"/>
      <c r="M769" s="179"/>
      <c r="N769" s="180"/>
      <c r="O769" s="134"/>
      <c r="P769" s="179"/>
      <c r="Q769" s="179"/>
      <c r="R769" s="179"/>
      <c r="S769" s="179"/>
      <c r="T769" s="179"/>
      <c r="U769" s="179"/>
      <c r="V769" s="179"/>
      <c r="W769" s="179"/>
      <c r="X769" s="179"/>
      <c r="Y769" s="179"/>
      <c r="Z769" s="179"/>
      <c r="AA769" s="179"/>
      <c r="AB769" s="110"/>
    </row>
    <row r="770" spans="2:28" ht="15.75" customHeight="1">
      <c r="B770" s="179"/>
      <c r="C770" s="179"/>
      <c r="D770" s="179"/>
      <c r="E770" s="179"/>
      <c r="F770" s="179"/>
      <c r="G770" s="179"/>
      <c r="H770" s="179"/>
      <c r="I770" s="179"/>
      <c r="J770" s="179"/>
      <c r="K770" s="179"/>
      <c r="L770" s="179"/>
      <c r="M770" s="179"/>
      <c r="N770" s="180"/>
      <c r="O770" s="134"/>
      <c r="P770" s="179"/>
      <c r="Q770" s="179"/>
      <c r="R770" s="179"/>
      <c r="S770" s="179"/>
      <c r="T770" s="179"/>
      <c r="U770" s="179"/>
      <c r="V770" s="179"/>
      <c r="W770" s="179"/>
      <c r="X770" s="179"/>
      <c r="Y770" s="179"/>
      <c r="Z770" s="179"/>
      <c r="AA770" s="179"/>
      <c r="AB770" s="110"/>
    </row>
    <row r="771" spans="2:28" ht="15.75" customHeight="1">
      <c r="B771" s="179"/>
      <c r="C771" s="179"/>
      <c r="D771" s="179"/>
      <c r="E771" s="179"/>
      <c r="F771" s="179"/>
      <c r="G771" s="179"/>
      <c r="H771" s="179"/>
      <c r="I771" s="179"/>
      <c r="J771" s="179"/>
      <c r="K771" s="179"/>
      <c r="L771" s="179"/>
      <c r="M771" s="179"/>
      <c r="N771" s="180"/>
      <c r="O771" s="134"/>
      <c r="P771" s="179"/>
      <c r="Q771" s="179"/>
      <c r="R771" s="179"/>
      <c r="S771" s="179"/>
      <c r="T771" s="179"/>
      <c r="U771" s="179"/>
      <c r="V771" s="179"/>
      <c r="W771" s="179"/>
      <c r="X771" s="179"/>
      <c r="Y771" s="179"/>
      <c r="Z771" s="179"/>
      <c r="AA771" s="179"/>
      <c r="AB771" s="110"/>
    </row>
    <row r="772" spans="2:28" ht="15.75" customHeight="1">
      <c r="B772" s="179"/>
      <c r="C772" s="179"/>
      <c r="D772" s="179"/>
      <c r="E772" s="179"/>
      <c r="F772" s="179"/>
      <c r="G772" s="179"/>
      <c r="H772" s="179"/>
      <c r="I772" s="179"/>
      <c r="J772" s="179"/>
      <c r="K772" s="179"/>
      <c r="L772" s="179"/>
      <c r="M772" s="179"/>
      <c r="N772" s="180"/>
      <c r="O772" s="134"/>
      <c r="P772" s="179"/>
      <c r="Q772" s="179"/>
      <c r="R772" s="179"/>
      <c r="S772" s="179"/>
      <c r="T772" s="179"/>
      <c r="U772" s="179"/>
      <c r="V772" s="179"/>
      <c r="W772" s="179"/>
      <c r="X772" s="179"/>
      <c r="Y772" s="179"/>
      <c r="Z772" s="179"/>
      <c r="AA772" s="179"/>
      <c r="AB772" s="110"/>
    </row>
    <row r="773" spans="2:28" ht="15.75" customHeight="1">
      <c r="B773" s="179"/>
      <c r="C773" s="179"/>
      <c r="D773" s="179"/>
      <c r="E773" s="179"/>
      <c r="F773" s="179"/>
      <c r="G773" s="179"/>
      <c r="H773" s="179"/>
      <c r="I773" s="179"/>
      <c r="J773" s="179"/>
      <c r="K773" s="179"/>
      <c r="L773" s="179"/>
      <c r="M773" s="179"/>
      <c r="N773" s="180"/>
      <c r="O773" s="134"/>
      <c r="P773" s="179"/>
      <c r="Q773" s="179"/>
      <c r="R773" s="179"/>
      <c r="S773" s="179"/>
      <c r="T773" s="179"/>
      <c r="U773" s="179"/>
      <c r="V773" s="179"/>
      <c r="W773" s="179"/>
      <c r="X773" s="179"/>
      <c r="Y773" s="179"/>
      <c r="Z773" s="179"/>
      <c r="AA773" s="179"/>
      <c r="AB773" s="110"/>
    </row>
    <row r="774" spans="2:28" ht="15.75" customHeight="1">
      <c r="B774" s="179"/>
      <c r="C774" s="179"/>
      <c r="D774" s="179"/>
      <c r="E774" s="179"/>
      <c r="F774" s="179"/>
      <c r="G774" s="179"/>
      <c r="H774" s="179"/>
      <c r="I774" s="179"/>
      <c r="J774" s="179"/>
      <c r="K774" s="179"/>
      <c r="L774" s="179"/>
      <c r="M774" s="179"/>
      <c r="N774" s="180"/>
      <c r="O774" s="134"/>
      <c r="P774" s="179"/>
      <c r="Q774" s="179"/>
      <c r="R774" s="179"/>
      <c r="S774" s="179"/>
      <c r="T774" s="179"/>
      <c r="U774" s="179"/>
      <c r="V774" s="179"/>
      <c r="W774" s="179"/>
      <c r="X774" s="179"/>
      <c r="Y774" s="179"/>
      <c r="Z774" s="179"/>
      <c r="AA774" s="179"/>
      <c r="AB774" s="110"/>
    </row>
    <row r="775" spans="2:28" ht="15.75" customHeight="1">
      <c r="B775" s="179"/>
      <c r="C775" s="179"/>
      <c r="D775" s="179"/>
      <c r="E775" s="179"/>
      <c r="F775" s="179"/>
      <c r="G775" s="179"/>
      <c r="H775" s="179"/>
      <c r="I775" s="179"/>
      <c r="J775" s="179"/>
      <c r="K775" s="179"/>
      <c r="L775" s="179"/>
      <c r="M775" s="179"/>
      <c r="N775" s="180"/>
      <c r="O775" s="134"/>
      <c r="P775" s="179"/>
      <c r="Q775" s="179"/>
      <c r="R775" s="179"/>
      <c r="S775" s="179"/>
      <c r="T775" s="179"/>
      <c r="U775" s="179"/>
      <c r="V775" s="179"/>
      <c r="W775" s="179"/>
      <c r="X775" s="179"/>
      <c r="Y775" s="179"/>
      <c r="Z775" s="179"/>
      <c r="AA775" s="179"/>
      <c r="AB775" s="110"/>
    </row>
    <row r="776" spans="2:28" ht="15.75" customHeight="1">
      <c r="B776" s="179"/>
      <c r="C776" s="179"/>
      <c r="D776" s="179"/>
      <c r="E776" s="179"/>
      <c r="F776" s="179"/>
      <c r="G776" s="179"/>
      <c r="H776" s="179"/>
      <c r="I776" s="179"/>
      <c r="J776" s="179"/>
      <c r="K776" s="179"/>
      <c r="L776" s="179"/>
      <c r="M776" s="179"/>
      <c r="N776" s="180"/>
      <c r="O776" s="134"/>
      <c r="P776" s="179"/>
      <c r="Q776" s="179"/>
      <c r="R776" s="179"/>
      <c r="S776" s="179"/>
      <c r="T776" s="179"/>
      <c r="U776" s="179"/>
      <c r="V776" s="179"/>
      <c r="W776" s="179"/>
      <c r="X776" s="179"/>
      <c r="Y776" s="179"/>
      <c r="Z776" s="179"/>
      <c r="AA776" s="179"/>
      <c r="AB776" s="110"/>
    </row>
    <row r="777" spans="2:28" ht="15.75" customHeight="1">
      <c r="B777" s="179"/>
      <c r="C777" s="179"/>
      <c r="D777" s="179"/>
      <c r="E777" s="179"/>
      <c r="F777" s="179"/>
      <c r="G777" s="179"/>
      <c r="H777" s="179"/>
      <c r="I777" s="179"/>
      <c r="J777" s="179"/>
      <c r="K777" s="179"/>
      <c r="L777" s="179"/>
      <c r="M777" s="179"/>
      <c r="N777" s="180"/>
      <c r="O777" s="134"/>
      <c r="P777" s="179"/>
      <c r="Q777" s="179"/>
      <c r="R777" s="179"/>
      <c r="S777" s="179"/>
      <c r="T777" s="179"/>
      <c r="U777" s="179"/>
      <c r="V777" s="179"/>
      <c r="W777" s="179"/>
      <c r="X777" s="179"/>
      <c r="Y777" s="179"/>
      <c r="Z777" s="179"/>
      <c r="AA777" s="179"/>
      <c r="AB777" s="110"/>
    </row>
    <row r="778" spans="2:28" ht="15.75" customHeight="1">
      <c r="B778" s="179"/>
      <c r="C778" s="179"/>
      <c r="D778" s="179"/>
      <c r="E778" s="179"/>
      <c r="F778" s="179"/>
      <c r="G778" s="179"/>
      <c r="H778" s="179"/>
      <c r="I778" s="179"/>
      <c r="J778" s="179"/>
      <c r="K778" s="179"/>
      <c r="L778" s="179"/>
      <c r="M778" s="179"/>
      <c r="N778" s="180"/>
      <c r="O778" s="134"/>
      <c r="P778" s="179"/>
      <c r="Q778" s="179"/>
      <c r="R778" s="179"/>
      <c r="S778" s="179"/>
      <c r="T778" s="179"/>
      <c r="U778" s="179"/>
      <c r="V778" s="179"/>
      <c r="W778" s="179"/>
      <c r="X778" s="179"/>
      <c r="Y778" s="179"/>
      <c r="Z778" s="179"/>
      <c r="AA778" s="179"/>
      <c r="AB778" s="110"/>
    </row>
    <row r="779" spans="2:28" ht="15.75" customHeight="1">
      <c r="B779" s="179"/>
      <c r="C779" s="179"/>
      <c r="D779" s="179"/>
      <c r="E779" s="179"/>
      <c r="F779" s="179"/>
      <c r="G779" s="179"/>
      <c r="H779" s="179"/>
      <c r="I779" s="179"/>
      <c r="J779" s="179"/>
      <c r="K779" s="179"/>
      <c r="L779" s="179"/>
      <c r="M779" s="179"/>
      <c r="N779" s="180"/>
      <c r="O779" s="134"/>
      <c r="P779" s="179"/>
      <c r="Q779" s="179"/>
      <c r="R779" s="179"/>
      <c r="S779" s="179"/>
      <c r="T779" s="179"/>
      <c r="U779" s="179"/>
      <c r="V779" s="179"/>
      <c r="W779" s="179"/>
      <c r="X779" s="179"/>
      <c r="Y779" s="179"/>
      <c r="Z779" s="179"/>
      <c r="AA779" s="179"/>
      <c r="AB779" s="110"/>
    </row>
    <row r="780" spans="2:28" ht="15.75" customHeight="1">
      <c r="B780" s="179"/>
      <c r="C780" s="179"/>
      <c r="D780" s="179"/>
      <c r="E780" s="179"/>
      <c r="F780" s="179"/>
      <c r="G780" s="179"/>
      <c r="H780" s="179"/>
      <c r="I780" s="179"/>
      <c r="J780" s="179"/>
      <c r="K780" s="179"/>
      <c r="L780" s="179"/>
      <c r="M780" s="179"/>
      <c r="N780" s="180"/>
      <c r="O780" s="134"/>
      <c r="P780" s="179"/>
      <c r="Q780" s="179"/>
      <c r="R780" s="179"/>
      <c r="S780" s="179"/>
      <c r="T780" s="179"/>
      <c r="U780" s="179"/>
      <c r="V780" s="179"/>
      <c r="W780" s="179"/>
      <c r="X780" s="179"/>
      <c r="Y780" s="179"/>
      <c r="Z780" s="179"/>
      <c r="AA780" s="179"/>
      <c r="AB780" s="110"/>
    </row>
    <row r="781" spans="2:28" ht="15.75" customHeight="1">
      <c r="B781" s="179"/>
      <c r="C781" s="179"/>
      <c r="D781" s="179"/>
      <c r="E781" s="179"/>
      <c r="F781" s="179"/>
      <c r="G781" s="179"/>
      <c r="H781" s="179"/>
      <c r="I781" s="179"/>
      <c r="J781" s="179"/>
      <c r="K781" s="179"/>
      <c r="L781" s="179"/>
      <c r="M781" s="179"/>
      <c r="N781" s="180"/>
      <c r="O781" s="134"/>
      <c r="P781" s="179"/>
      <c r="Q781" s="179"/>
      <c r="R781" s="179"/>
      <c r="S781" s="179"/>
      <c r="T781" s="179"/>
      <c r="U781" s="179"/>
      <c r="V781" s="179"/>
      <c r="W781" s="179"/>
      <c r="X781" s="179"/>
      <c r="Y781" s="179"/>
      <c r="Z781" s="179"/>
      <c r="AA781" s="179"/>
      <c r="AB781" s="110"/>
    </row>
    <row r="782" spans="2:28" ht="15.75" customHeight="1">
      <c r="B782" s="179"/>
      <c r="C782" s="179"/>
      <c r="D782" s="179"/>
      <c r="E782" s="179"/>
      <c r="F782" s="179"/>
      <c r="G782" s="179"/>
      <c r="H782" s="179"/>
      <c r="I782" s="179"/>
      <c r="J782" s="179"/>
      <c r="K782" s="179"/>
      <c r="L782" s="179"/>
      <c r="M782" s="179"/>
      <c r="N782" s="180"/>
      <c r="O782" s="134"/>
      <c r="P782" s="179"/>
      <c r="Q782" s="179"/>
      <c r="R782" s="179"/>
      <c r="S782" s="179"/>
      <c r="T782" s="179"/>
      <c r="U782" s="179"/>
      <c r="V782" s="179"/>
      <c r="W782" s="179"/>
      <c r="X782" s="179"/>
      <c r="Y782" s="179"/>
      <c r="Z782" s="179"/>
      <c r="AA782" s="179"/>
      <c r="AB782" s="110"/>
    </row>
    <row r="783" spans="2:28" ht="15.75" customHeight="1">
      <c r="B783" s="179"/>
      <c r="C783" s="179"/>
      <c r="D783" s="179"/>
      <c r="E783" s="179"/>
      <c r="F783" s="179"/>
      <c r="G783" s="179"/>
      <c r="H783" s="179"/>
      <c r="I783" s="179"/>
      <c r="J783" s="179"/>
      <c r="K783" s="179"/>
      <c r="L783" s="179"/>
      <c r="M783" s="179"/>
      <c r="N783" s="180"/>
      <c r="O783" s="134"/>
      <c r="P783" s="179"/>
      <c r="Q783" s="179"/>
      <c r="R783" s="179"/>
      <c r="S783" s="179"/>
      <c r="T783" s="179"/>
      <c r="U783" s="179"/>
      <c r="V783" s="179"/>
      <c r="W783" s="179"/>
      <c r="X783" s="179"/>
      <c r="Y783" s="179"/>
      <c r="Z783" s="179"/>
      <c r="AA783" s="179"/>
      <c r="AB783" s="110"/>
    </row>
    <row r="784" spans="2:28" ht="15.75" customHeight="1">
      <c r="B784" s="179"/>
      <c r="C784" s="179"/>
      <c r="D784" s="179"/>
      <c r="E784" s="179"/>
      <c r="F784" s="179"/>
      <c r="G784" s="179"/>
      <c r="H784" s="179"/>
      <c r="I784" s="179"/>
      <c r="J784" s="179"/>
      <c r="K784" s="179"/>
      <c r="L784" s="179"/>
      <c r="M784" s="179"/>
      <c r="N784" s="180"/>
      <c r="O784" s="134"/>
      <c r="P784" s="179"/>
      <c r="Q784" s="179"/>
      <c r="R784" s="179"/>
      <c r="S784" s="179"/>
      <c r="T784" s="179"/>
      <c r="U784" s="179"/>
      <c r="V784" s="179"/>
      <c r="W784" s="179"/>
      <c r="X784" s="179"/>
      <c r="Y784" s="179"/>
      <c r="Z784" s="179"/>
      <c r="AA784" s="179"/>
      <c r="AB784" s="110"/>
    </row>
    <row r="785" spans="2:28" ht="15.75" customHeight="1">
      <c r="B785" s="179"/>
      <c r="C785" s="179"/>
      <c r="D785" s="179"/>
      <c r="E785" s="179"/>
      <c r="F785" s="179"/>
      <c r="G785" s="179"/>
      <c r="H785" s="179"/>
      <c r="I785" s="179"/>
      <c r="J785" s="179"/>
      <c r="K785" s="179"/>
      <c r="L785" s="179"/>
      <c r="M785" s="179"/>
      <c r="N785" s="180"/>
      <c r="O785" s="134"/>
      <c r="P785" s="179"/>
      <c r="Q785" s="179"/>
      <c r="R785" s="179"/>
      <c r="S785" s="179"/>
      <c r="T785" s="179"/>
      <c r="U785" s="179"/>
      <c r="V785" s="179"/>
      <c r="W785" s="179"/>
      <c r="X785" s="179"/>
      <c r="Y785" s="179"/>
      <c r="Z785" s="179"/>
      <c r="AA785" s="179"/>
      <c r="AB785" s="110"/>
    </row>
    <row r="786" spans="2:28" ht="15.75" customHeight="1">
      <c r="B786" s="179"/>
      <c r="C786" s="179"/>
      <c r="D786" s="179"/>
      <c r="E786" s="179"/>
      <c r="F786" s="179"/>
      <c r="G786" s="179"/>
      <c r="H786" s="179"/>
      <c r="I786" s="179"/>
      <c r="J786" s="179"/>
      <c r="K786" s="179"/>
      <c r="L786" s="179"/>
      <c r="M786" s="179"/>
      <c r="N786" s="180"/>
      <c r="O786" s="134"/>
      <c r="P786" s="179"/>
      <c r="Q786" s="179"/>
      <c r="R786" s="179"/>
      <c r="S786" s="179"/>
      <c r="T786" s="179"/>
      <c r="U786" s="179"/>
      <c r="V786" s="179"/>
      <c r="W786" s="179"/>
      <c r="X786" s="179"/>
      <c r="Y786" s="179"/>
      <c r="Z786" s="179"/>
      <c r="AA786" s="179"/>
      <c r="AB786" s="110"/>
    </row>
    <row r="787" spans="2:28" ht="15.75" customHeight="1">
      <c r="B787" s="179"/>
      <c r="C787" s="179"/>
      <c r="D787" s="179"/>
      <c r="E787" s="179"/>
      <c r="F787" s="179"/>
      <c r="G787" s="179"/>
      <c r="H787" s="179"/>
      <c r="I787" s="179"/>
      <c r="J787" s="179"/>
      <c r="K787" s="179"/>
      <c r="L787" s="179"/>
      <c r="M787" s="179"/>
      <c r="N787" s="180"/>
      <c r="O787" s="134"/>
      <c r="P787" s="179"/>
      <c r="Q787" s="179"/>
      <c r="R787" s="179"/>
      <c r="S787" s="179"/>
      <c r="T787" s="179"/>
      <c r="U787" s="179"/>
      <c r="V787" s="179"/>
      <c r="W787" s="179"/>
      <c r="X787" s="179"/>
      <c r="Y787" s="179"/>
      <c r="Z787" s="179"/>
      <c r="AA787" s="179"/>
      <c r="AB787" s="110"/>
    </row>
    <row r="788" spans="2:28" ht="15.75" customHeight="1">
      <c r="B788" s="179"/>
      <c r="C788" s="179"/>
      <c r="D788" s="179"/>
      <c r="E788" s="179"/>
      <c r="F788" s="179"/>
      <c r="G788" s="179"/>
      <c r="H788" s="179"/>
      <c r="I788" s="179"/>
      <c r="J788" s="179"/>
      <c r="K788" s="179"/>
      <c r="L788" s="179"/>
      <c r="M788" s="179"/>
      <c r="N788" s="180"/>
      <c r="O788" s="134"/>
      <c r="P788" s="179"/>
      <c r="Q788" s="179"/>
      <c r="R788" s="179"/>
      <c r="S788" s="179"/>
      <c r="T788" s="179"/>
      <c r="U788" s="179"/>
      <c r="V788" s="179"/>
      <c r="W788" s="179"/>
      <c r="X788" s="179"/>
      <c r="Y788" s="179"/>
      <c r="Z788" s="179"/>
      <c r="AA788" s="179"/>
      <c r="AB788" s="110"/>
    </row>
    <row r="789" spans="2:28" ht="15.75" customHeight="1">
      <c r="B789" s="179"/>
      <c r="C789" s="179"/>
      <c r="D789" s="179"/>
      <c r="E789" s="179"/>
      <c r="F789" s="179"/>
      <c r="G789" s="179"/>
      <c r="H789" s="179"/>
      <c r="I789" s="179"/>
      <c r="J789" s="179"/>
      <c r="K789" s="179"/>
      <c r="L789" s="179"/>
      <c r="M789" s="179"/>
      <c r="N789" s="180"/>
      <c r="O789" s="134"/>
      <c r="P789" s="179"/>
      <c r="Q789" s="179"/>
      <c r="R789" s="179"/>
      <c r="S789" s="179"/>
      <c r="T789" s="179"/>
      <c r="U789" s="179"/>
      <c r="V789" s="179"/>
      <c r="W789" s="179"/>
      <c r="X789" s="179"/>
      <c r="Y789" s="179"/>
      <c r="Z789" s="179"/>
      <c r="AA789" s="179"/>
      <c r="AB789" s="110"/>
    </row>
    <row r="790" spans="2:28" ht="15.75" customHeight="1">
      <c r="B790" s="179"/>
      <c r="C790" s="179"/>
      <c r="D790" s="179"/>
      <c r="E790" s="179"/>
      <c r="F790" s="179"/>
      <c r="G790" s="179"/>
      <c r="H790" s="179"/>
      <c r="I790" s="179"/>
      <c r="J790" s="179"/>
      <c r="K790" s="179"/>
      <c r="L790" s="179"/>
      <c r="M790" s="179"/>
      <c r="N790" s="180"/>
      <c r="O790" s="134"/>
      <c r="P790" s="179"/>
      <c r="Q790" s="179"/>
      <c r="R790" s="179"/>
      <c r="S790" s="179"/>
      <c r="T790" s="179"/>
      <c r="U790" s="179"/>
      <c r="V790" s="179"/>
      <c r="W790" s="179"/>
      <c r="X790" s="179"/>
      <c r="Y790" s="179"/>
      <c r="Z790" s="179"/>
      <c r="AA790" s="179"/>
      <c r="AB790" s="110"/>
    </row>
    <row r="791" spans="2:28" ht="15.75" customHeight="1">
      <c r="B791" s="179"/>
      <c r="C791" s="179"/>
      <c r="D791" s="179"/>
      <c r="E791" s="179"/>
      <c r="F791" s="179"/>
      <c r="G791" s="179"/>
      <c r="H791" s="179"/>
      <c r="I791" s="179"/>
      <c r="J791" s="179"/>
      <c r="K791" s="179"/>
      <c r="L791" s="179"/>
      <c r="M791" s="179"/>
      <c r="N791" s="180"/>
      <c r="O791" s="134"/>
      <c r="P791" s="179"/>
      <c r="Q791" s="179"/>
      <c r="R791" s="179"/>
      <c r="S791" s="179"/>
      <c r="T791" s="179"/>
      <c r="U791" s="179"/>
      <c r="V791" s="179"/>
      <c r="W791" s="179"/>
      <c r="X791" s="179"/>
      <c r="Y791" s="179"/>
      <c r="Z791" s="179"/>
      <c r="AA791" s="179"/>
      <c r="AB791" s="110"/>
    </row>
    <row r="792" spans="2:28" ht="15.75" customHeight="1">
      <c r="B792" s="179"/>
      <c r="C792" s="179"/>
      <c r="D792" s="179"/>
      <c r="E792" s="179"/>
      <c r="F792" s="179"/>
      <c r="G792" s="179"/>
      <c r="H792" s="179"/>
      <c r="I792" s="179"/>
      <c r="J792" s="179"/>
      <c r="K792" s="179"/>
      <c r="L792" s="179"/>
      <c r="M792" s="179"/>
      <c r="N792" s="180"/>
      <c r="O792" s="134"/>
      <c r="P792" s="179"/>
      <c r="Q792" s="179"/>
      <c r="R792" s="179"/>
      <c r="S792" s="179"/>
      <c r="T792" s="179"/>
      <c r="U792" s="179"/>
      <c r="V792" s="179"/>
      <c r="W792" s="179"/>
      <c r="X792" s="179"/>
      <c r="Y792" s="179"/>
      <c r="Z792" s="179"/>
      <c r="AA792" s="179"/>
      <c r="AB792" s="110"/>
    </row>
    <row r="793" spans="2:28" ht="15.75" customHeight="1">
      <c r="B793" s="179"/>
      <c r="C793" s="179"/>
      <c r="D793" s="179"/>
      <c r="E793" s="179"/>
      <c r="F793" s="179"/>
      <c r="G793" s="179"/>
      <c r="H793" s="179"/>
      <c r="I793" s="179"/>
      <c r="J793" s="179"/>
      <c r="K793" s="179"/>
      <c r="L793" s="179"/>
      <c r="M793" s="179"/>
      <c r="N793" s="180"/>
      <c r="O793" s="134"/>
      <c r="P793" s="179"/>
      <c r="Q793" s="179"/>
      <c r="R793" s="179"/>
      <c r="S793" s="179"/>
      <c r="T793" s="179"/>
      <c r="U793" s="179"/>
      <c r="V793" s="179"/>
      <c r="W793" s="179"/>
      <c r="X793" s="179"/>
      <c r="Y793" s="179"/>
      <c r="Z793" s="179"/>
      <c r="AA793" s="179"/>
      <c r="AB793" s="110"/>
    </row>
    <row r="794" spans="2:28" ht="15.75" customHeight="1">
      <c r="B794" s="179"/>
      <c r="C794" s="179"/>
      <c r="D794" s="179"/>
      <c r="E794" s="179"/>
      <c r="F794" s="179"/>
      <c r="G794" s="179"/>
      <c r="H794" s="179"/>
      <c r="I794" s="179"/>
      <c r="J794" s="179"/>
      <c r="K794" s="179"/>
      <c r="L794" s="179"/>
      <c r="M794" s="179"/>
      <c r="N794" s="180"/>
      <c r="O794" s="134"/>
      <c r="P794" s="179"/>
      <c r="Q794" s="179"/>
      <c r="R794" s="179"/>
      <c r="S794" s="179"/>
      <c r="T794" s="179"/>
      <c r="U794" s="179"/>
      <c r="V794" s="179"/>
      <c r="W794" s="179"/>
      <c r="X794" s="179"/>
      <c r="Y794" s="179"/>
      <c r="Z794" s="179"/>
      <c r="AA794" s="179"/>
      <c r="AB794" s="110"/>
    </row>
    <row r="795" spans="2:28" ht="15.75" customHeight="1">
      <c r="B795" s="179"/>
      <c r="C795" s="179"/>
      <c r="D795" s="179"/>
      <c r="E795" s="179"/>
      <c r="F795" s="179"/>
      <c r="G795" s="179"/>
      <c r="H795" s="179"/>
      <c r="I795" s="179"/>
      <c r="J795" s="179"/>
      <c r="K795" s="179"/>
      <c r="L795" s="179"/>
      <c r="M795" s="179"/>
      <c r="N795" s="180"/>
      <c r="O795" s="134"/>
      <c r="P795" s="179"/>
      <c r="Q795" s="179"/>
      <c r="R795" s="179"/>
      <c r="S795" s="179"/>
      <c r="T795" s="179"/>
      <c r="U795" s="179"/>
      <c r="V795" s="179"/>
      <c r="W795" s="179"/>
      <c r="X795" s="179"/>
      <c r="Y795" s="179"/>
      <c r="Z795" s="179"/>
      <c r="AA795" s="179"/>
      <c r="AB795" s="110"/>
    </row>
    <row r="796" spans="2:28" ht="15.75" customHeight="1">
      <c r="B796" s="179"/>
      <c r="C796" s="179"/>
      <c r="D796" s="179"/>
      <c r="E796" s="179"/>
      <c r="F796" s="179"/>
      <c r="G796" s="179"/>
      <c r="H796" s="179"/>
      <c r="I796" s="179"/>
      <c r="J796" s="179"/>
      <c r="K796" s="179"/>
      <c r="L796" s="179"/>
      <c r="M796" s="179"/>
      <c r="N796" s="180"/>
      <c r="O796" s="134"/>
      <c r="P796" s="179"/>
      <c r="Q796" s="179"/>
      <c r="R796" s="179"/>
      <c r="S796" s="179"/>
      <c r="T796" s="179"/>
      <c r="U796" s="179"/>
      <c r="V796" s="179"/>
      <c r="W796" s="179"/>
      <c r="X796" s="179"/>
      <c r="Y796" s="179"/>
      <c r="Z796" s="179"/>
      <c r="AA796" s="179"/>
      <c r="AB796" s="110"/>
    </row>
    <row r="797" spans="2:28" ht="15.75" customHeight="1">
      <c r="B797" s="179"/>
      <c r="C797" s="179"/>
      <c r="D797" s="179"/>
      <c r="E797" s="179"/>
      <c r="F797" s="179"/>
      <c r="G797" s="179"/>
      <c r="H797" s="179"/>
      <c r="I797" s="179"/>
      <c r="J797" s="179"/>
      <c r="K797" s="179"/>
      <c r="L797" s="179"/>
      <c r="M797" s="179"/>
      <c r="N797" s="180"/>
      <c r="O797" s="134"/>
      <c r="P797" s="179"/>
      <c r="Q797" s="179"/>
      <c r="R797" s="179"/>
      <c r="S797" s="179"/>
      <c r="T797" s="179"/>
      <c r="U797" s="179"/>
      <c r="V797" s="179"/>
      <c r="W797" s="179"/>
      <c r="X797" s="179"/>
      <c r="Y797" s="179"/>
      <c r="Z797" s="179"/>
      <c r="AA797" s="179"/>
      <c r="AB797" s="110"/>
    </row>
    <row r="798" spans="2:28" ht="15.75" customHeight="1">
      <c r="B798" s="179"/>
      <c r="C798" s="179"/>
      <c r="D798" s="179"/>
      <c r="E798" s="179"/>
      <c r="F798" s="179"/>
      <c r="G798" s="179"/>
      <c r="H798" s="179"/>
      <c r="I798" s="179"/>
      <c r="J798" s="179"/>
      <c r="K798" s="179"/>
      <c r="L798" s="179"/>
      <c r="M798" s="179"/>
      <c r="N798" s="180"/>
      <c r="O798" s="134"/>
      <c r="P798" s="179"/>
      <c r="Q798" s="179"/>
      <c r="R798" s="179"/>
      <c r="S798" s="179"/>
      <c r="T798" s="179"/>
      <c r="U798" s="179"/>
      <c r="V798" s="179"/>
      <c r="W798" s="179"/>
      <c r="X798" s="179"/>
      <c r="Y798" s="179"/>
      <c r="Z798" s="179"/>
      <c r="AA798" s="179"/>
      <c r="AB798" s="110"/>
    </row>
    <row r="799" spans="2:28" ht="15.75" customHeight="1">
      <c r="B799" s="179"/>
      <c r="C799" s="179"/>
      <c r="D799" s="179"/>
      <c r="E799" s="179"/>
      <c r="F799" s="179"/>
      <c r="G799" s="179"/>
      <c r="H799" s="179"/>
      <c r="I799" s="179"/>
      <c r="J799" s="179"/>
      <c r="K799" s="179"/>
      <c r="L799" s="179"/>
      <c r="M799" s="179"/>
      <c r="N799" s="180"/>
      <c r="O799" s="134"/>
      <c r="P799" s="179"/>
      <c r="Q799" s="179"/>
      <c r="R799" s="179"/>
      <c r="S799" s="179"/>
      <c r="T799" s="179"/>
      <c r="U799" s="179"/>
      <c r="V799" s="179"/>
      <c r="W799" s="179"/>
      <c r="X799" s="179"/>
      <c r="Y799" s="179"/>
      <c r="Z799" s="179"/>
      <c r="AA799" s="179"/>
      <c r="AB799" s="110"/>
    </row>
    <row r="800" spans="2:28" ht="15.75" customHeight="1">
      <c r="B800" s="179"/>
      <c r="C800" s="179"/>
      <c r="D800" s="179"/>
      <c r="E800" s="179"/>
      <c r="F800" s="179"/>
      <c r="G800" s="179"/>
      <c r="H800" s="179"/>
      <c r="I800" s="179"/>
      <c r="J800" s="179"/>
      <c r="K800" s="179"/>
      <c r="L800" s="179"/>
      <c r="M800" s="179"/>
      <c r="N800" s="180"/>
      <c r="O800" s="134"/>
      <c r="P800" s="179"/>
      <c r="Q800" s="179"/>
      <c r="R800" s="179"/>
      <c r="S800" s="179"/>
      <c r="T800" s="179"/>
      <c r="U800" s="179"/>
      <c r="V800" s="179"/>
      <c r="W800" s="179"/>
      <c r="X800" s="179"/>
      <c r="Y800" s="179"/>
      <c r="Z800" s="179"/>
      <c r="AA800" s="179"/>
      <c r="AB800" s="110"/>
    </row>
    <row r="801" spans="2:28" ht="15.75" customHeight="1">
      <c r="B801" s="179"/>
      <c r="C801" s="179"/>
      <c r="D801" s="179"/>
      <c r="E801" s="179"/>
      <c r="F801" s="179"/>
      <c r="G801" s="179"/>
      <c r="H801" s="179"/>
      <c r="I801" s="179"/>
      <c r="J801" s="179"/>
      <c r="K801" s="179"/>
      <c r="L801" s="179"/>
      <c r="M801" s="179"/>
      <c r="N801" s="180"/>
      <c r="O801" s="134"/>
      <c r="P801" s="179"/>
      <c r="Q801" s="179"/>
      <c r="R801" s="179"/>
      <c r="S801" s="179"/>
      <c r="T801" s="179"/>
      <c r="U801" s="179"/>
      <c r="V801" s="179"/>
      <c r="W801" s="179"/>
      <c r="X801" s="179"/>
      <c r="Y801" s="179"/>
      <c r="Z801" s="179"/>
      <c r="AA801" s="179"/>
      <c r="AB801" s="110"/>
    </row>
    <row r="802" spans="2:28" ht="15.75" customHeight="1">
      <c r="B802" s="179"/>
      <c r="C802" s="179"/>
      <c r="D802" s="179"/>
      <c r="E802" s="179"/>
      <c r="F802" s="179"/>
      <c r="G802" s="179"/>
      <c r="H802" s="179"/>
      <c r="I802" s="179"/>
      <c r="J802" s="179"/>
      <c r="K802" s="179"/>
      <c r="L802" s="179"/>
      <c r="M802" s="179"/>
      <c r="N802" s="180"/>
      <c r="O802" s="134"/>
      <c r="P802" s="179"/>
      <c r="Q802" s="179"/>
      <c r="R802" s="179"/>
      <c r="S802" s="179"/>
      <c r="T802" s="179"/>
      <c r="U802" s="179"/>
      <c r="V802" s="179"/>
      <c r="W802" s="179"/>
      <c r="X802" s="179"/>
      <c r="Y802" s="179"/>
      <c r="Z802" s="179"/>
      <c r="AA802" s="179"/>
      <c r="AB802" s="110"/>
    </row>
    <row r="803" spans="2:28" ht="15.75" customHeight="1">
      <c r="B803" s="179"/>
      <c r="C803" s="179"/>
      <c r="D803" s="179"/>
      <c r="E803" s="179"/>
      <c r="F803" s="179"/>
      <c r="G803" s="179"/>
      <c r="H803" s="179"/>
      <c r="I803" s="179"/>
      <c r="J803" s="179"/>
      <c r="K803" s="179"/>
      <c r="L803" s="179"/>
      <c r="M803" s="179"/>
      <c r="N803" s="180"/>
      <c r="O803" s="134"/>
      <c r="P803" s="179"/>
      <c r="Q803" s="179"/>
      <c r="R803" s="179"/>
      <c r="S803" s="179"/>
      <c r="T803" s="179"/>
      <c r="U803" s="179"/>
      <c r="V803" s="179"/>
      <c r="W803" s="179"/>
      <c r="X803" s="179"/>
      <c r="Y803" s="179"/>
      <c r="Z803" s="179"/>
      <c r="AA803" s="179"/>
      <c r="AB803" s="110"/>
    </row>
    <row r="804" spans="2:28" ht="15.75" customHeight="1">
      <c r="B804" s="179"/>
      <c r="C804" s="179"/>
      <c r="D804" s="179"/>
      <c r="E804" s="179"/>
      <c r="F804" s="179"/>
      <c r="G804" s="179"/>
      <c r="H804" s="179"/>
      <c r="I804" s="179"/>
      <c r="J804" s="179"/>
      <c r="K804" s="179"/>
      <c r="L804" s="179"/>
      <c r="M804" s="179"/>
      <c r="N804" s="180"/>
      <c r="O804" s="134"/>
      <c r="P804" s="179"/>
      <c r="Q804" s="179"/>
      <c r="R804" s="179"/>
      <c r="S804" s="179"/>
      <c r="T804" s="179"/>
      <c r="U804" s="179"/>
      <c r="V804" s="179"/>
      <c r="W804" s="179"/>
      <c r="X804" s="179"/>
      <c r="Y804" s="179"/>
      <c r="Z804" s="179"/>
      <c r="AA804" s="179"/>
      <c r="AB804" s="110"/>
    </row>
    <row r="805" spans="2:28" ht="15.75" customHeight="1">
      <c r="B805" s="179"/>
      <c r="C805" s="179"/>
      <c r="D805" s="179"/>
      <c r="E805" s="179"/>
      <c r="F805" s="179"/>
      <c r="G805" s="179"/>
      <c r="H805" s="179"/>
      <c r="I805" s="179"/>
      <c r="J805" s="179"/>
      <c r="K805" s="179"/>
      <c r="L805" s="179"/>
      <c r="M805" s="179"/>
      <c r="N805" s="180"/>
      <c r="O805" s="134"/>
      <c r="P805" s="179"/>
      <c r="Q805" s="179"/>
      <c r="R805" s="179"/>
      <c r="S805" s="179"/>
      <c r="T805" s="179"/>
      <c r="U805" s="179"/>
      <c r="V805" s="179"/>
      <c r="W805" s="179"/>
      <c r="X805" s="179"/>
      <c r="Y805" s="179"/>
      <c r="Z805" s="179"/>
      <c r="AA805" s="179"/>
      <c r="AB805" s="110"/>
    </row>
    <row r="806" spans="2:28" ht="15.75" customHeight="1">
      <c r="B806" s="179"/>
      <c r="C806" s="179"/>
      <c r="D806" s="179"/>
      <c r="E806" s="179"/>
      <c r="F806" s="179"/>
      <c r="G806" s="179"/>
      <c r="H806" s="179"/>
      <c r="I806" s="179"/>
      <c r="J806" s="179"/>
      <c r="K806" s="179"/>
      <c r="L806" s="179"/>
      <c r="M806" s="179"/>
      <c r="N806" s="180"/>
      <c r="O806" s="134"/>
      <c r="P806" s="179"/>
      <c r="Q806" s="179"/>
      <c r="R806" s="179"/>
      <c r="S806" s="179"/>
      <c r="T806" s="179"/>
      <c r="U806" s="179"/>
      <c r="V806" s="179"/>
      <c r="W806" s="179"/>
      <c r="X806" s="179"/>
      <c r="Y806" s="179"/>
      <c r="Z806" s="179"/>
      <c r="AA806" s="179"/>
      <c r="AB806" s="110"/>
    </row>
    <row r="807" spans="2:28" ht="15.75" customHeight="1">
      <c r="B807" s="179"/>
      <c r="C807" s="179"/>
      <c r="D807" s="179"/>
      <c r="E807" s="179"/>
      <c r="F807" s="179"/>
      <c r="G807" s="179"/>
      <c r="H807" s="179"/>
      <c r="I807" s="179"/>
      <c r="J807" s="179"/>
      <c r="K807" s="179"/>
      <c r="L807" s="179"/>
      <c r="M807" s="179"/>
      <c r="N807" s="180"/>
      <c r="O807" s="134"/>
      <c r="P807" s="179"/>
      <c r="Q807" s="179"/>
      <c r="R807" s="179"/>
      <c r="S807" s="179"/>
      <c r="T807" s="179"/>
      <c r="U807" s="179"/>
      <c r="V807" s="179"/>
      <c r="W807" s="179"/>
      <c r="X807" s="179"/>
      <c r="Y807" s="179"/>
      <c r="Z807" s="179"/>
      <c r="AA807" s="179"/>
      <c r="AB807" s="110"/>
    </row>
    <row r="808" spans="2:28" ht="15.75" customHeight="1">
      <c r="B808" s="179"/>
      <c r="C808" s="179"/>
      <c r="D808" s="179"/>
      <c r="E808" s="179"/>
      <c r="F808" s="179"/>
      <c r="G808" s="179"/>
      <c r="H808" s="179"/>
      <c r="I808" s="179"/>
      <c r="J808" s="179"/>
      <c r="K808" s="179"/>
      <c r="L808" s="179"/>
      <c r="M808" s="179"/>
      <c r="N808" s="180"/>
      <c r="O808" s="134"/>
      <c r="P808" s="179"/>
      <c r="Q808" s="179"/>
      <c r="R808" s="179"/>
      <c r="S808" s="179"/>
      <c r="T808" s="179"/>
      <c r="U808" s="179"/>
      <c r="V808" s="179"/>
      <c r="W808" s="179"/>
      <c r="X808" s="179"/>
      <c r="Y808" s="179"/>
      <c r="Z808" s="179"/>
      <c r="AA808" s="179"/>
      <c r="AB808" s="110"/>
    </row>
    <row r="809" spans="2:28" ht="15.75" customHeight="1">
      <c r="B809" s="179"/>
      <c r="C809" s="179"/>
      <c r="D809" s="179"/>
      <c r="E809" s="179"/>
      <c r="F809" s="179"/>
      <c r="G809" s="179"/>
      <c r="H809" s="179"/>
      <c r="I809" s="179"/>
      <c r="J809" s="179"/>
      <c r="K809" s="179"/>
      <c r="L809" s="179"/>
      <c r="M809" s="179"/>
      <c r="N809" s="180"/>
      <c r="O809" s="134"/>
      <c r="P809" s="179"/>
      <c r="Q809" s="179"/>
      <c r="R809" s="179"/>
      <c r="S809" s="179"/>
      <c r="T809" s="179"/>
      <c r="U809" s="179"/>
      <c r="V809" s="179"/>
      <c r="W809" s="179"/>
      <c r="X809" s="179"/>
      <c r="Y809" s="179"/>
      <c r="Z809" s="179"/>
      <c r="AA809" s="179"/>
      <c r="AB809" s="110"/>
    </row>
    <row r="810" spans="2:28" ht="15.75" customHeight="1">
      <c r="B810" s="179"/>
      <c r="C810" s="179"/>
      <c r="D810" s="179"/>
      <c r="E810" s="179"/>
      <c r="F810" s="179"/>
      <c r="G810" s="179"/>
      <c r="H810" s="179"/>
      <c r="I810" s="179"/>
      <c r="J810" s="179"/>
      <c r="K810" s="179"/>
      <c r="L810" s="179"/>
      <c r="M810" s="179"/>
      <c r="N810" s="180"/>
      <c r="O810" s="134"/>
      <c r="P810" s="179"/>
      <c r="Q810" s="179"/>
      <c r="R810" s="179"/>
      <c r="S810" s="179"/>
      <c r="T810" s="179"/>
      <c r="U810" s="179"/>
      <c r="V810" s="179"/>
      <c r="W810" s="179"/>
      <c r="X810" s="179"/>
      <c r="Y810" s="179"/>
      <c r="Z810" s="179"/>
      <c r="AA810" s="179"/>
      <c r="AB810" s="110"/>
    </row>
    <row r="811" spans="2:28" ht="15.75" customHeight="1">
      <c r="B811" s="179"/>
      <c r="C811" s="179"/>
      <c r="D811" s="179"/>
      <c r="E811" s="179"/>
      <c r="F811" s="179"/>
      <c r="G811" s="179"/>
      <c r="H811" s="179"/>
      <c r="I811" s="179"/>
      <c r="J811" s="179"/>
      <c r="K811" s="179"/>
      <c r="L811" s="179"/>
      <c r="M811" s="179"/>
      <c r="N811" s="180"/>
      <c r="O811" s="134"/>
      <c r="P811" s="179"/>
      <c r="Q811" s="179"/>
      <c r="R811" s="179"/>
      <c r="S811" s="179"/>
      <c r="T811" s="179"/>
      <c r="U811" s="179"/>
      <c r="V811" s="179"/>
      <c r="W811" s="179"/>
      <c r="X811" s="179"/>
      <c r="Y811" s="179"/>
      <c r="Z811" s="179"/>
      <c r="AA811" s="179"/>
      <c r="AB811" s="110"/>
    </row>
    <row r="812" spans="2:28" ht="15.75" customHeight="1">
      <c r="B812" s="179"/>
      <c r="C812" s="179"/>
      <c r="D812" s="179"/>
      <c r="E812" s="179"/>
      <c r="F812" s="179"/>
      <c r="G812" s="179"/>
      <c r="H812" s="179"/>
      <c r="I812" s="179"/>
      <c r="J812" s="179"/>
      <c r="K812" s="179"/>
      <c r="L812" s="179"/>
      <c r="M812" s="179"/>
      <c r="N812" s="180"/>
      <c r="O812" s="134"/>
      <c r="P812" s="179"/>
      <c r="Q812" s="179"/>
      <c r="R812" s="179"/>
      <c r="S812" s="179"/>
      <c r="T812" s="179"/>
      <c r="U812" s="179"/>
      <c r="V812" s="179"/>
      <c r="W812" s="179"/>
      <c r="X812" s="179"/>
      <c r="Y812" s="179"/>
      <c r="Z812" s="179"/>
      <c r="AA812" s="179"/>
      <c r="AB812" s="110"/>
    </row>
    <row r="813" spans="2:28" ht="15.75" customHeight="1">
      <c r="B813" s="179"/>
      <c r="C813" s="179"/>
      <c r="D813" s="179"/>
      <c r="E813" s="179"/>
      <c r="F813" s="179"/>
      <c r="G813" s="179"/>
      <c r="H813" s="179"/>
      <c r="I813" s="179"/>
      <c r="J813" s="179"/>
      <c r="K813" s="179"/>
      <c r="L813" s="179"/>
      <c r="M813" s="179"/>
      <c r="N813" s="180"/>
      <c r="O813" s="134"/>
      <c r="P813" s="179"/>
      <c r="Q813" s="179"/>
      <c r="R813" s="179"/>
      <c r="S813" s="179"/>
      <c r="T813" s="179"/>
      <c r="U813" s="179"/>
      <c r="V813" s="179"/>
      <c r="W813" s="179"/>
      <c r="X813" s="179"/>
      <c r="Y813" s="179"/>
      <c r="Z813" s="179"/>
      <c r="AA813" s="179"/>
      <c r="AB813" s="110"/>
    </row>
    <row r="814" spans="2:28" ht="15.75" customHeight="1">
      <c r="B814" s="179"/>
      <c r="C814" s="179"/>
      <c r="D814" s="179"/>
      <c r="E814" s="179"/>
      <c r="F814" s="179"/>
      <c r="G814" s="179"/>
      <c r="H814" s="179"/>
      <c r="I814" s="179"/>
      <c r="J814" s="179"/>
      <c r="K814" s="179"/>
      <c r="L814" s="179"/>
      <c r="M814" s="179"/>
      <c r="N814" s="180"/>
      <c r="O814" s="134"/>
      <c r="P814" s="179"/>
      <c r="Q814" s="179"/>
      <c r="R814" s="179"/>
      <c r="S814" s="179"/>
      <c r="T814" s="179"/>
      <c r="U814" s="179"/>
      <c r="V814" s="179"/>
      <c r="W814" s="179"/>
      <c r="X814" s="179"/>
      <c r="Y814" s="179"/>
      <c r="Z814" s="179"/>
      <c r="AA814" s="179"/>
      <c r="AB814" s="110"/>
    </row>
    <row r="815" spans="2:28" ht="15.75" customHeight="1">
      <c r="B815" s="179"/>
      <c r="C815" s="179"/>
      <c r="D815" s="179"/>
      <c r="E815" s="179"/>
      <c r="F815" s="179"/>
      <c r="G815" s="179"/>
      <c r="H815" s="179"/>
      <c r="I815" s="179"/>
      <c r="J815" s="179"/>
      <c r="K815" s="179"/>
      <c r="L815" s="179"/>
      <c r="M815" s="179"/>
      <c r="N815" s="180"/>
      <c r="O815" s="134"/>
      <c r="P815" s="179"/>
      <c r="Q815" s="179"/>
      <c r="R815" s="179"/>
      <c r="S815" s="179"/>
      <c r="T815" s="179"/>
      <c r="U815" s="179"/>
      <c r="V815" s="179"/>
      <c r="W815" s="179"/>
      <c r="X815" s="179"/>
      <c r="Y815" s="179"/>
      <c r="Z815" s="179"/>
      <c r="AA815" s="179"/>
      <c r="AB815" s="110"/>
    </row>
    <row r="816" spans="2:28" ht="15.75" customHeight="1">
      <c r="B816" s="179"/>
      <c r="C816" s="179"/>
      <c r="D816" s="179"/>
      <c r="E816" s="179"/>
      <c r="F816" s="179"/>
      <c r="G816" s="179"/>
      <c r="H816" s="179"/>
      <c r="I816" s="179"/>
      <c r="J816" s="179"/>
      <c r="K816" s="179"/>
      <c r="L816" s="179"/>
      <c r="M816" s="179"/>
      <c r="N816" s="180"/>
      <c r="O816" s="134"/>
      <c r="P816" s="179"/>
      <c r="Q816" s="179"/>
      <c r="R816" s="179"/>
      <c r="S816" s="179"/>
      <c r="T816" s="179"/>
      <c r="U816" s="179"/>
      <c r="V816" s="179"/>
      <c r="W816" s="179"/>
      <c r="X816" s="179"/>
      <c r="Y816" s="179"/>
      <c r="Z816" s="179"/>
      <c r="AA816" s="179"/>
      <c r="AB816" s="110"/>
    </row>
    <row r="817" spans="2:28" ht="15.75" customHeight="1">
      <c r="B817" s="179"/>
      <c r="C817" s="179"/>
      <c r="D817" s="179"/>
      <c r="E817" s="179"/>
      <c r="F817" s="179"/>
      <c r="G817" s="179"/>
      <c r="H817" s="179"/>
      <c r="I817" s="179"/>
      <c r="J817" s="179"/>
      <c r="K817" s="179"/>
      <c r="L817" s="179"/>
      <c r="M817" s="179"/>
      <c r="N817" s="180"/>
      <c r="O817" s="134"/>
      <c r="P817" s="179"/>
      <c r="Q817" s="179"/>
      <c r="R817" s="179"/>
      <c r="S817" s="179"/>
      <c r="T817" s="179"/>
      <c r="U817" s="179"/>
      <c r="V817" s="179"/>
      <c r="W817" s="179"/>
      <c r="X817" s="179"/>
      <c r="Y817" s="179"/>
      <c r="Z817" s="179"/>
      <c r="AA817" s="179"/>
      <c r="AB817" s="110"/>
    </row>
    <row r="818" spans="2:28" ht="15.75" customHeight="1">
      <c r="B818" s="179"/>
      <c r="C818" s="179"/>
      <c r="D818" s="179"/>
      <c r="E818" s="179"/>
      <c r="F818" s="179"/>
      <c r="G818" s="179"/>
      <c r="H818" s="179"/>
      <c r="I818" s="179"/>
      <c r="J818" s="179"/>
      <c r="K818" s="179"/>
      <c r="L818" s="179"/>
      <c r="M818" s="179"/>
      <c r="N818" s="180"/>
      <c r="O818" s="134"/>
      <c r="P818" s="179"/>
      <c r="Q818" s="179"/>
      <c r="R818" s="179"/>
      <c r="S818" s="179"/>
      <c r="T818" s="179"/>
      <c r="U818" s="179"/>
      <c r="V818" s="179"/>
      <c r="W818" s="179"/>
      <c r="X818" s="179"/>
      <c r="Y818" s="179"/>
      <c r="Z818" s="179"/>
      <c r="AA818" s="179"/>
      <c r="AB818" s="110"/>
    </row>
    <row r="819" spans="2:28" ht="15.75" customHeight="1">
      <c r="B819" s="179"/>
      <c r="C819" s="179"/>
      <c r="D819" s="179"/>
      <c r="E819" s="179"/>
      <c r="F819" s="179"/>
      <c r="G819" s="179"/>
      <c r="H819" s="179"/>
      <c r="I819" s="179"/>
      <c r="J819" s="179"/>
      <c r="K819" s="179"/>
      <c r="L819" s="179"/>
      <c r="M819" s="179"/>
      <c r="N819" s="180"/>
      <c r="O819" s="134"/>
      <c r="P819" s="179"/>
      <c r="Q819" s="179"/>
      <c r="R819" s="179"/>
      <c r="S819" s="179"/>
      <c r="T819" s="179"/>
      <c r="U819" s="179"/>
      <c r="V819" s="179"/>
      <c r="W819" s="179"/>
      <c r="X819" s="179"/>
      <c r="Y819" s="179"/>
      <c r="Z819" s="179"/>
      <c r="AA819" s="179"/>
      <c r="AB819" s="110"/>
    </row>
    <row r="820" spans="2:28" ht="15.75" customHeight="1">
      <c r="B820" s="179"/>
      <c r="C820" s="179"/>
      <c r="D820" s="179"/>
      <c r="E820" s="179"/>
      <c r="F820" s="179"/>
      <c r="G820" s="179"/>
      <c r="H820" s="179"/>
      <c r="I820" s="179"/>
      <c r="J820" s="179"/>
      <c r="K820" s="179"/>
      <c r="L820" s="179"/>
      <c r="M820" s="179"/>
      <c r="N820" s="180"/>
      <c r="O820" s="134"/>
      <c r="P820" s="179"/>
      <c r="Q820" s="179"/>
      <c r="R820" s="179"/>
      <c r="S820" s="179"/>
      <c r="T820" s="179"/>
      <c r="U820" s="179"/>
      <c r="V820" s="179"/>
      <c r="W820" s="179"/>
      <c r="X820" s="179"/>
      <c r="Y820" s="179"/>
      <c r="Z820" s="179"/>
      <c r="AA820" s="179"/>
      <c r="AB820" s="110"/>
    </row>
    <row r="821" spans="2:28" ht="15.75" customHeight="1">
      <c r="B821" s="179"/>
      <c r="C821" s="179"/>
      <c r="D821" s="179"/>
      <c r="E821" s="179"/>
      <c r="F821" s="179"/>
      <c r="G821" s="179"/>
      <c r="H821" s="179"/>
      <c r="I821" s="179"/>
      <c r="J821" s="179"/>
      <c r="K821" s="179"/>
      <c r="L821" s="179"/>
      <c r="M821" s="179"/>
      <c r="N821" s="180"/>
      <c r="O821" s="134"/>
      <c r="P821" s="179"/>
      <c r="Q821" s="179"/>
      <c r="R821" s="179"/>
      <c r="S821" s="179"/>
      <c r="T821" s="179"/>
      <c r="U821" s="179"/>
      <c r="V821" s="179"/>
      <c r="W821" s="179"/>
      <c r="X821" s="179"/>
      <c r="Y821" s="179"/>
      <c r="Z821" s="179"/>
      <c r="AA821" s="179"/>
      <c r="AB821" s="110"/>
    </row>
    <row r="822" spans="2:28" ht="15.75" customHeight="1">
      <c r="B822" s="179"/>
      <c r="C822" s="179"/>
      <c r="D822" s="179"/>
      <c r="E822" s="179"/>
      <c r="F822" s="179"/>
      <c r="G822" s="179"/>
      <c r="H822" s="179"/>
      <c r="I822" s="179"/>
      <c r="J822" s="179"/>
      <c r="K822" s="179"/>
      <c r="L822" s="179"/>
      <c r="M822" s="179"/>
      <c r="N822" s="180"/>
      <c r="O822" s="134"/>
      <c r="P822" s="179"/>
      <c r="Q822" s="179"/>
      <c r="R822" s="179"/>
      <c r="S822" s="179"/>
      <c r="T822" s="179"/>
      <c r="U822" s="179"/>
      <c r="V822" s="179"/>
      <c r="W822" s="179"/>
      <c r="X822" s="179"/>
      <c r="Y822" s="179"/>
      <c r="Z822" s="179"/>
      <c r="AA822" s="179"/>
      <c r="AB822" s="110"/>
    </row>
    <row r="823" spans="2:28" ht="15.75" customHeight="1">
      <c r="B823" s="179"/>
      <c r="C823" s="179"/>
      <c r="D823" s="179"/>
      <c r="E823" s="179"/>
      <c r="F823" s="179"/>
      <c r="G823" s="179"/>
      <c r="H823" s="179"/>
      <c r="I823" s="179"/>
      <c r="J823" s="179"/>
      <c r="K823" s="179"/>
      <c r="L823" s="179"/>
      <c r="M823" s="179"/>
      <c r="N823" s="180"/>
      <c r="O823" s="134"/>
      <c r="P823" s="179"/>
      <c r="Q823" s="179"/>
      <c r="R823" s="179"/>
      <c r="S823" s="179"/>
      <c r="T823" s="179"/>
      <c r="U823" s="179"/>
      <c r="V823" s="179"/>
      <c r="W823" s="179"/>
      <c r="X823" s="179"/>
      <c r="Y823" s="179"/>
      <c r="Z823" s="179"/>
      <c r="AA823" s="179"/>
      <c r="AB823" s="110"/>
    </row>
    <row r="824" spans="2:28" ht="15.75" customHeight="1">
      <c r="B824" s="179"/>
      <c r="C824" s="179"/>
      <c r="D824" s="179"/>
      <c r="E824" s="179"/>
      <c r="F824" s="179"/>
      <c r="G824" s="179"/>
      <c r="H824" s="179"/>
      <c r="I824" s="179"/>
      <c r="J824" s="179"/>
      <c r="K824" s="179"/>
      <c r="L824" s="179"/>
      <c r="M824" s="179"/>
      <c r="N824" s="180"/>
      <c r="O824" s="134"/>
      <c r="P824" s="179"/>
      <c r="Q824" s="179"/>
      <c r="R824" s="179"/>
      <c r="S824" s="179"/>
      <c r="T824" s="179"/>
      <c r="U824" s="179"/>
      <c r="V824" s="179"/>
      <c r="W824" s="179"/>
      <c r="X824" s="179"/>
      <c r="Y824" s="179"/>
      <c r="Z824" s="179"/>
      <c r="AA824" s="179"/>
      <c r="AB824" s="110"/>
    </row>
    <row r="825" spans="2:28" ht="15.75" customHeight="1">
      <c r="B825" s="179"/>
      <c r="C825" s="179"/>
      <c r="D825" s="179"/>
      <c r="E825" s="179"/>
      <c r="F825" s="179"/>
      <c r="G825" s="179"/>
      <c r="H825" s="179"/>
      <c r="I825" s="179"/>
      <c r="J825" s="179"/>
      <c r="K825" s="179"/>
      <c r="L825" s="179"/>
      <c r="M825" s="179"/>
      <c r="N825" s="180"/>
      <c r="O825" s="134"/>
      <c r="P825" s="179"/>
      <c r="Q825" s="179"/>
      <c r="R825" s="179"/>
      <c r="S825" s="179"/>
      <c r="T825" s="179"/>
      <c r="U825" s="179"/>
      <c r="V825" s="179"/>
      <c r="W825" s="179"/>
      <c r="X825" s="179"/>
      <c r="Y825" s="179"/>
      <c r="Z825" s="179"/>
      <c r="AA825" s="179"/>
      <c r="AB825" s="110"/>
    </row>
    <row r="826" spans="2:28" ht="15.75" customHeight="1">
      <c r="B826" s="179"/>
      <c r="C826" s="179"/>
      <c r="D826" s="179"/>
      <c r="E826" s="179"/>
      <c r="F826" s="179"/>
      <c r="G826" s="179"/>
      <c r="H826" s="179"/>
      <c r="I826" s="179"/>
      <c r="J826" s="179"/>
      <c r="K826" s="179"/>
      <c r="L826" s="179"/>
      <c r="M826" s="179"/>
      <c r="N826" s="180"/>
      <c r="O826" s="134"/>
      <c r="P826" s="179"/>
      <c r="Q826" s="179"/>
      <c r="R826" s="179"/>
      <c r="S826" s="179"/>
      <c r="T826" s="179"/>
      <c r="U826" s="179"/>
      <c r="V826" s="179"/>
      <c r="W826" s="179"/>
      <c r="X826" s="179"/>
      <c r="Y826" s="179"/>
      <c r="Z826" s="179"/>
      <c r="AA826" s="179"/>
      <c r="AB826" s="110"/>
    </row>
    <row r="827" spans="2:28" ht="15.75" customHeight="1">
      <c r="B827" s="179"/>
      <c r="C827" s="179"/>
      <c r="D827" s="179"/>
      <c r="E827" s="179"/>
      <c r="F827" s="179"/>
      <c r="G827" s="179"/>
      <c r="H827" s="179"/>
      <c r="I827" s="179"/>
      <c r="J827" s="179"/>
      <c r="K827" s="179"/>
      <c r="L827" s="179"/>
      <c r="M827" s="179"/>
      <c r="N827" s="180"/>
      <c r="O827" s="134"/>
      <c r="P827" s="179"/>
      <c r="Q827" s="179"/>
      <c r="R827" s="179"/>
      <c r="S827" s="179"/>
      <c r="T827" s="179"/>
      <c r="U827" s="179"/>
      <c r="V827" s="179"/>
      <c r="W827" s="179"/>
      <c r="X827" s="179"/>
      <c r="Y827" s="179"/>
      <c r="Z827" s="179"/>
      <c r="AA827" s="179"/>
      <c r="AB827" s="110"/>
    </row>
    <row r="828" spans="2:28" ht="15.75" customHeight="1">
      <c r="B828" s="179"/>
      <c r="C828" s="179"/>
      <c r="D828" s="179"/>
      <c r="E828" s="179"/>
      <c r="F828" s="179"/>
      <c r="G828" s="179"/>
      <c r="H828" s="179"/>
      <c r="I828" s="179"/>
      <c r="J828" s="179"/>
      <c r="K828" s="179"/>
      <c r="L828" s="179"/>
      <c r="M828" s="179"/>
      <c r="N828" s="180"/>
      <c r="O828" s="134"/>
      <c r="P828" s="179"/>
      <c r="Q828" s="179"/>
      <c r="R828" s="179"/>
      <c r="S828" s="179"/>
      <c r="T828" s="179"/>
      <c r="U828" s="179"/>
      <c r="V828" s="179"/>
      <c r="W828" s="179"/>
      <c r="X828" s="179"/>
      <c r="Y828" s="179"/>
      <c r="Z828" s="179"/>
      <c r="AA828" s="179"/>
      <c r="AB828" s="110"/>
    </row>
    <row r="829" spans="2:28" ht="15.75" customHeight="1">
      <c r="B829" s="179"/>
      <c r="C829" s="179"/>
      <c r="D829" s="179"/>
      <c r="E829" s="179"/>
      <c r="F829" s="179"/>
      <c r="G829" s="179"/>
      <c r="H829" s="179"/>
      <c r="I829" s="179"/>
      <c r="J829" s="179"/>
      <c r="K829" s="179"/>
      <c r="L829" s="179"/>
      <c r="M829" s="179"/>
      <c r="N829" s="180"/>
      <c r="O829" s="134"/>
      <c r="P829" s="179"/>
      <c r="Q829" s="179"/>
      <c r="R829" s="179"/>
      <c r="S829" s="179"/>
      <c r="T829" s="179"/>
      <c r="U829" s="179"/>
      <c r="V829" s="179"/>
      <c r="W829" s="179"/>
      <c r="X829" s="179"/>
      <c r="Y829" s="179"/>
      <c r="Z829" s="179"/>
      <c r="AA829" s="179"/>
      <c r="AB829" s="110"/>
    </row>
    <row r="830" spans="2:28" ht="15.75" customHeight="1">
      <c r="B830" s="179"/>
      <c r="C830" s="179"/>
      <c r="D830" s="179"/>
      <c r="E830" s="179"/>
      <c r="F830" s="179"/>
      <c r="G830" s="179"/>
      <c r="H830" s="179"/>
      <c r="I830" s="179"/>
      <c r="J830" s="179"/>
      <c r="K830" s="179"/>
      <c r="L830" s="179"/>
      <c r="M830" s="179"/>
      <c r="N830" s="180"/>
      <c r="O830" s="134"/>
      <c r="P830" s="179"/>
      <c r="Q830" s="179"/>
      <c r="R830" s="179"/>
      <c r="S830" s="179"/>
      <c r="T830" s="179"/>
      <c r="U830" s="179"/>
      <c r="V830" s="179"/>
      <c r="W830" s="179"/>
      <c r="X830" s="179"/>
      <c r="Y830" s="179"/>
      <c r="Z830" s="179"/>
      <c r="AA830" s="179"/>
      <c r="AB830" s="110"/>
    </row>
    <row r="831" spans="2:28" ht="15.75" customHeight="1">
      <c r="B831" s="179"/>
      <c r="C831" s="179"/>
      <c r="D831" s="179"/>
      <c r="E831" s="179"/>
      <c r="F831" s="179"/>
      <c r="G831" s="179"/>
      <c r="H831" s="179"/>
      <c r="I831" s="179"/>
      <c r="J831" s="179"/>
      <c r="K831" s="179"/>
      <c r="L831" s="179"/>
      <c r="M831" s="179"/>
      <c r="N831" s="180"/>
      <c r="O831" s="134"/>
      <c r="P831" s="179"/>
      <c r="Q831" s="179"/>
      <c r="R831" s="179"/>
      <c r="S831" s="179"/>
      <c r="T831" s="179"/>
      <c r="U831" s="179"/>
      <c r="V831" s="179"/>
      <c r="W831" s="179"/>
      <c r="X831" s="179"/>
      <c r="Y831" s="179"/>
      <c r="Z831" s="179"/>
      <c r="AA831" s="179"/>
      <c r="AB831" s="110"/>
    </row>
    <row r="832" spans="2:28" ht="15.75" customHeight="1">
      <c r="B832" s="179"/>
      <c r="C832" s="179"/>
      <c r="D832" s="179"/>
      <c r="E832" s="179"/>
      <c r="F832" s="179"/>
      <c r="G832" s="179"/>
      <c r="H832" s="179"/>
      <c r="I832" s="179"/>
      <c r="J832" s="179"/>
      <c r="K832" s="179"/>
      <c r="L832" s="179"/>
      <c r="M832" s="179"/>
      <c r="N832" s="180"/>
      <c r="O832" s="134"/>
      <c r="P832" s="179"/>
      <c r="Q832" s="179"/>
      <c r="R832" s="179"/>
      <c r="S832" s="179"/>
      <c r="T832" s="179"/>
      <c r="U832" s="179"/>
      <c r="V832" s="179"/>
      <c r="W832" s="179"/>
      <c r="X832" s="179"/>
      <c r="Y832" s="179"/>
      <c r="Z832" s="179"/>
      <c r="AA832" s="179"/>
      <c r="AB832" s="110"/>
    </row>
    <row r="833" spans="2:28" ht="15.75" customHeight="1">
      <c r="B833" s="179"/>
      <c r="C833" s="179"/>
      <c r="D833" s="179"/>
      <c r="E833" s="179"/>
      <c r="F833" s="179"/>
      <c r="G833" s="179"/>
      <c r="H833" s="179"/>
      <c r="I833" s="179"/>
      <c r="J833" s="179"/>
      <c r="K833" s="179"/>
      <c r="L833" s="179"/>
      <c r="M833" s="179"/>
      <c r="N833" s="180"/>
      <c r="O833" s="134"/>
      <c r="P833" s="179"/>
      <c r="Q833" s="179"/>
      <c r="R833" s="179"/>
      <c r="S833" s="179"/>
      <c r="T833" s="179"/>
      <c r="U833" s="179"/>
      <c r="V833" s="179"/>
      <c r="W833" s="179"/>
      <c r="X833" s="179"/>
      <c r="Y833" s="179"/>
      <c r="Z833" s="179"/>
      <c r="AA833" s="179"/>
      <c r="AB833" s="110"/>
    </row>
    <row r="834" spans="2:28" ht="15.75" customHeight="1">
      <c r="B834" s="179"/>
      <c r="C834" s="179"/>
      <c r="D834" s="179"/>
      <c r="E834" s="179"/>
      <c r="F834" s="179"/>
      <c r="G834" s="179"/>
      <c r="H834" s="179"/>
      <c r="I834" s="179"/>
      <c r="J834" s="179"/>
      <c r="K834" s="179"/>
      <c r="L834" s="179"/>
      <c r="M834" s="179"/>
      <c r="N834" s="180"/>
      <c r="O834" s="134"/>
      <c r="P834" s="179"/>
      <c r="Q834" s="179"/>
      <c r="R834" s="179"/>
      <c r="S834" s="179"/>
      <c r="T834" s="179"/>
      <c r="U834" s="179"/>
      <c r="V834" s="179"/>
      <c r="W834" s="179"/>
      <c r="X834" s="179"/>
      <c r="Y834" s="179"/>
      <c r="Z834" s="179"/>
      <c r="AA834" s="179"/>
      <c r="AB834" s="110"/>
    </row>
    <row r="835" spans="2:28" ht="15.75" customHeight="1">
      <c r="B835" s="179"/>
      <c r="C835" s="179"/>
      <c r="D835" s="179"/>
      <c r="E835" s="179"/>
      <c r="F835" s="179"/>
      <c r="G835" s="179"/>
      <c r="H835" s="179"/>
      <c r="I835" s="179"/>
      <c r="J835" s="179"/>
      <c r="K835" s="179"/>
      <c r="L835" s="179"/>
      <c r="M835" s="179"/>
      <c r="N835" s="180"/>
      <c r="O835" s="134"/>
      <c r="P835" s="179"/>
      <c r="Q835" s="179"/>
      <c r="R835" s="179"/>
      <c r="S835" s="179"/>
      <c r="T835" s="179"/>
      <c r="U835" s="179"/>
      <c r="V835" s="179"/>
      <c r="W835" s="179"/>
      <c r="X835" s="179"/>
      <c r="Y835" s="179"/>
      <c r="Z835" s="179"/>
      <c r="AA835" s="179"/>
      <c r="AB835" s="110"/>
    </row>
    <row r="836" spans="2:28" ht="15.75" customHeight="1">
      <c r="B836" s="179"/>
      <c r="C836" s="179"/>
      <c r="D836" s="179"/>
      <c r="E836" s="179"/>
      <c r="F836" s="179"/>
      <c r="G836" s="179"/>
      <c r="H836" s="179"/>
      <c r="I836" s="179"/>
      <c r="J836" s="179"/>
      <c r="K836" s="179"/>
      <c r="L836" s="179"/>
      <c r="M836" s="179"/>
      <c r="N836" s="180"/>
      <c r="O836" s="134"/>
      <c r="P836" s="179"/>
      <c r="Q836" s="179"/>
      <c r="R836" s="179"/>
      <c r="S836" s="179"/>
      <c r="T836" s="179"/>
      <c r="U836" s="179"/>
      <c r="V836" s="179"/>
      <c r="W836" s="179"/>
      <c r="X836" s="179"/>
      <c r="Y836" s="179"/>
      <c r="Z836" s="179"/>
      <c r="AA836" s="179"/>
      <c r="AB836" s="110"/>
    </row>
    <row r="837" spans="2:28" ht="15.75" customHeight="1">
      <c r="B837" s="179"/>
      <c r="C837" s="179"/>
      <c r="D837" s="179"/>
      <c r="E837" s="179"/>
      <c r="F837" s="179"/>
      <c r="G837" s="179"/>
      <c r="H837" s="179"/>
      <c r="I837" s="179"/>
      <c r="J837" s="179"/>
      <c r="K837" s="179"/>
      <c r="L837" s="179"/>
      <c r="M837" s="179"/>
      <c r="N837" s="180"/>
      <c r="O837" s="134"/>
      <c r="P837" s="179"/>
      <c r="Q837" s="179"/>
      <c r="R837" s="179"/>
      <c r="S837" s="179"/>
      <c r="T837" s="179"/>
      <c r="U837" s="179"/>
      <c r="V837" s="179"/>
      <c r="W837" s="179"/>
      <c r="X837" s="179"/>
      <c r="Y837" s="179"/>
      <c r="Z837" s="179"/>
      <c r="AA837" s="179"/>
      <c r="AB837" s="110"/>
    </row>
    <row r="838" spans="2:28" ht="15.75" customHeight="1">
      <c r="B838" s="179"/>
      <c r="C838" s="179"/>
      <c r="D838" s="179"/>
      <c r="E838" s="179"/>
      <c r="F838" s="179"/>
      <c r="G838" s="179"/>
      <c r="H838" s="179"/>
      <c r="I838" s="179"/>
      <c r="J838" s="179"/>
      <c r="K838" s="179"/>
      <c r="L838" s="179"/>
      <c r="M838" s="179"/>
      <c r="N838" s="180"/>
      <c r="O838" s="134"/>
      <c r="P838" s="179"/>
      <c r="Q838" s="179"/>
      <c r="R838" s="179"/>
      <c r="S838" s="179"/>
      <c r="T838" s="179"/>
      <c r="U838" s="179"/>
      <c r="V838" s="179"/>
      <c r="W838" s="179"/>
      <c r="X838" s="179"/>
      <c r="Y838" s="179"/>
      <c r="Z838" s="179"/>
      <c r="AA838" s="179"/>
      <c r="AB838" s="110"/>
    </row>
    <row r="839" spans="2:28" ht="15.75" customHeight="1">
      <c r="B839" s="179"/>
      <c r="C839" s="179"/>
      <c r="D839" s="179"/>
      <c r="E839" s="179"/>
      <c r="F839" s="179"/>
      <c r="G839" s="179"/>
      <c r="H839" s="179"/>
      <c r="I839" s="179"/>
      <c r="J839" s="179"/>
      <c r="K839" s="179"/>
      <c r="L839" s="179"/>
      <c r="M839" s="179"/>
      <c r="N839" s="180"/>
      <c r="O839" s="134"/>
      <c r="P839" s="179"/>
      <c r="Q839" s="179"/>
      <c r="R839" s="179"/>
      <c r="S839" s="179"/>
      <c r="T839" s="179"/>
      <c r="U839" s="179"/>
      <c r="V839" s="179"/>
      <c r="W839" s="179"/>
      <c r="X839" s="179"/>
      <c r="Y839" s="179"/>
      <c r="Z839" s="179"/>
      <c r="AA839" s="179"/>
      <c r="AB839" s="110"/>
    </row>
    <row r="840" spans="2:28" ht="15.75" customHeight="1">
      <c r="B840" s="179"/>
      <c r="C840" s="179"/>
      <c r="D840" s="179"/>
      <c r="E840" s="179"/>
      <c r="F840" s="179"/>
      <c r="G840" s="179"/>
      <c r="H840" s="179"/>
      <c r="I840" s="179"/>
      <c r="J840" s="179"/>
      <c r="K840" s="179"/>
      <c r="L840" s="179"/>
      <c r="M840" s="179"/>
      <c r="N840" s="180"/>
      <c r="O840" s="134"/>
      <c r="P840" s="179"/>
      <c r="Q840" s="179"/>
      <c r="R840" s="179"/>
      <c r="S840" s="179"/>
      <c r="T840" s="179"/>
      <c r="U840" s="179"/>
      <c r="V840" s="179"/>
      <c r="W840" s="179"/>
      <c r="X840" s="179"/>
      <c r="Y840" s="179"/>
      <c r="Z840" s="179"/>
      <c r="AA840" s="179"/>
      <c r="AB840" s="110"/>
    </row>
    <row r="841" spans="2:28" ht="15.75" customHeight="1">
      <c r="B841" s="179"/>
      <c r="C841" s="179"/>
      <c r="D841" s="179"/>
      <c r="E841" s="179"/>
      <c r="F841" s="179"/>
      <c r="G841" s="179"/>
      <c r="H841" s="179"/>
      <c r="I841" s="179"/>
      <c r="J841" s="179"/>
      <c r="K841" s="179"/>
      <c r="L841" s="179"/>
      <c r="M841" s="179"/>
      <c r="N841" s="180"/>
      <c r="O841" s="134"/>
      <c r="P841" s="179"/>
      <c r="Q841" s="179"/>
      <c r="R841" s="179"/>
      <c r="S841" s="179"/>
      <c r="T841" s="179"/>
      <c r="U841" s="179"/>
      <c r="V841" s="179"/>
      <c r="W841" s="179"/>
      <c r="X841" s="179"/>
      <c r="Y841" s="179"/>
      <c r="Z841" s="179"/>
      <c r="AA841" s="179"/>
      <c r="AB841" s="110"/>
    </row>
    <row r="842" spans="2:28" ht="15.75" customHeight="1">
      <c r="B842" s="179"/>
      <c r="C842" s="179"/>
      <c r="D842" s="179"/>
      <c r="E842" s="179"/>
      <c r="F842" s="179"/>
      <c r="G842" s="179"/>
      <c r="H842" s="179"/>
      <c r="I842" s="179"/>
      <c r="J842" s="179"/>
      <c r="K842" s="179"/>
      <c r="L842" s="179"/>
      <c r="M842" s="179"/>
      <c r="N842" s="180"/>
      <c r="O842" s="134"/>
      <c r="P842" s="179"/>
      <c r="Q842" s="179"/>
      <c r="R842" s="179"/>
      <c r="S842" s="179"/>
      <c r="T842" s="179"/>
      <c r="U842" s="179"/>
      <c r="V842" s="179"/>
      <c r="W842" s="179"/>
      <c r="X842" s="179"/>
      <c r="Y842" s="179"/>
      <c r="Z842" s="179"/>
      <c r="AA842" s="179"/>
      <c r="AB842" s="110"/>
    </row>
    <row r="843" spans="2:28" ht="15.75" customHeight="1">
      <c r="B843" s="179"/>
      <c r="C843" s="179"/>
      <c r="D843" s="179"/>
      <c r="E843" s="179"/>
      <c r="F843" s="179"/>
      <c r="G843" s="179"/>
      <c r="H843" s="179"/>
      <c r="I843" s="179"/>
      <c r="J843" s="179"/>
      <c r="K843" s="179"/>
      <c r="L843" s="179"/>
      <c r="M843" s="179"/>
      <c r="N843" s="180"/>
      <c r="O843" s="134"/>
      <c r="P843" s="179"/>
      <c r="Q843" s="179"/>
      <c r="R843" s="179"/>
      <c r="S843" s="179"/>
      <c r="T843" s="179"/>
      <c r="U843" s="179"/>
      <c r="V843" s="179"/>
      <c r="W843" s="179"/>
      <c r="X843" s="179"/>
      <c r="Y843" s="179"/>
      <c r="Z843" s="179"/>
      <c r="AA843" s="179"/>
      <c r="AB843" s="110"/>
    </row>
    <row r="844" spans="2:28" ht="15.75" customHeight="1">
      <c r="B844" s="179"/>
      <c r="C844" s="179"/>
      <c r="D844" s="179"/>
      <c r="E844" s="179"/>
      <c r="F844" s="179"/>
      <c r="G844" s="179"/>
      <c r="H844" s="179"/>
      <c r="I844" s="179"/>
      <c r="J844" s="179"/>
      <c r="K844" s="179"/>
      <c r="L844" s="179"/>
      <c r="M844" s="179"/>
      <c r="N844" s="180"/>
      <c r="O844" s="134"/>
      <c r="P844" s="179"/>
      <c r="Q844" s="179"/>
      <c r="R844" s="179"/>
      <c r="S844" s="179"/>
      <c r="T844" s="179"/>
      <c r="U844" s="179"/>
      <c r="V844" s="179"/>
      <c r="W844" s="179"/>
      <c r="X844" s="179"/>
      <c r="Y844" s="179"/>
      <c r="Z844" s="179"/>
      <c r="AA844" s="179"/>
      <c r="AB844" s="110"/>
    </row>
    <row r="845" spans="2:28" ht="15.75" customHeight="1">
      <c r="B845" s="179"/>
      <c r="C845" s="179"/>
      <c r="D845" s="179"/>
      <c r="E845" s="179"/>
      <c r="F845" s="179"/>
      <c r="G845" s="179"/>
      <c r="H845" s="179"/>
      <c r="I845" s="179"/>
      <c r="J845" s="179"/>
      <c r="K845" s="179"/>
      <c r="L845" s="179"/>
      <c r="M845" s="179"/>
      <c r="N845" s="180"/>
      <c r="O845" s="134"/>
      <c r="P845" s="179"/>
      <c r="Q845" s="179"/>
      <c r="R845" s="179"/>
      <c r="S845" s="179"/>
      <c r="T845" s="179"/>
      <c r="U845" s="179"/>
      <c r="V845" s="179"/>
      <c r="W845" s="179"/>
      <c r="X845" s="179"/>
      <c r="Y845" s="179"/>
      <c r="Z845" s="179"/>
      <c r="AA845" s="179"/>
      <c r="AB845" s="110"/>
    </row>
    <row r="846" spans="2:28" ht="15.75" customHeight="1">
      <c r="B846" s="179"/>
      <c r="C846" s="179"/>
      <c r="D846" s="179"/>
      <c r="E846" s="179"/>
      <c r="F846" s="179"/>
      <c r="G846" s="179"/>
      <c r="H846" s="179"/>
      <c r="I846" s="179"/>
      <c r="J846" s="179"/>
      <c r="K846" s="179"/>
      <c r="L846" s="179"/>
      <c r="M846" s="179"/>
      <c r="N846" s="180"/>
      <c r="O846" s="134"/>
      <c r="P846" s="179"/>
      <c r="Q846" s="179"/>
      <c r="R846" s="179"/>
      <c r="S846" s="179"/>
      <c r="T846" s="179"/>
      <c r="U846" s="179"/>
      <c r="V846" s="179"/>
      <c r="W846" s="179"/>
      <c r="X846" s="179"/>
      <c r="Y846" s="179"/>
      <c r="Z846" s="179"/>
      <c r="AA846" s="179"/>
      <c r="AB846" s="110"/>
    </row>
    <row r="847" spans="2:28" ht="15.75" customHeight="1">
      <c r="B847" s="179"/>
      <c r="C847" s="179"/>
      <c r="D847" s="179"/>
      <c r="E847" s="179"/>
      <c r="F847" s="179"/>
      <c r="G847" s="179"/>
      <c r="H847" s="179"/>
      <c r="I847" s="179"/>
      <c r="J847" s="179"/>
      <c r="K847" s="179"/>
      <c r="L847" s="179"/>
      <c r="M847" s="179"/>
      <c r="N847" s="180"/>
      <c r="O847" s="134"/>
      <c r="P847" s="179"/>
      <c r="Q847" s="179"/>
      <c r="R847" s="179"/>
      <c r="S847" s="179"/>
      <c r="T847" s="179"/>
      <c r="U847" s="179"/>
      <c r="V847" s="179"/>
      <c r="W847" s="179"/>
      <c r="X847" s="179"/>
      <c r="Y847" s="179"/>
      <c r="Z847" s="179"/>
      <c r="AA847" s="179"/>
      <c r="AB847" s="110"/>
    </row>
    <row r="848" spans="2:28" ht="15.75" customHeight="1">
      <c r="B848" s="179"/>
      <c r="C848" s="179"/>
      <c r="D848" s="179"/>
      <c r="E848" s="179"/>
      <c r="F848" s="179"/>
      <c r="G848" s="179"/>
      <c r="H848" s="179"/>
      <c r="I848" s="179"/>
      <c r="J848" s="179"/>
      <c r="K848" s="179"/>
      <c r="L848" s="179"/>
      <c r="M848" s="179"/>
      <c r="N848" s="180"/>
      <c r="O848" s="134"/>
      <c r="P848" s="179"/>
      <c r="Q848" s="179"/>
      <c r="R848" s="179"/>
      <c r="S848" s="179"/>
      <c r="T848" s="179"/>
      <c r="U848" s="179"/>
      <c r="V848" s="179"/>
      <c r="W848" s="179"/>
      <c r="X848" s="179"/>
      <c r="Y848" s="179"/>
      <c r="Z848" s="179"/>
      <c r="AA848" s="179"/>
      <c r="AB848" s="110"/>
    </row>
    <row r="849" spans="2:28" ht="15.75" customHeight="1">
      <c r="B849" s="179"/>
      <c r="C849" s="179"/>
      <c r="D849" s="179"/>
      <c r="E849" s="179"/>
      <c r="F849" s="179"/>
      <c r="G849" s="179"/>
      <c r="H849" s="179"/>
      <c r="I849" s="179"/>
      <c r="J849" s="179"/>
      <c r="K849" s="179"/>
      <c r="L849" s="179"/>
      <c r="M849" s="179"/>
      <c r="N849" s="180"/>
      <c r="O849" s="134"/>
      <c r="P849" s="179"/>
      <c r="Q849" s="179"/>
      <c r="R849" s="179"/>
      <c r="S849" s="179"/>
      <c r="T849" s="179"/>
      <c r="U849" s="179"/>
      <c r="V849" s="179"/>
      <c r="W849" s="179"/>
      <c r="X849" s="179"/>
      <c r="Y849" s="179"/>
      <c r="Z849" s="179"/>
      <c r="AA849" s="179"/>
      <c r="AB849" s="110"/>
    </row>
    <row r="850" spans="2:28" ht="15.75" customHeight="1">
      <c r="B850" s="179"/>
      <c r="C850" s="179"/>
      <c r="D850" s="179"/>
      <c r="E850" s="179"/>
      <c r="F850" s="179"/>
      <c r="G850" s="179"/>
      <c r="H850" s="179"/>
      <c r="I850" s="179"/>
      <c r="J850" s="179"/>
      <c r="K850" s="179"/>
      <c r="L850" s="179"/>
      <c r="M850" s="179"/>
      <c r="N850" s="180"/>
      <c r="O850" s="134"/>
      <c r="P850" s="179"/>
      <c r="Q850" s="179"/>
      <c r="R850" s="179"/>
      <c r="S850" s="179"/>
      <c r="T850" s="179"/>
      <c r="U850" s="179"/>
      <c r="V850" s="179"/>
      <c r="W850" s="179"/>
      <c r="X850" s="179"/>
      <c r="Y850" s="179"/>
      <c r="Z850" s="179"/>
      <c r="AA850" s="179"/>
      <c r="AB850" s="110"/>
    </row>
    <row r="851" spans="2:28" ht="15.75" customHeight="1">
      <c r="B851" s="179"/>
      <c r="C851" s="179"/>
      <c r="D851" s="179"/>
      <c r="E851" s="179"/>
      <c r="F851" s="179"/>
      <c r="G851" s="179"/>
      <c r="H851" s="179"/>
      <c r="I851" s="179"/>
      <c r="J851" s="179"/>
      <c r="K851" s="179"/>
      <c r="L851" s="179"/>
      <c r="M851" s="179"/>
      <c r="N851" s="180"/>
      <c r="O851" s="134"/>
      <c r="P851" s="179"/>
      <c r="Q851" s="179"/>
      <c r="R851" s="179"/>
      <c r="S851" s="179"/>
      <c r="T851" s="179"/>
      <c r="U851" s="179"/>
      <c r="V851" s="179"/>
      <c r="W851" s="179"/>
      <c r="X851" s="179"/>
      <c r="Y851" s="179"/>
      <c r="Z851" s="179"/>
      <c r="AA851" s="179"/>
      <c r="AB851" s="110"/>
    </row>
    <row r="852" spans="2:28" ht="15.75" customHeight="1">
      <c r="B852" s="179"/>
      <c r="C852" s="179"/>
      <c r="D852" s="179"/>
      <c r="E852" s="179"/>
      <c r="F852" s="179"/>
      <c r="G852" s="179"/>
      <c r="H852" s="179"/>
      <c r="I852" s="179"/>
      <c r="J852" s="179"/>
      <c r="K852" s="179"/>
      <c r="L852" s="179"/>
      <c r="M852" s="179"/>
      <c r="N852" s="180"/>
      <c r="O852" s="134"/>
      <c r="P852" s="179"/>
      <c r="Q852" s="179"/>
      <c r="R852" s="179"/>
      <c r="S852" s="179"/>
      <c r="T852" s="179"/>
      <c r="U852" s="179"/>
      <c r="V852" s="179"/>
      <c r="W852" s="179"/>
      <c r="X852" s="179"/>
      <c r="Y852" s="179"/>
      <c r="Z852" s="179"/>
      <c r="AA852" s="179"/>
      <c r="AB852" s="110"/>
    </row>
    <row r="853" spans="2:28" ht="15.75" customHeight="1">
      <c r="B853" s="179"/>
      <c r="C853" s="179"/>
      <c r="D853" s="179"/>
      <c r="E853" s="179"/>
      <c r="F853" s="179"/>
      <c r="G853" s="179"/>
      <c r="H853" s="179"/>
      <c r="I853" s="179"/>
      <c r="J853" s="179"/>
      <c r="K853" s="179"/>
      <c r="L853" s="179"/>
      <c r="M853" s="179"/>
      <c r="N853" s="180"/>
      <c r="O853" s="134"/>
      <c r="P853" s="179"/>
      <c r="Q853" s="179"/>
      <c r="R853" s="179"/>
      <c r="S853" s="179"/>
      <c r="T853" s="179"/>
      <c r="U853" s="179"/>
      <c r="V853" s="179"/>
      <c r="W853" s="179"/>
      <c r="X853" s="179"/>
      <c r="Y853" s="179"/>
      <c r="Z853" s="179"/>
      <c r="AA853" s="179"/>
      <c r="AB853" s="110"/>
    </row>
    <row r="854" spans="2:28" ht="15.75" customHeight="1">
      <c r="B854" s="179"/>
      <c r="C854" s="179"/>
      <c r="D854" s="179"/>
      <c r="E854" s="179"/>
      <c r="F854" s="179"/>
      <c r="G854" s="179"/>
      <c r="H854" s="179"/>
      <c r="I854" s="179"/>
      <c r="J854" s="179"/>
      <c r="K854" s="179"/>
      <c r="L854" s="179"/>
      <c r="M854" s="179"/>
      <c r="N854" s="180"/>
      <c r="O854" s="134"/>
      <c r="P854" s="179"/>
      <c r="Q854" s="179"/>
      <c r="R854" s="179"/>
      <c r="S854" s="179"/>
      <c r="T854" s="179"/>
      <c r="U854" s="179"/>
      <c r="V854" s="179"/>
      <c r="W854" s="179"/>
      <c r="X854" s="179"/>
      <c r="Y854" s="179"/>
      <c r="Z854" s="179"/>
      <c r="AA854" s="179"/>
      <c r="AB854" s="110"/>
    </row>
    <row r="855" spans="2:28" ht="15.75" customHeight="1">
      <c r="B855" s="179"/>
      <c r="C855" s="179"/>
      <c r="D855" s="179"/>
      <c r="E855" s="179"/>
      <c r="F855" s="179"/>
      <c r="G855" s="179"/>
      <c r="H855" s="179"/>
      <c r="I855" s="179"/>
      <c r="J855" s="179"/>
      <c r="K855" s="179"/>
      <c r="L855" s="179"/>
      <c r="M855" s="179"/>
      <c r="N855" s="180"/>
      <c r="O855" s="134"/>
      <c r="P855" s="179"/>
      <c r="Q855" s="179"/>
      <c r="R855" s="179"/>
      <c r="S855" s="179"/>
      <c r="T855" s="179"/>
      <c r="U855" s="179"/>
      <c r="V855" s="179"/>
      <c r="W855" s="179"/>
      <c r="X855" s="179"/>
      <c r="Y855" s="179"/>
      <c r="Z855" s="179"/>
      <c r="AA855" s="179"/>
      <c r="AB855" s="110"/>
    </row>
    <row r="856" spans="2:28" ht="15.75" customHeight="1">
      <c r="B856" s="179"/>
      <c r="C856" s="179"/>
      <c r="D856" s="179"/>
      <c r="E856" s="179"/>
      <c r="F856" s="179"/>
      <c r="G856" s="179"/>
      <c r="H856" s="179"/>
      <c r="I856" s="179"/>
      <c r="J856" s="179"/>
      <c r="K856" s="179"/>
      <c r="L856" s="179"/>
      <c r="M856" s="179"/>
      <c r="N856" s="180"/>
      <c r="O856" s="134"/>
      <c r="P856" s="179"/>
      <c r="Q856" s="179"/>
      <c r="R856" s="179"/>
      <c r="S856" s="179"/>
      <c r="T856" s="179"/>
      <c r="U856" s="179"/>
      <c r="V856" s="179"/>
      <c r="W856" s="179"/>
      <c r="X856" s="179"/>
      <c r="Y856" s="179"/>
      <c r="Z856" s="179"/>
      <c r="AA856" s="179"/>
      <c r="AB856" s="110"/>
    </row>
    <row r="857" spans="2:28" ht="15.75" customHeight="1">
      <c r="B857" s="179"/>
      <c r="C857" s="179"/>
      <c r="D857" s="179"/>
      <c r="E857" s="179"/>
      <c r="F857" s="179"/>
      <c r="G857" s="179"/>
      <c r="H857" s="179"/>
      <c r="I857" s="179"/>
      <c r="J857" s="179"/>
      <c r="K857" s="179"/>
      <c r="L857" s="179"/>
      <c r="M857" s="179"/>
      <c r="N857" s="180"/>
      <c r="O857" s="134"/>
      <c r="P857" s="179"/>
      <c r="Q857" s="179"/>
      <c r="R857" s="179"/>
      <c r="S857" s="179"/>
      <c r="T857" s="179"/>
      <c r="U857" s="179"/>
      <c r="V857" s="179"/>
      <c r="W857" s="179"/>
      <c r="X857" s="179"/>
      <c r="Y857" s="179"/>
      <c r="Z857" s="179"/>
      <c r="AA857" s="179"/>
      <c r="AB857" s="110"/>
    </row>
    <row r="858" spans="2:28" ht="15.75" customHeight="1">
      <c r="B858" s="179"/>
      <c r="C858" s="179"/>
      <c r="D858" s="179"/>
      <c r="E858" s="179"/>
      <c r="F858" s="179"/>
      <c r="G858" s="179"/>
      <c r="H858" s="179"/>
      <c r="I858" s="179"/>
      <c r="J858" s="179"/>
      <c r="K858" s="179"/>
      <c r="L858" s="179"/>
      <c r="M858" s="179"/>
      <c r="N858" s="180"/>
      <c r="O858" s="134"/>
      <c r="P858" s="179"/>
      <c r="Q858" s="179"/>
      <c r="R858" s="179"/>
      <c r="S858" s="179"/>
      <c r="T858" s="179"/>
      <c r="U858" s="179"/>
      <c r="V858" s="179"/>
      <c r="W858" s="179"/>
      <c r="X858" s="179"/>
      <c r="Y858" s="179"/>
      <c r="Z858" s="179"/>
      <c r="AA858" s="179"/>
      <c r="AB858" s="110"/>
    </row>
    <row r="859" spans="2:28" ht="15.75" customHeight="1">
      <c r="B859" s="179"/>
      <c r="C859" s="179"/>
      <c r="D859" s="179"/>
      <c r="E859" s="179"/>
      <c r="F859" s="179"/>
      <c r="G859" s="179"/>
      <c r="H859" s="179"/>
      <c r="I859" s="179"/>
      <c r="J859" s="179"/>
      <c r="K859" s="179"/>
      <c r="L859" s="179"/>
      <c r="M859" s="179"/>
      <c r="N859" s="180"/>
      <c r="O859" s="134"/>
      <c r="P859" s="179"/>
      <c r="Q859" s="179"/>
      <c r="R859" s="179"/>
      <c r="S859" s="179"/>
      <c r="T859" s="179"/>
      <c r="U859" s="179"/>
      <c r="V859" s="179"/>
      <c r="W859" s="179"/>
      <c r="X859" s="179"/>
      <c r="Y859" s="179"/>
      <c r="Z859" s="179"/>
      <c r="AA859" s="179"/>
      <c r="AB859" s="110"/>
    </row>
    <row r="860" spans="2:28" ht="15.75" customHeight="1">
      <c r="B860" s="179"/>
      <c r="C860" s="179"/>
      <c r="D860" s="179"/>
      <c r="E860" s="179"/>
      <c r="F860" s="179"/>
      <c r="G860" s="179"/>
      <c r="H860" s="179"/>
      <c r="I860" s="179"/>
      <c r="J860" s="179"/>
      <c r="K860" s="179"/>
      <c r="L860" s="179"/>
      <c r="M860" s="179"/>
      <c r="N860" s="180"/>
      <c r="O860" s="134"/>
      <c r="P860" s="179"/>
      <c r="Q860" s="179"/>
      <c r="R860" s="179"/>
      <c r="S860" s="179"/>
      <c r="T860" s="179"/>
      <c r="U860" s="179"/>
      <c r="V860" s="179"/>
      <c r="W860" s="179"/>
      <c r="X860" s="179"/>
      <c r="Y860" s="179"/>
      <c r="Z860" s="179"/>
      <c r="AA860" s="179"/>
      <c r="AB860" s="110"/>
    </row>
    <row r="861" spans="2:28" ht="15.75" customHeight="1">
      <c r="B861" s="179"/>
      <c r="C861" s="179"/>
      <c r="D861" s="179"/>
      <c r="E861" s="179"/>
      <c r="F861" s="179"/>
      <c r="G861" s="179"/>
      <c r="H861" s="179"/>
      <c r="I861" s="179"/>
      <c r="J861" s="179"/>
      <c r="K861" s="179"/>
      <c r="L861" s="179"/>
      <c r="M861" s="179"/>
      <c r="N861" s="180"/>
      <c r="O861" s="134"/>
      <c r="P861" s="179"/>
      <c r="Q861" s="179"/>
      <c r="R861" s="179"/>
      <c r="S861" s="179"/>
      <c r="T861" s="179"/>
      <c r="U861" s="179"/>
      <c r="V861" s="179"/>
      <c r="W861" s="179"/>
      <c r="X861" s="179"/>
      <c r="Y861" s="179"/>
      <c r="Z861" s="179"/>
      <c r="AA861" s="179"/>
      <c r="AB861" s="110"/>
    </row>
    <row r="862" spans="2:28" ht="15.75" customHeight="1">
      <c r="B862" s="179"/>
      <c r="C862" s="179"/>
      <c r="D862" s="179"/>
      <c r="E862" s="179"/>
      <c r="F862" s="179"/>
      <c r="G862" s="179"/>
      <c r="H862" s="179"/>
      <c r="I862" s="179"/>
      <c r="J862" s="179"/>
      <c r="K862" s="179"/>
      <c r="L862" s="179"/>
      <c r="M862" s="179"/>
      <c r="N862" s="180"/>
      <c r="O862" s="134"/>
      <c r="P862" s="179"/>
      <c r="Q862" s="179"/>
      <c r="R862" s="179"/>
      <c r="S862" s="179"/>
      <c r="T862" s="179"/>
      <c r="U862" s="179"/>
      <c r="V862" s="179"/>
      <c r="W862" s="179"/>
      <c r="X862" s="179"/>
      <c r="Y862" s="179"/>
      <c r="Z862" s="179"/>
      <c r="AA862" s="179"/>
      <c r="AB862" s="110"/>
    </row>
    <row r="863" spans="2:28" ht="15.75" customHeight="1">
      <c r="B863" s="179"/>
      <c r="C863" s="179"/>
      <c r="D863" s="179"/>
      <c r="E863" s="179"/>
      <c r="F863" s="179"/>
      <c r="G863" s="179"/>
      <c r="H863" s="179"/>
      <c r="I863" s="179"/>
      <c r="J863" s="179"/>
      <c r="K863" s="179"/>
      <c r="L863" s="179"/>
      <c r="M863" s="179"/>
      <c r="N863" s="180"/>
      <c r="O863" s="134"/>
      <c r="P863" s="179"/>
      <c r="Q863" s="179"/>
      <c r="R863" s="179"/>
      <c r="S863" s="179"/>
      <c r="T863" s="179"/>
      <c r="U863" s="179"/>
      <c r="V863" s="179"/>
      <c r="W863" s="179"/>
      <c r="X863" s="179"/>
      <c r="Y863" s="179"/>
      <c r="Z863" s="179"/>
      <c r="AA863" s="179"/>
      <c r="AB863" s="110"/>
    </row>
    <row r="864" spans="2:28" ht="15.75" customHeight="1">
      <c r="B864" s="179"/>
      <c r="C864" s="179"/>
      <c r="D864" s="179"/>
      <c r="E864" s="179"/>
      <c r="F864" s="179"/>
      <c r="G864" s="179"/>
      <c r="H864" s="179"/>
      <c r="I864" s="179"/>
      <c r="J864" s="179"/>
      <c r="K864" s="179"/>
      <c r="L864" s="179"/>
      <c r="M864" s="179"/>
      <c r="N864" s="180"/>
      <c r="O864" s="134"/>
      <c r="P864" s="179"/>
      <c r="Q864" s="179"/>
      <c r="R864" s="179"/>
      <c r="S864" s="179"/>
      <c r="T864" s="179"/>
      <c r="U864" s="179"/>
      <c r="V864" s="179"/>
      <c r="W864" s="179"/>
      <c r="X864" s="179"/>
      <c r="Y864" s="179"/>
      <c r="Z864" s="179"/>
      <c r="AA864" s="179"/>
      <c r="AB864" s="110"/>
    </row>
    <row r="865" spans="2:28" ht="15.75" customHeight="1">
      <c r="B865" s="179"/>
      <c r="C865" s="179"/>
      <c r="D865" s="179"/>
      <c r="E865" s="179"/>
      <c r="F865" s="179"/>
      <c r="G865" s="179"/>
      <c r="H865" s="179"/>
      <c r="I865" s="179"/>
      <c r="J865" s="179"/>
      <c r="K865" s="179"/>
      <c r="L865" s="179"/>
      <c r="M865" s="179"/>
      <c r="N865" s="180"/>
      <c r="O865" s="134"/>
      <c r="P865" s="179"/>
      <c r="Q865" s="179"/>
      <c r="R865" s="179"/>
      <c r="S865" s="179"/>
      <c r="T865" s="179"/>
      <c r="U865" s="179"/>
      <c r="V865" s="179"/>
      <c r="W865" s="179"/>
      <c r="X865" s="179"/>
      <c r="Y865" s="179"/>
      <c r="Z865" s="179"/>
      <c r="AA865" s="179"/>
      <c r="AB865" s="110"/>
    </row>
    <row r="866" spans="2:28" ht="15.75" customHeight="1">
      <c r="B866" s="179"/>
      <c r="C866" s="179"/>
      <c r="D866" s="179"/>
      <c r="E866" s="179"/>
      <c r="F866" s="179"/>
      <c r="G866" s="179"/>
      <c r="H866" s="179"/>
      <c r="I866" s="179"/>
      <c r="J866" s="179"/>
      <c r="K866" s="179"/>
      <c r="L866" s="179"/>
      <c r="M866" s="179"/>
      <c r="N866" s="180"/>
      <c r="O866" s="134"/>
      <c r="P866" s="179"/>
      <c r="Q866" s="179"/>
      <c r="R866" s="179"/>
      <c r="S866" s="179"/>
      <c r="T866" s="179"/>
      <c r="U866" s="179"/>
      <c r="V866" s="179"/>
      <c r="W866" s="179"/>
      <c r="X866" s="179"/>
      <c r="Y866" s="179"/>
      <c r="Z866" s="179"/>
      <c r="AA866" s="179"/>
      <c r="AB866" s="110"/>
    </row>
    <row r="867" spans="2:28" ht="15.75" customHeight="1">
      <c r="B867" s="179"/>
      <c r="C867" s="179"/>
      <c r="D867" s="179"/>
      <c r="E867" s="179"/>
      <c r="F867" s="179"/>
      <c r="G867" s="179"/>
      <c r="H867" s="179"/>
      <c r="I867" s="179"/>
      <c r="J867" s="179"/>
      <c r="K867" s="179"/>
      <c r="L867" s="179"/>
      <c r="M867" s="179"/>
      <c r="N867" s="180"/>
      <c r="O867" s="134"/>
      <c r="P867" s="179"/>
      <c r="Q867" s="179"/>
      <c r="R867" s="179"/>
      <c r="S867" s="179"/>
      <c r="T867" s="179"/>
      <c r="U867" s="179"/>
      <c r="V867" s="179"/>
      <c r="W867" s="179"/>
      <c r="X867" s="179"/>
      <c r="Y867" s="179"/>
      <c r="Z867" s="179"/>
      <c r="AA867" s="179"/>
      <c r="AB867" s="110"/>
    </row>
    <row r="868" spans="2:28" ht="15.75" customHeight="1">
      <c r="B868" s="179"/>
      <c r="C868" s="179"/>
      <c r="D868" s="179"/>
      <c r="E868" s="179"/>
      <c r="F868" s="179"/>
      <c r="G868" s="179"/>
      <c r="H868" s="179"/>
      <c r="I868" s="179"/>
      <c r="J868" s="179"/>
      <c r="K868" s="179"/>
      <c r="L868" s="179"/>
      <c r="M868" s="179"/>
      <c r="N868" s="180"/>
      <c r="O868" s="134"/>
      <c r="P868" s="179"/>
      <c r="Q868" s="179"/>
      <c r="R868" s="179"/>
      <c r="S868" s="179"/>
      <c r="T868" s="179"/>
      <c r="U868" s="179"/>
      <c r="V868" s="179"/>
      <c r="W868" s="179"/>
      <c r="X868" s="179"/>
      <c r="Y868" s="179"/>
      <c r="Z868" s="179"/>
      <c r="AA868" s="179"/>
      <c r="AB868" s="110"/>
    </row>
    <row r="869" spans="2:28" ht="15.75" customHeight="1">
      <c r="B869" s="179"/>
      <c r="C869" s="179"/>
      <c r="D869" s="179"/>
      <c r="E869" s="179"/>
      <c r="F869" s="179"/>
      <c r="G869" s="179"/>
      <c r="H869" s="179"/>
      <c r="I869" s="179"/>
      <c r="J869" s="179"/>
      <c r="K869" s="179"/>
      <c r="L869" s="179"/>
      <c r="M869" s="179"/>
      <c r="N869" s="180"/>
      <c r="O869" s="134"/>
      <c r="P869" s="179"/>
      <c r="Q869" s="179"/>
      <c r="R869" s="179"/>
      <c r="S869" s="179"/>
      <c r="T869" s="179"/>
      <c r="U869" s="179"/>
      <c r="V869" s="179"/>
      <c r="W869" s="179"/>
      <c r="X869" s="179"/>
      <c r="Y869" s="179"/>
      <c r="Z869" s="179"/>
      <c r="AA869" s="179"/>
      <c r="AB869" s="110"/>
    </row>
    <row r="870" spans="2:28" ht="15.75" customHeight="1">
      <c r="B870" s="179"/>
      <c r="C870" s="179"/>
      <c r="D870" s="179"/>
      <c r="E870" s="179"/>
      <c r="F870" s="179"/>
      <c r="G870" s="179"/>
      <c r="H870" s="179"/>
      <c r="I870" s="179"/>
      <c r="J870" s="179"/>
      <c r="K870" s="179"/>
      <c r="L870" s="179"/>
      <c r="M870" s="179"/>
      <c r="N870" s="180"/>
      <c r="O870" s="134"/>
      <c r="P870" s="179"/>
      <c r="Q870" s="179"/>
      <c r="R870" s="179"/>
      <c r="S870" s="179"/>
      <c r="T870" s="179"/>
      <c r="U870" s="179"/>
      <c r="V870" s="179"/>
      <c r="W870" s="179"/>
      <c r="X870" s="179"/>
      <c r="Y870" s="179"/>
      <c r="Z870" s="179"/>
      <c r="AA870" s="179"/>
      <c r="AB870" s="110"/>
    </row>
    <row r="871" spans="2:28" ht="15.75" customHeight="1">
      <c r="B871" s="179"/>
      <c r="C871" s="179"/>
      <c r="D871" s="179"/>
      <c r="E871" s="179"/>
      <c r="F871" s="179"/>
      <c r="G871" s="179"/>
      <c r="H871" s="179"/>
      <c r="I871" s="179"/>
      <c r="J871" s="179"/>
      <c r="K871" s="179"/>
      <c r="L871" s="179"/>
      <c r="M871" s="179"/>
      <c r="N871" s="180"/>
      <c r="O871" s="134"/>
      <c r="P871" s="179"/>
      <c r="Q871" s="179"/>
      <c r="R871" s="179"/>
      <c r="S871" s="179"/>
      <c r="T871" s="179"/>
      <c r="U871" s="179"/>
      <c r="V871" s="179"/>
      <c r="W871" s="179"/>
      <c r="X871" s="179"/>
      <c r="Y871" s="179"/>
      <c r="Z871" s="179"/>
      <c r="AA871" s="179"/>
      <c r="AB871" s="110"/>
    </row>
    <row r="872" spans="2:28" ht="15.75" customHeight="1">
      <c r="B872" s="179"/>
      <c r="C872" s="179"/>
      <c r="D872" s="179"/>
      <c r="E872" s="179"/>
      <c r="F872" s="179"/>
      <c r="G872" s="179"/>
      <c r="H872" s="179"/>
      <c r="I872" s="179"/>
      <c r="J872" s="179"/>
      <c r="K872" s="179"/>
      <c r="L872" s="179"/>
      <c r="M872" s="179"/>
      <c r="N872" s="180"/>
      <c r="O872" s="134"/>
      <c r="P872" s="179"/>
      <c r="Q872" s="179"/>
      <c r="R872" s="179"/>
      <c r="S872" s="179"/>
      <c r="T872" s="179"/>
      <c r="U872" s="179"/>
      <c r="V872" s="179"/>
      <c r="W872" s="179"/>
      <c r="X872" s="179"/>
      <c r="Y872" s="179"/>
      <c r="Z872" s="179"/>
      <c r="AA872" s="179"/>
      <c r="AB872" s="110"/>
    </row>
    <row r="873" spans="2:28" ht="15.75" customHeight="1">
      <c r="B873" s="179"/>
      <c r="C873" s="179"/>
      <c r="D873" s="179"/>
      <c r="E873" s="179"/>
      <c r="F873" s="179"/>
      <c r="G873" s="179"/>
      <c r="H873" s="179"/>
      <c r="I873" s="179"/>
      <c r="J873" s="179"/>
      <c r="K873" s="179"/>
      <c r="L873" s="179"/>
      <c r="M873" s="179"/>
      <c r="N873" s="180"/>
      <c r="O873" s="134"/>
      <c r="P873" s="179"/>
      <c r="Q873" s="179"/>
      <c r="R873" s="179"/>
      <c r="S873" s="179"/>
      <c r="T873" s="179"/>
      <c r="U873" s="179"/>
      <c r="V873" s="179"/>
      <c r="W873" s="179"/>
      <c r="X873" s="179"/>
      <c r="Y873" s="179"/>
      <c r="Z873" s="179"/>
      <c r="AA873" s="179"/>
      <c r="AB873" s="110"/>
    </row>
    <row r="874" spans="2:28" ht="15.75" customHeight="1">
      <c r="B874" s="179"/>
      <c r="C874" s="179"/>
      <c r="D874" s="179"/>
      <c r="E874" s="179"/>
      <c r="F874" s="179"/>
      <c r="G874" s="179"/>
      <c r="H874" s="179"/>
      <c r="I874" s="179"/>
      <c r="J874" s="179"/>
      <c r="K874" s="179"/>
      <c r="L874" s="179"/>
      <c r="M874" s="179"/>
      <c r="N874" s="180"/>
      <c r="O874" s="134"/>
      <c r="P874" s="179"/>
      <c r="Q874" s="179"/>
      <c r="R874" s="179"/>
      <c r="S874" s="179"/>
      <c r="T874" s="179"/>
      <c r="U874" s="179"/>
      <c r="V874" s="179"/>
      <c r="W874" s="179"/>
      <c r="X874" s="179"/>
      <c r="Y874" s="179"/>
      <c r="Z874" s="179"/>
      <c r="AA874" s="179"/>
      <c r="AB874" s="110"/>
    </row>
    <row r="875" spans="2:28" ht="15.75" customHeight="1">
      <c r="B875" s="179"/>
      <c r="C875" s="179"/>
      <c r="D875" s="179"/>
      <c r="E875" s="179"/>
      <c r="F875" s="179"/>
      <c r="G875" s="179"/>
      <c r="H875" s="179"/>
      <c r="I875" s="179"/>
      <c r="J875" s="179"/>
      <c r="K875" s="179"/>
      <c r="L875" s="179"/>
      <c r="M875" s="179"/>
      <c r="N875" s="180"/>
      <c r="O875" s="134"/>
      <c r="P875" s="179"/>
      <c r="Q875" s="179"/>
      <c r="R875" s="179"/>
      <c r="S875" s="179"/>
      <c r="T875" s="179"/>
      <c r="U875" s="179"/>
      <c r="V875" s="179"/>
      <c r="W875" s="179"/>
      <c r="X875" s="179"/>
      <c r="Y875" s="179"/>
      <c r="Z875" s="179"/>
      <c r="AA875" s="179"/>
      <c r="AB875" s="110"/>
    </row>
    <row r="876" spans="2:28" ht="15.75" customHeight="1">
      <c r="B876" s="179"/>
      <c r="C876" s="179"/>
      <c r="D876" s="179"/>
      <c r="E876" s="179"/>
      <c r="F876" s="179"/>
      <c r="G876" s="179"/>
      <c r="H876" s="179"/>
      <c r="I876" s="179"/>
      <c r="J876" s="179"/>
      <c r="K876" s="179"/>
      <c r="L876" s="179"/>
      <c r="M876" s="179"/>
      <c r="N876" s="180"/>
      <c r="O876" s="134"/>
      <c r="P876" s="179"/>
      <c r="Q876" s="179"/>
      <c r="R876" s="179"/>
      <c r="S876" s="179"/>
      <c r="T876" s="179"/>
      <c r="U876" s="179"/>
      <c r="V876" s="179"/>
      <c r="W876" s="179"/>
      <c r="X876" s="179"/>
      <c r="Y876" s="179"/>
      <c r="Z876" s="179"/>
      <c r="AA876" s="179"/>
      <c r="AB876" s="110"/>
    </row>
    <row r="877" spans="2:28" ht="15.75" customHeight="1">
      <c r="B877" s="179"/>
      <c r="C877" s="179"/>
      <c r="D877" s="179"/>
      <c r="E877" s="179"/>
      <c r="F877" s="179"/>
      <c r="G877" s="179"/>
      <c r="H877" s="179"/>
      <c r="I877" s="179"/>
      <c r="J877" s="179"/>
      <c r="K877" s="179"/>
      <c r="L877" s="179"/>
      <c r="M877" s="179"/>
      <c r="N877" s="180"/>
      <c r="O877" s="134"/>
      <c r="P877" s="179"/>
      <c r="Q877" s="179"/>
      <c r="R877" s="179"/>
      <c r="S877" s="179"/>
      <c r="T877" s="179"/>
      <c r="U877" s="179"/>
      <c r="V877" s="179"/>
      <c r="W877" s="179"/>
      <c r="X877" s="179"/>
      <c r="Y877" s="179"/>
      <c r="Z877" s="179"/>
      <c r="AA877" s="179"/>
      <c r="AB877" s="110"/>
    </row>
    <row r="878" spans="2:28" ht="15.75" customHeight="1">
      <c r="B878" s="179"/>
      <c r="C878" s="179"/>
      <c r="D878" s="179"/>
      <c r="E878" s="179"/>
      <c r="F878" s="179"/>
      <c r="G878" s="179"/>
      <c r="H878" s="179"/>
      <c r="I878" s="179"/>
      <c r="J878" s="179"/>
      <c r="K878" s="179"/>
      <c r="L878" s="179"/>
      <c r="M878" s="179"/>
      <c r="N878" s="180"/>
      <c r="O878" s="134"/>
      <c r="P878" s="179"/>
      <c r="Q878" s="179"/>
      <c r="R878" s="179"/>
      <c r="S878" s="179"/>
      <c r="T878" s="179"/>
      <c r="U878" s="179"/>
      <c r="V878" s="179"/>
      <c r="W878" s="179"/>
      <c r="X878" s="179"/>
      <c r="Y878" s="179"/>
      <c r="Z878" s="179"/>
      <c r="AA878" s="179"/>
      <c r="AB878" s="110"/>
    </row>
    <row r="879" spans="2:28" ht="15.75" customHeight="1">
      <c r="B879" s="179"/>
      <c r="C879" s="179"/>
      <c r="D879" s="179"/>
      <c r="E879" s="179"/>
      <c r="F879" s="179"/>
      <c r="G879" s="179"/>
      <c r="H879" s="179"/>
      <c r="I879" s="179"/>
      <c r="J879" s="179"/>
      <c r="K879" s="179"/>
      <c r="L879" s="179"/>
      <c r="M879" s="179"/>
      <c r="N879" s="180"/>
      <c r="O879" s="134"/>
      <c r="P879" s="179"/>
      <c r="Q879" s="179"/>
      <c r="R879" s="179"/>
      <c r="S879" s="179"/>
      <c r="T879" s="179"/>
      <c r="U879" s="179"/>
      <c r="V879" s="179"/>
      <c r="W879" s="179"/>
      <c r="X879" s="179"/>
      <c r="Y879" s="179"/>
      <c r="Z879" s="179"/>
      <c r="AA879" s="179"/>
      <c r="AB879" s="110"/>
    </row>
    <row r="880" spans="2:28" ht="15.75" customHeight="1">
      <c r="B880" s="179"/>
      <c r="C880" s="179"/>
      <c r="D880" s="179"/>
      <c r="E880" s="179"/>
      <c r="F880" s="179"/>
      <c r="G880" s="179"/>
      <c r="H880" s="179"/>
      <c r="I880" s="179"/>
      <c r="J880" s="179"/>
      <c r="K880" s="179"/>
      <c r="L880" s="179"/>
      <c r="M880" s="179"/>
      <c r="N880" s="180"/>
      <c r="O880" s="134"/>
      <c r="P880" s="179"/>
      <c r="Q880" s="179"/>
      <c r="R880" s="179"/>
      <c r="S880" s="179"/>
      <c r="T880" s="179"/>
      <c r="U880" s="179"/>
      <c r="V880" s="179"/>
      <c r="W880" s="179"/>
      <c r="X880" s="179"/>
      <c r="Y880" s="179"/>
      <c r="Z880" s="179"/>
      <c r="AA880" s="179"/>
      <c r="AB880" s="110"/>
    </row>
    <row r="881" spans="2:28" ht="15.75" customHeight="1">
      <c r="B881" s="179"/>
      <c r="C881" s="179"/>
      <c r="D881" s="179"/>
      <c r="E881" s="179"/>
      <c r="F881" s="179"/>
      <c r="G881" s="179"/>
      <c r="H881" s="179"/>
      <c r="I881" s="179"/>
      <c r="J881" s="179"/>
      <c r="K881" s="179"/>
      <c r="L881" s="179"/>
      <c r="M881" s="179"/>
      <c r="N881" s="180"/>
      <c r="O881" s="134"/>
      <c r="P881" s="179"/>
      <c r="Q881" s="179"/>
      <c r="R881" s="179"/>
      <c r="S881" s="179"/>
      <c r="T881" s="179"/>
      <c r="U881" s="179"/>
      <c r="V881" s="179"/>
      <c r="W881" s="179"/>
      <c r="X881" s="179"/>
      <c r="Y881" s="179"/>
      <c r="Z881" s="179"/>
      <c r="AA881" s="179"/>
      <c r="AB881" s="110"/>
    </row>
    <row r="882" spans="2:28" ht="15.75" customHeight="1">
      <c r="B882" s="179"/>
      <c r="C882" s="179"/>
      <c r="D882" s="179"/>
      <c r="E882" s="179"/>
      <c r="F882" s="179"/>
      <c r="G882" s="179"/>
      <c r="H882" s="179"/>
      <c r="I882" s="179"/>
      <c r="J882" s="179"/>
      <c r="K882" s="179"/>
      <c r="L882" s="179"/>
      <c r="M882" s="179"/>
      <c r="N882" s="180"/>
      <c r="O882" s="134"/>
      <c r="P882" s="179"/>
      <c r="Q882" s="179"/>
      <c r="R882" s="179"/>
      <c r="S882" s="179"/>
      <c r="T882" s="179"/>
      <c r="U882" s="179"/>
      <c r="V882" s="179"/>
      <c r="W882" s="179"/>
      <c r="X882" s="179"/>
      <c r="Y882" s="179"/>
      <c r="Z882" s="179"/>
      <c r="AA882" s="179"/>
      <c r="AB882" s="110"/>
    </row>
    <row r="883" spans="2:28" ht="15.75" customHeight="1">
      <c r="B883" s="179"/>
      <c r="C883" s="179"/>
      <c r="D883" s="179"/>
      <c r="E883" s="179"/>
      <c r="F883" s="179"/>
      <c r="G883" s="179"/>
      <c r="H883" s="179"/>
      <c r="I883" s="179"/>
      <c r="J883" s="179"/>
      <c r="K883" s="179"/>
      <c r="L883" s="179"/>
      <c r="M883" s="179"/>
      <c r="N883" s="180"/>
      <c r="O883" s="134"/>
      <c r="P883" s="179"/>
      <c r="Q883" s="179"/>
      <c r="R883" s="179"/>
      <c r="S883" s="179"/>
      <c r="T883" s="179"/>
      <c r="U883" s="179"/>
      <c r="V883" s="179"/>
      <c r="W883" s="179"/>
      <c r="X883" s="179"/>
      <c r="Y883" s="179"/>
      <c r="Z883" s="179"/>
      <c r="AA883" s="179"/>
      <c r="AB883" s="110"/>
    </row>
    <row r="884" spans="2:28" ht="15.75" customHeight="1">
      <c r="B884" s="179"/>
      <c r="C884" s="179"/>
      <c r="D884" s="179"/>
      <c r="E884" s="179"/>
      <c r="F884" s="179"/>
      <c r="G884" s="179"/>
      <c r="H884" s="179"/>
      <c r="I884" s="179"/>
      <c r="J884" s="179"/>
      <c r="K884" s="179"/>
      <c r="L884" s="179"/>
      <c r="M884" s="179"/>
      <c r="N884" s="180"/>
      <c r="O884" s="134"/>
      <c r="P884" s="179"/>
      <c r="Q884" s="179"/>
      <c r="R884" s="179"/>
      <c r="S884" s="179"/>
      <c r="T884" s="179"/>
      <c r="U884" s="179"/>
      <c r="V884" s="179"/>
      <c r="W884" s="179"/>
      <c r="X884" s="179"/>
      <c r="Y884" s="179"/>
      <c r="Z884" s="179"/>
      <c r="AA884" s="179"/>
      <c r="AB884" s="110"/>
    </row>
    <row r="885" spans="2:28" ht="15.75" customHeight="1">
      <c r="B885" s="179"/>
      <c r="C885" s="179"/>
      <c r="D885" s="179"/>
      <c r="E885" s="179"/>
      <c r="F885" s="179"/>
      <c r="G885" s="179"/>
      <c r="H885" s="179"/>
      <c r="I885" s="179"/>
      <c r="J885" s="179"/>
      <c r="K885" s="179"/>
      <c r="L885" s="179"/>
      <c r="M885" s="179"/>
      <c r="N885" s="180"/>
      <c r="O885" s="134"/>
      <c r="P885" s="179"/>
      <c r="Q885" s="179"/>
      <c r="R885" s="179"/>
      <c r="S885" s="179"/>
      <c r="T885" s="179"/>
      <c r="U885" s="179"/>
      <c r="V885" s="179"/>
      <c r="W885" s="179"/>
      <c r="X885" s="179"/>
      <c r="Y885" s="179"/>
      <c r="Z885" s="179"/>
      <c r="AA885" s="179"/>
      <c r="AB885" s="110"/>
    </row>
    <row r="886" spans="2:28" ht="15.75" customHeight="1">
      <c r="B886" s="179"/>
      <c r="C886" s="179"/>
      <c r="D886" s="179"/>
      <c r="E886" s="179"/>
      <c r="F886" s="179"/>
      <c r="G886" s="179"/>
      <c r="H886" s="179"/>
      <c r="I886" s="179"/>
      <c r="J886" s="179"/>
      <c r="K886" s="179"/>
      <c r="L886" s="179"/>
      <c r="M886" s="179"/>
      <c r="N886" s="180"/>
      <c r="O886" s="134"/>
      <c r="P886" s="179"/>
      <c r="Q886" s="179"/>
      <c r="R886" s="179"/>
      <c r="S886" s="179"/>
      <c r="T886" s="179"/>
      <c r="U886" s="179"/>
      <c r="V886" s="179"/>
      <c r="W886" s="179"/>
      <c r="X886" s="179"/>
      <c r="Y886" s="179"/>
      <c r="Z886" s="179"/>
      <c r="AA886" s="179"/>
      <c r="AB886" s="110"/>
    </row>
    <row r="887" spans="2:28" ht="15.75" customHeight="1">
      <c r="B887" s="179"/>
      <c r="C887" s="179"/>
      <c r="D887" s="179"/>
      <c r="E887" s="179"/>
      <c r="F887" s="179"/>
      <c r="G887" s="179"/>
      <c r="H887" s="179"/>
      <c r="I887" s="179"/>
      <c r="J887" s="179"/>
      <c r="K887" s="179"/>
      <c r="L887" s="179"/>
      <c r="M887" s="179"/>
      <c r="N887" s="180"/>
      <c r="O887" s="134"/>
      <c r="P887" s="179"/>
      <c r="Q887" s="179"/>
      <c r="R887" s="179"/>
      <c r="S887" s="179"/>
      <c r="T887" s="179"/>
      <c r="U887" s="179"/>
      <c r="V887" s="179"/>
      <c r="W887" s="179"/>
      <c r="X887" s="179"/>
      <c r="Y887" s="179"/>
      <c r="Z887" s="179"/>
      <c r="AA887" s="179"/>
      <c r="AB887" s="110"/>
    </row>
    <row r="888" spans="2:28" ht="15.75" customHeight="1">
      <c r="B888" s="179"/>
      <c r="C888" s="179"/>
      <c r="D888" s="179"/>
      <c r="E888" s="179"/>
      <c r="F888" s="179"/>
      <c r="G888" s="179"/>
      <c r="H888" s="179"/>
      <c r="I888" s="179"/>
      <c r="J888" s="179"/>
      <c r="K888" s="179"/>
      <c r="L888" s="179"/>
      <c r="M888" s="179"/>
      <c r="N888" s="180"/>
      <c r="O888" s="134"/>
      <c r="P888" s="179"/>
      <c r="Q888" s="179"/>
      <c r="R888" s="179"/>
      <c r="S888" s="179"/>
      <c r="T888" s="179"/>
      <c r="U888" s="179"/>
      <c r="V888" s="179"/>
      <c r="W888" s="179"/>
      <c r="X888" s="179"/>
      <c r="Y888" s="179"/>
      <c r="Z888" s="179"/>
      <c r="AA888" s="179"/>
      <c r="AB888" s="110"/>
    </row>
    <row r="889" spans="2:28" ht="15.75" customHeight="1">
      <c r="B889" s="179"/>
      <c r="C889" s="179"/>
      <c r="D889" s="179"/>
      <c r="E889" s="179"/>
      <c r="F889" s="179"/>
      <c r="G889" s="179"/>
      <c r="H889" s="179"/>
      <c r="I889" s="179"/>
      <c r="J889" s="179"/>
      <c r="K889" s="179"/>
      <c r="L889" s="179"/>
      <c r="M889" s="179"/>
      <c r="N889" s="180"/>
      <c r="O889" s="134"/>
      <c r="P889" s="179"/>
      <c r="Q889" s="179"/>
      <c r="R889" s="179"/>
      <c r="S889" s="179"/>
      <c r="T889" s="179"/>
      <c r="U889" s="179"/>
      <c r="V889" s="179"/>
      <c r="W889" s="179"/>
      <c r="X889" s="179"/>
      <c r="Y889" s="179"/>
      <c r="Z889" s="179"/>
      <c r="AA889" s="179"/>
      <c r="AB889" s="110"/>
    </row>
    <row r="890" spans="2:28" ht="15.75" customHeight="1">
      <c r="B890" s="179"/>
      <c r="C890" s="179"/>
      <c r="D890" s="179"/>
      <c r="E890" s="179"/>
      <c r="F890" s="179"/>
      <c r="G890" s="179"/>
      <c r="H890" s="179"/>
      <c r="I890" s="179"/>
      <c r="J890" s="179"/>
      <c r="K890" s="179"/>
      <c r="L890" s="179"/>
      <c r="M890" s="179"/>
      <c r="N890" s="180"/>
      <c r="O890" s="134"/>
      <c r="P890" s="179"/>
      <c r="Q890" s="179"/>
      <c r="R890" s="179"/>
      <c r="S890" s="179"/>
      <c r="T890" s="179"/>
      <c r="U890" s="179"/>
      <c r="V890" s="179"/>
      <c r="W890" s="179"/>
      <c r="X890" s="179"/>
      <c r="Y890" s="179"/>
      <c r="Z890" s="179"/>
      <c r="AA890" s="179"/>
      <c r="AB890" s="110"/>
    </row>
    <row r="891" spans="2:28" ht="15.75" customHeight="1">
      <c r="B891" s="179"/>
      <c r="C891" s="179"/>
      <c r="D891" s="179"/>
      <c r="E891" s="179"/>
      <c r="F891" s="179"/>
      <c r="G891" s="179"/>
      <c r="H891" s="179"/>
      <c r="I891" s="179"/>
      <c r="J891" s="179"/>
      <c r="K891" s="179"/>
      <c r="L891" s="179"/>
      <c r="M891" s="179"/>
      <c r="N891" s="180"/>
      <c r="O891" s="134"/>
      <c r="P891" s="179"/>
      <c r="Q891" s="179"/>
      <c r="R891" s="179"/>
      <c r="S891" s="179"/>
      <c r="T891" s="179"/>
      <c r="U891" s="179"/>
      <c r="V891" s="179"/>
      <c r="W891" s="179"/>
      <c r="X891" s="179"/>
      <c r="Y891" s="179"/>
      <c r="Z891" s="179"/>
      <c r="AA891" s="179"/>
      <c r="AB891" s="110"/>
    </row>
    <row r="892" spans="2:28" ht="15.75" customHeight="1">
      <c r="B892" s="179"/>
      <c r="C892" s="179"/>
      <c r="D892" s="179"/>
      <c r="E892" s="179"/>
      <c r="F892" s="179"/>
      <c r="G892" s="179"/>
      <c r="H892" s="179"/>
      <c r="I892" s="179"/>
      <c r="J892" s="179"/>
      <c r="K892" s="179"/>
      <c r="L892" s="179"/>
      <c r="M892" s="179"/>
      <c r="N892" s="180"/>
      <c r="O892" s="134"/>
      <c r="P892" s="179"/>
      <c r="Q892" s="179"/>
      <c r="R892" s="179"/>
      <c r="S892" s="179"/>
      <c r="T892" s="179"/>
      <c r="U892" s="179"/>
      <c r="V892" s="179"/>
      <c r="W892" s="179"/>
      <c r="X892" s="179"/>
      <c r="Y892" s="179"/>
      <c r="Z892" s="179"/>
      <c r="AA892" s="179"/>
      <c r="AB892" s="110"/>
    </row>
    <row r="893" spans="2:28" ht="15.75" customHeight="1">
      <c r="B893" s="179"/>
      <c r="C893" s="179"/>
      <c r="D893" s="179"/>
      <c r="E893" s="179"/>
      <c r="F893" s="179"/>
      <c r="G893" s="179"/>
      <c r="H893" s="179"/>
      <c r="I893" s="179"/>
      <c r="J893" s="179"/>
      <c r="K893" s="179"/>
      <c r="L893" s="179"/>
      <c r="M893" s="179"/>
      <c r="N893" s="180"/>
      <c r="O893" s="134"/>
      <c r="P893" s="179"/>
      <c r="Q893" s="179"/>
      <c r="R893" s="179"/>
      <c r="S893" s="179"/>
      <c r="T893" s="179"/>
      <c r="U893" s="179"/>
      <c r="V893" s="179"/>
      <c r="W893" s="179"/>
      <c r="X893" s="179"/>
      <c r="Y893" s="179"/>
      <c r="Z893" s="179"/>
      <c r="AA893" s="179"/>
      <c r="AB893" s="110"/>
    </row>
    <row r="894" spans="2:28" ht="15.75" customHeight="1">
      <c r="B894" s="179"/>
      <c r="C894" s="179"/>
      <c r="D894" s="179"/>
      <c r="E894" s="179"/>
      <c r="F894" s="179"/>
      <c r="G894" s="179"/>
      <c r="H894" s="179"/>
      <c r="I894" s="179"/>
      <c r="J894" s="179"/>
      <c r="K894" s="179"/>
      <c r="L894" s="179"/>
      <c r="M894" s="179"/>
      <c r="N894" s="180"/>
      <c r="O894" s="134"/>
      <c r="P894" s="179"/>
      <c r="Q894" s="179"/>
      <c r="R894" s="179"/>
      <c r="S894" s="179"/>
      <c r="T894" s="179"/>
      <c r="U894" s="179"/>
      <c r="V894" s="179"/>
      <c r="W894" s="179"/>
      <c r="X894" s="179"/>
      <c r="Y894" s="179"/>
      <c r="Z894" s="179"/>
      <c r="AA894" s="179"/>
      <c r="AB894" s="110"/>
    </row>
    <row r="895" spans="2:28" ht="15.75" customHeight="1">
      <c r="B895" s="179"/>
      <c r="C895" s="179"/>
      <c r="D895" s="179"/>
      <c r="E895" s="179"/>
      <c r="F895" s="179"/>
      <c r="G895" s="179"/>
      <c r="H895" s="179"/>
      <c r="I895" s="179"/>
      <c r="J895" s="179"/>
      <c r="K895" s="179"/>
      <c r="L895" s="179"/>
      <c r="M895" s="179"/>
      <c r="N895" s="180"/>
      <c r="O895" s="134"/>
      <c r="P895" s="179"/>
      <c r="Q895" s="179"/>
      <c r="R895" s="179"/>
      <c r="S895" s="179"/>
      <c r="T895" s="179"/>
      <c r="U895" s="179"/>
      <c r="V895" s="179"/>
      <c r="W895" s="179"/>
      <c r="X895" s="179"/>
      <c r="Y895" s="179"/>
      <c r="Z895" s="179"/>
      <c r="AA895" s="179"/>
      <c r="AB895" s="110"/>
    </row>
    <row r="896" spans="2:28" ht="15.75" customHeight="1">
      <c r="B896" s="179"/>
      <c r="C896" s="179"/>
      <c r="D896" s="179"/>
      <c r="E896" s="179"/>
      <c r="F896" s="179"/>
      <c r="G896" s="179"/>
      <c r="H896" s="179"/>
      <c r="I896" s="179"/>
      <c r="J896" s="179"/>
      <c r="K896" s="179"/>
      <c r="L896" s="179"/>
      <c r="M896" s="179"/>
      <c r="N896" s="180"/>
      <c r="O896" s="134"/>
      <c r="P896" s="179"/>
      <c r="Q896" s="179"/>
      <c r="R896" s="179"/>
      <c r="S896" s="179"/>
      <c r="T896" s="179"/>
      <c r="U896" s="179"/>
      <c r="V896" s="179"/>
      <c r="W896" s="179"/>
      <c r="X896" s="179"/>
      <c r="Y896" s="179"/>
      <c r="Z896" s="179"/>
      <c r="AA896" s="179"/>
      <c r="AB896" s="110"/>
    </row>
    <row r="897" spans="2:28" ht="15.75" customHeight="1">
      <c r="B897" s="179"/>
      <c r="C897" s="179"/>
      <c r="D897" s="179"/>
      <c r="E897" s="179"/>
      <c r="F897" s="179"/>
      <c r="G897" s="179"/>
      <c r="H897" s="179"/>
      <c r="I897" s="179"/>
      <c r="J897" s="179"/>
      <c r="K897" s="179"/>
      <c r="L897" s="179"/>
      <c r="M897" s="179"/>
      <c r="N897" s="180"/>
      <c r="O897" s="134"/>
      <c r="P897" s="179"/>
      <c r="Q897" s="179"/>
      <c r="R897" s="179"/>
      <c r="S897" s="179"/>
      <c r="T897" s="179"/>
      <c r="U897" s="179"/>
      <c r="V897" s="179"/>
      <c r="W897" s="179"/>
      <c r="X897" s="179"/>
      <c r="Y897" s="179"/>
      <c r="Z897" s="179"/>
      <c r="AA897" s="179"/>
      <c r="AB897" s="110"/>
    </row>
    <row r="898" spans="2:28" ht="15.75" customHeight="1">
      <c r="B898" s="179"/>
      <c r="C898" s="179"/>
      <c r="D898" s="179"/>
      <c r="E898" s="179"/>
      <c r="F898" s="179"/>
      <c r="G898" s="179"/>
      <c r="H898" s="179"/>
      <c r="I898" s="179"/>
      <c r="J898" s="179"/>
      <c r="K898" s="179"/>
      <c r="L898" s="179"/>
      <c r="M898" s="179"/>
      <c r="N898" s="180"/>
      <c r="O898" s="134"/>
      <c r="P898" s="179"/>
      <c r="Q898" s="179"/>
      <c r="R898" s="179"/>
      <c r="S898" s="179"/>
      <c r="T898" s="179"/>
      <c r="U898" s="179"/>
      <c r="V898" s="179"/>
      <c r="W898" s="179"/>
      <c r="X898" s="179"/>
      <c r="Y898" s="179"/>
      <c r="Z898" s="179"/>
      <c r="AA898" s="179"/>
      <c r="AB898" s="110"/>
    </row>
    <row r="899" spans="2:28" ht="15.75" customHeight="1">
      <c r="B899" s="179"/>
      <c r="C899" s="179"/>
      <c r="D899" s="179"/>
      <c r="E899" s="179"/>
      <c r="F899" s="179"/>
      <c r="G899" s="179"/>
      <c r="H899" s="179"/>
      <c r="I899" s="179"/>
      <c r="J899" s="179"/>
      <c r="K899" s="179"/>
      <c r="L899" s="179"/>
      <c r="M899" s="179"/>
      <c r="N899" s="180"/>
      <c r="O899" s="134"/>
      <c r="P899" s="179"/>
      <c r="Q899" s="179"/>
      <c r="R899" s="179"/>
      <c r="S899" s="179"/>
      <c r="T899" s="179"/>
      <c r="U899" s="179"/>
      <c r="V899" s="179"/>
      <c r="W899" s="179"/>
      <c r="X899" s="179"/>
      <c r="Y899" s="179"/>
      <c r="Z899" s="179"/>
      <c r="AA899" s="179"/>
      <c r="AB899" s="110"/>
    </row>
    <row r="900" spans="2:28" ht="15.75" customHeight="1">
      <c r="B900" s="179"/>
      <c r="C900" s="179"/>
      <c r="D900" s="179"/>
      <c r="E900" s="179"/>
      <c r="F900" s="179"/>
      <c r="G900" s="179"/>
      <c r="H900" s="179"/>
      <c r="I900" s="179"/>
      <c r="J900" s="179"/>
      <c r="K900" s="179"/>
      <c r="L900" s="179"/>
      <c r="M900" s="179"/>
      <c r="N900" s="180"/>
      <c r="O900" s="134"/>
      <c r="P900" s="179"/>
      <c r="Q900" s="179"/>
      <c r="R900" s="179"/>
      <c r="S900" s="179"/>
      <c r="T900" s="179"/>
      <c r="U900" s="179"/>
      <c r="V900" s="179"/>
      <c r="W900" s="179"/>
      <c r="X900" s="179"/>
      <c r="Y900" s="179"/>
      <c r="Z900" s="179"/>
      <c r="AA900" s="179"/>
      <c r="AB900" s="110"/>
    </row>
    <row r="901" spans="2:28" ht="15.75" customHeight="1">
      <c r="B901" s="179"/>
      <c r="C901" s="179"/>
      <c r="D901" s="179"/>
      <c r="E901" s="179"/>
      <c r="F901" s="179"/>
      <c r="G901" s="179"/>
      <c r="H901" s="179"/>
      <c r="I901" s="179"/>
      <c r="J901" s="179"/>
      <c r="K901" s="179"/>
      <c r="L901" s="179"/>
      <c r="M901" s="179"/>
      <c r="N901" s="180"/>
      <c r="O901" s="134"/>
      <c r="P901" s="179"/>
      <c r="Q901" s="179"/>
      <c r="R901" s="179"/>
      <c r="S901" s="179"/>
      <c r="T901" s="179"/>
      <c r="U901" s="179"/>
      <c r="V901" s="179"/>
      <c r="W901" s="179"/>
      <c r="X901" s="179"/>
      <c r="Y901" s="179"/>
      <c r="Z901" s="179"/>
      <c r="AA901" s="179"/>
      <c r="AB901" s="110"/>
    </row>
    <row r="902" spans="2:28" ht="15.75" customHeight="1">
      <c r="B902" s="179"/>
      <c r="C902" s="179"/>
      <c r="D902" s="179"/>
      <c r="E902" s="179"/>
      <c r="F902" s="179"/>
      <c r="G902" s="179"/>
      <c r="H902" s="179"/>
      <c r="I902" s="179"/>
      <c r="J902" s="179"/>
      <c r="K902" s="179"/>
      <c r="L902" s="179"/>
      <c r="M902" s="179"/>
      <c r="N902" s="180"/>
      <c r="O902" s="134"/>
      <c r="P902" s="179"/>
      <c r="Q902" s="179"/>
      <c r="R902" s="179"/>
      <c r="S902" s="179"/>
      <c r="T902" s="179"/>
      <c r="U902" s="179"/>
      <c r="V902" s="179"/>
      <c r="W902" s="179"/>
      <c r="X902" s="179"/>
      <c r="Y902" s="179"/>
      <c r="Z902" s="179"/>
      <c r="AA902" s="179"/>
      <c r="AB902" s="110"/>
    </row>
    <row r="903" spans="2:28" ht="15.75" customHeight="1">
      <c r="B903" s="179"/>
      <c r="C903" s="179"/>
      <c r="D903" s="179"/>
      <c r="E903" s="179"/>
      <c r="F903" s="179"/>
      <c r="G903" s="179"/>
      <c r="H903" s="179"/>
      <c r="I903" s="179"/>
      <c r="J903" s="179"/>
      <c r="K903" s="179"/>
      <c r="L903" s="179"/>
      <c r="M903" s="179"/>
      <c r="N903" s="180"/>
      <c r="O903" s="134"/>
      <c r="P903" s="179"/>
      <c r="Q903" s="179"/>
      <c r="R903" s="179"/>
      <c r="S903" s="179"/>
      <c r="T903" s="179"/>
      <c r="U903" s="179"/>
      <c r="V903" s="179"/>
      <c r="W903" s="179"/>
      <c r="X903" s="179"/>
      <c r="Y903" s="179"/>
      <c r="Z903" s="179"/>
      <c r="AA903" s="179"/>
      <c r="AB903" s="110"/>
    </row>
    <row r="904" spans="2:28" ht="15.75" customHeight="1">
      <c r="B904" s="179"/>
      <c r="C904" s="179"/>
      <c r="D904" s="179"/>
      <c r="E904" s="179"/>
      <c r="F904" s="179"/>
      <c r="G904" s="179"/>
      <c r="H904" s="179"/>
      <c r="I904" s="179"/>
      <c r="J904" s="179"/>
      <c r="K904" s="179"/>
      <c r="L904" s="179"/>
      <c r="M904" s="179"/>
      <c r="N904" s="180"/>
      <c r="O904" s="134"/>
      <c r="P904" s="179"/>
      <c r="Q904" s="179"/>
      <c r="R904" s="179"/>
      <c r="S904" s="179"/>
      <c r="T904" s="179"/>
      <c r="U904" s="179"/>
      <c r="V904" s="179"/>
      <c r="W904" s="179"/>
      <c r="X904" s="179"/>
      <c r="Y904" s="179"/>
      <c r="Z904" s="179"/>
      <c r="AA904" s="179"/>
      <c r="AB904" s="110"/>
    </row>
    <row r="905" spans="2:28" ht="15.75" customHeight="1">
      <c r="B905" s="179"/>
      <c r="C905" s="179"/>
      <c r="D905" s="179"/>
      <c r="E905" s="179"/>
      <c r="F905" s="179"/>
      <c r="G905" s="179"/>
      <c r="H905" s="179"/>
      <c r="I905" s="179"/>
      <c r="J905" s="179"/>
      <c r="K905" s="179"/>
      <c r="L905" s="179"/>
      <c r="M905" s="179"/>
      <c r="N905" s="180"/>
      <c r="O905" s="134"/>
      <c r="P905" s="179"/>
      <c r="Q905" s="179"/>
      <c r="R905" s="179"/>
      <c r="S905" s="179"/>
      <c r="T905" s="179"/>
      <c r="U905" s="179"/>
      <c r="V905" s="179"/>
      <c r="W905" s="179"/>
      <c r="X905" s="179"/>
      <c r="Y905" s="179"/>
      <c r="Z905" s="179"/>
      <c r="AA905" s="179"/>
      <c r="AB905" s="110"/>
    </row>
    <row r="906" spans="2:28" ht="15.75" customHeight="1">
      <c r="B906" s="179"/>
      <c r="C906" s="179"/>
      <c r="D906" s="179"/>
      <c r="E906" s="179"/>
      <c r="F906" s="179"/>
      <c r="G906" s="179"/>
      <c r="H906" s="179"/>
      <c r="I906" s="179"/>
      <c r="J906" s="179"/>
      <c r="K906" s="179"/>
      <c r="L906" s="179"/>
      <c r="M906" s="179"/>
      <c r="N906" s="180"/>
      <c r="O906" s="134"/>
      <c r="P906" s="179"/>
      <c r="Q906" s="179"/>
      <c r="R906" s="179"/>
      <c r="S906" s="179"/>
      <c r="T906" s="179"/>
      <c r="U906" s="179"/>
      <c r="V906" s="179"/>
      <c r="W906" s="179"/>
      <c r="X906" s="179"/>
      <c r="Y906" s="179"/>
      <c r="Z906" s="179"/>
      <c r="AA906" s="179"/>
      <c r="AB906" s="110"/>
    </row>
    <row r="907" spans="2:28" ht="15.75" customHeight="1">
      <c r="B907" s="179"/>
      <c r="C907" s="179"/>
      <c r="D907" s="179"/>
      <c r="E907" s="179"/>
      <c r="F907" s="179"/>
      <c r="G907" s="179"/>
      <c r="H907" s="179"/>
      <c r="I907" s="179"/>
      <c r="J907" s="179"/>
      <c r="K907" s="179"/>
      <c r="L907" s="179"/>
      <c r="M907" s="179"/>
      <c r="N907" s="180"/>
      <c r="O907" s="134"/>
      <c r="P907" s="179"/>
      <c r="Q907" s="179"/>
      <c r="R907" s="179"/>
      <c r="S907" s="179"/>
      <c r="T907" s="179"/>
      <c r="U907" s="179"/>
      <c r="V907" s="179"/>
      <c r="W907" s="179"/>
      <c r="X907" s="179"/>
      <c r="Y907" s="179"/>
      <c r="Z907" s="179"/>
      <c r="AA907" s="179"/>
      <c r="AB907" s="110"/>
    </row>
    <row r="908" spans="2:28" ht="15.75" customHeight="1">
      <c r="B908" s="179"/>
      <c r="C908" s="179"/>
      <c r="D908" s="179"/>
      <c r="E908" s="179"/>
      <c r="F908" s="179"/>
      <c r="G908" s="179"/>
      <c r="H908" s="179"/>
      <c r="I908" s="179"/>
      <c r="J908" s="179"/>
      <c r="K908" s="179"/>
      <c r="L908" s="179"/>
      <c r="M908" s="179"/>
      <c r="N908" s="180"/>
      <c r="O908" s="134"/>
      <c r="P908" s="179"/>
      <c r="Q908" s="179"/>
      <c r="R908" s="179"/>
      <c r="S908" s="179"/>
      <c r="T908" s="179"/>
      <c r="U908" s="179"/>
      <c r="V908" s="179"/>
      <c r="W908" s="179"/>
      <c r="X908" s="179"/>
      <c r="Y908" s="179"/>
      <c r="Z908" s="179"/>
      <c r="AA908" s="179"/>
      <c r="AB908" s="110"/>
    </row>
    <row r="909" spans="2:28" ht="15.75" customHeight="1">
      <c r="B909" s="179"/>
      <c r="C909" s="179"/>
      <c r="D909" s="179"/>
      <c r="E909" s="179"/>
      <c r="F909" s="179"/>
      <c r="G909" s="179"/>
      <c r="H909" s="179"/>
      <c r="I909" s="179"/>
      <c r="J909" s="179"/>
      <c r="K909" s="179"/>
      <c r="L909" s="179"/>
      <c r="M909" s="179"/>
      <c r="N909" s="180"/>
      <c r="O909" s="134"/>
      <c r="P909" s="179"/>
      <c r="Q909" s="179"/>
      <c r="R909" s="179"/>
      <c r="S909" s="179"/>
      <c r="T909" s="179"/>
      <c r="U909" s="179"/>
      <c r="V909" s="179"/>
      <c r="W909" s="179"/>
      <c r="X909" s="179"/>
      <c r="Y909" s="179"/>
      <c r="Z909" s="179"/>
      <c r="AA909" s="179"/>
      <c r="AB909" s="110"/>
    </row>
    <row r="910" spans="2:28" ht="15.75" customHeight="1">
      <c r="B910" s="179"/>
      <c r="C910" s="179"/>
      <c r="D910" s="179"/>
      <c r="E910" s="179"/>
      <c r="F910" s="179"/>
      <c r="G910" s="179"/>
      <c r="H910" s="179"/>
      <c r="I910" s="179"/>
      <c r="J910" s="179"/>
      <c r="K910" s="179"/>
      <c r="L910" s="179"/>
      <c r="M910" s="179"/>
      <c r="N910" s="180"/>
      <c r="O910" s="134"/>
      <c r="P910" s="179"/>
      <c r="Q910" s="179"/>
      <c r="R910" s="179"/>
      <c r="S910" s="179"/>
      <c r="T910" s="179"/>
      <c r="U910" s="179"/>
      <c r="V910" s="179"/>
      <c r="W910" s="179"/>
      <c r="X910" s="179"/>
      <c r="Y910" s="179"/>
      <c r="Z910" s="179"/>
      <c r="AA910" s="179"/>
      <c r="AB910" s="110"/>
    </row>
    <row r="911" spans="2:28" ht="15.75" customHeight="1">
      <c r="B911" s="179"/>
      <c r="C911" s="179"/>
      <c r="D911" s="179"/>
      <c r="E911" s="179"/>
      <c r="F911" s="179"/>
      <c r="G911" s="179"/>
      <c r="H911" s="179"/>
      <c r="I911" s="179"/>
      <c r="J911" s="179"/>
      <c r="K911" s="179"/>
      <c r="L911" s="179"/>
      <c r="M911" s="179"/>
      <c r="N911" s="180"/>
      <c r="O911" s="134"/>
      <c r="P911" s="179"/>
      <c r="Q911" s="179"/>
      <c r="R911" s="179"/>
      <c r="S911" s="179"/>
      <c r="T911" s="179"/>
      <c r="U911" s="179"/>
      <c r="V911" s="179"/>
      <c r="W911" s="179"/>
      <c r="X911" s="179"/>
      <c r="Y911" s="179"/>
      <c r="Z911" s="179"/>
      <c r="AA911" s="179"/>
      <c r="AB911" s="110"/>
    </row>
    <row r="912" spans="2:28" ht="15.75" customHeight="1">
      <c r="B912" s="179"/>
      <c r="C912" s="179"/>
      <c r="D912" s="179"/>
      <c r="E912" s="179"/>
      <c r="F912" s="179"/>
      <c r="G912" s="179"/>
      <c r="H912" s="179"/>
      <c r="I912" s="179"/>
      <c r="J912" s="179"/>
      <c r="K912" s="179"/>
      <c r="L912" s="179"/>
      <c r="M912" s="179"/>
      <c r="N912" s="180"/>
      <c r="O912" s="134"/>
      <c r="P912" s="179"/>
      <c r="Q912" s="179"/>
      <c r="R912" s="179"/>
      <c r="S912" s="179"/>
      <c r="T912" s="179"/>
      <c r="U912" s="179"/>
      <c r="V912" s="179"/>
      <c r="W912" s="179"/>
      <c r="X912" s="179"/>
      <c r="Y912" s="179"/>
      <c r="Z912" s="179"/>
      <c r="AA912" s="179"/>
      <c r="AB912" s="110"/>
    </row>
    <row r="913" spans="2:28" ht="15.75" customHeight="1">
      <c r="B913" s="179"/>
      <c r="J913" s="179"/>
      <c r="K913" s="179"/>
      <c r="L913" s="179"/>
      <c r="M913" s="179"/>
      <c r="N913" s="180"/>
      <c r="O913" s="134"/>
      <c r="P913" s="179"/>
      <c r="Q913" s="179"/>
      <c r="R913" s="179"/>
      <c r="S913" s="179"/>
      <c r="T913" s="179"/>
      <c r="U913" s="179"/>
      <c r="V913" s="179"/>
      <c r="W913" s="179"/>
      <c r="X913" s="179"/>
      <c r="Y913" s="179"/>
      <c r="Z913" s="179"/>
      <c r="AA913" s="179"/>
      <c r="AB913" s="110"/>
    </row>
    <row r="914" spans="2:28" ht="15.75" customHeight="1">
      <c r="B914" s="179"/>
      <c r="J914" s="179"/>
      <c r="K914" s="179"/>
      <c r="L914" s="179"/>
      <c r="M914" s="179"/>
      <c r="N914" s="180"/>
      <c r="O914" s="134"/>
      <c r="P914" s="179"/>
      <c r="Q914" s="179"/>
      <c r="R914" s="179"/>
      <c r="S914" s="179"/>
      <c r="T914" s="179"/>
      <c r="U914" s="179"/>
      <c r="V914" s="179"/>
      <c r="W914" s="179"/>
      <c r="X914" s="179"/>
      <c r="Y914" s="179"/>
      <c r="Z914" s="179"/>
      <c r="AA914" s="179"/>
      <c r="AB914" s="110"/>
    </row>
    <row r="915" spans="2:28" ht="15.75" customHeight="1">
      <c r="B915" s="179"/>
      <c r="J915" s="179"/>
      <c r="K915" s="179"/>
      <c r="L915" s="179"/>
      <c r="M915" s="179"/>
      <c r="N915" s="180"/>
      <c r="O915" s="134"/>
      <c r="P915" s="179"/>
      <c r="Q915" s="179"/>
      <c r="R915" s="179"/>
      <c r="S915" s="179"/>
      <c r="T915" s="179"/>
      <c r="U915" s="179"/>
      <c r="V915" s="179"/>
      <c r="W915" s="179"/>
      <c r="X915" s="179"/>
      <c r="Y915" s="179"/>
      <c r="Z915" s="179"/>
      <c r="AA915" s="179"/>
      <c r="AB915" s="110"/>
    </row>
    <row r="916" spans="2:28" ht="15.75" customHeight="1">
      <c r="B916" s="179"/>
      <c r="J916" s="179"/>
      <c r="K916" s="179"/>
      <c r="L916" s="179"/>
      <c r="M916" s="179"/>
      <c r="N916" s="180"/>
      <c r="O916" s="134"/>
      <c r="P916" s="179"/>
      <c r="Q916" s="179"/>
      <c r="R916" s="179"/>
      <c r="S916" s="179"/>
      <c r="T916" s="179"/>
      <c r="U916" s="179"/>
      <c r="V916" s="179"/>
      <c r="W916" s="179"/>
      <c r="X916" s="179"/>
      <c r="Y916" s="179"/>
      <c r="Z916" s="179"/>
      <c r="AA916" s="179"/>
      <c r="AB916" s="110"/>
    </row>
    <row r="917" spans="2:28" ht="15.75" customHeight="1">
      <c r="B917" s="179"/>
      <c r="J917" s="179"/>
      <c r="K917" s="179"/>
      <c r="L917" s="179"/>
      <c r="M917" s="179"/>
      <c r="N917" s="180"/>
      <c r="O917" s="134"/>
      <c r="P917" s="179"/>
      <c r="Q917" s="179"/>
      <c r="R917" s="179"/>
      <c r="S917" s="179"/>
      <c r="T917" s="179"/>
      <c r="U917" s="179"/>
      <c r="V917" s="179"/>
      <c r="W917" s="179"/>
      <c r="X917" s="179"/>
      <c r="Y917" s="179"/>
      <c r="Z917" s="179"/>
      <c r="AA917" s="179"/>
      <c r="AB917" s="110"/>
    </row>
    <row r="918" spans="2:28" ht="15.75" customHeight="1">
      <c r="B918" s="179"/>
      <c r="J918" s="179"/>
      <c r="K918" s="179"/>
      <c r="L918" s="179"/>
      <c r="M918" s="179"/>
      <c r="N918" s="180"/>
      <c r="O918" s="134"/>
      <c r="P918" s="179"/>
      <c r="Q918" s="179"/>
      <c r="R918" s="179"/>
      <c r="S918" s="179"/>
      <c r="T918" s="179"/>
      <c r="U918" s="179"/>
      <c r="V918" s="179"/>
      <c r="W918" s="179"/>
      <c r="X918" s="179"/>
      <c r="Y918" s="179"/>
      <c r="Z918" s="179"/>
      <c r="AA918" s="179"/>
      <c r="AB918" s="110"/>
    </row>
  </sheetData>
  <mergeCells count="295">
    <mergeCell ref="AA25:AA26"/>
    <mergeCell ref="V25:V26"/>
    <mergeCell ref="W25:W26"/>
    <mergeCell ref="X25:X26"/>
    <mergeCell ref="S41:AA41"/>
    <mergeCell ref="T25:T26"/>
    <mergeCell ref="U25:U26"/>
    <mergeCell ref="S59:U59"/>
    <mergeCell ref="S58:AA58"/>
    <mergeCell ref="V59:X59"/>
    <mergeCell ref="Y59:AA59"/>
    <mergeCell ref="S60:S61"/>
    <mergeCell ref="T60:T61"/>
    <mergeCell ref="U60:U61"/>
    <mergeCell ref="V60:V61"/>
    <mergeCell ref="W60:W61"/>
    <mergeCell ref="Z60:Z61"/>
    <mergeCell ref="AA60:AA61"/>
    <mergeCell ref="X60:X61"/>
    <mergeCell ref="Y60:Y61"/>
    <mergeCell ref="I15:M15"/>
    <mergeCell ref="B17:R17"/>
    <mergeCell ref="I18:M18"/>
    <mergeCell ref="B23:C23"/>
    <mergeCell ref="D23:H23"/>
    <mergeCell ref="D14:H14"/>
    <mergeCell ref="D18:H18"/>
    <mergeCell ref="O60:O61"/>
    <mergeCell ref="P60:Q61"/>
    <mergeCell ref="R60:R61"/>
    <mergeCell ref="P47:Q47"/>
    <mergeCell ref="P49:Q49"/>
    <mergeCell ref="P43:Q44"/>
    <mergeCell ref="I48:L48"/>
    <mergeCell ref="M48:N48"/>
    <mergeCell ref="P48:Q48"/>
    <mergeCell ref="I46:L46"/>
    <mergeCell ref="M46:N46"/>
    <mergeCell ref="P46:Q46"/>
    <mergeCell ref="P45:Q45"/>
    <mergeCell ref="P18:R18"/>
    <mergeCell ref="N18:O18"/>
    <mergeCell ref="P23:R23"/>
    <mergeCell ref="N23:O23"/>
    <mergeCell ref="P21:R21"/>
    <mergeCell ref="N21:O21"/>
    <mergeCell ref="N14:U14"/>
    <mergeCell ref="N15:U15"/>
    <mergeCell ref="P19:R19"/>
    <mergeCell ref="P20:R20"/>
    <mergeCell ref="S23:AA23"/>
    <mergeCell ref="B25:C26"/>
    <mergeCell ref="D25:D26"/>
    <mergeCell ref="E25:L25"/>
    <mergeCell ref="I23:M23"/>
    <mergeCell ref="M25:N26"/>
    <mergeCell ref="E26:H26"/>
    <mergeCell ref="I26:L26"/>
    <mergeCell ref="Y43:Y44"/>
    <mergeCell ref="Z43:Z44"/>
    <mergeCell ref="E32:H32"/>
    <mergeCell ref="M32:N32"/>
    <mergeCell ref="P32:Q32"/>
    <mergeCell ref="D37:H37"/>
    <mergeCell ref="I37:M37"/>
    <mergeCell ref="R25:R26"/>
    <mergeCell ref="S25:S26"/>
    <mergeCell ref="O25:O26"/>
    <mergeCell ref="E29:H29"/>
    <mergeCell ref="M29:N29"/>
    <mergeCell ref="I29:L29"/>
    <mergeCell ref="N36:O36"/>
    <mergeCell ref="Y25:Y26"/>
    <mergeCell ref="Z25:Z26"/>
    <mergeCell ref="B4:O4"/>
    <mergeCell ref="B1:O1"/>
    <mergeCell ref="D15:H15"/>
    <mergeCell ref="B8:U8"/>
    <mergeCell ref="B10:C10"/>
    <mergeCell ref="I10:M10"/>
    <mergeCell ref="N10:U10"/>
    <mergeCell ref="B12:C12"/>
    <mergeCell ref="B13:C13"/>
    <mergeCell ref="B14:C14"/>
    <mergeCell ref="B15:C15"/>
    <mergeCell ref="B11:C11"/>
    <mergeCell ref="N11:U11"/>
    <mergeCell ref="N12:U12"/>
    <mergeCell ref="N13:U13"/>
    <mergeCell ref="B5:C5"/>
    <mergeCell ref="P5:U5"/>
    <mergeCell ref="B6:U6"/>
    <mergeCell ref="D5:N5"/>
    <mergeCell ref="B9:U9"/>
    <mergeCell ref="I11:M11"/>
    <mergeCell ref="I12:M12"/>
    <mergeCell ref="I13:M13"/>
    <mergeCell ref="I14:M14"/>
    <mergeCell ref="D10:H10"/>
    <mergeCell ref="D11:H11"/>
    <mergeCell ref="D12:H12"/>
    <mergeCell ref="D13:H13"/>
    <mergeCell ref="P25:Q26"/>
    <mergeCell ref="B67:C67"/>
    <mergeCell ref="E67:H67"/>
    <mergeCell ref="I67:L67"/>
    <mergeCell ref="M67:N67"/>
    <mergeCell ref="P67:Q67"/>
    <mergeCell ref="B39:C39"/>
    <mergeCell ref="D39:H39"/>
    <mergeCell ref="P37:R37"/>
    <mergeCell ref="B48:C48"/>
    <mergeCell ref="B49:C49"/>
    <mergeCell ref="E48:H48"/>
    <mergeCell ref="B47:C47"/>
    <mergeCell ref="E47:H47"/>
    <mergeCell ref="B46:C46"/>
    <mergeCell ref="I62:L62"/>
    <mergeCell ref="M62:N62"/>
    <mergeCell ref="P62:Q62"/>
    <mergeCell ref="B62:C62"/>
    <mergeCell ref="E62:H62"/>
    <mergeCell ref="M63:N63"/>
    <mergeCell ref="P63:Q63"/>
    <mergeCell ref="B63:C63"/>
    <mergeCell ref="E63:H63"/>
    <mergeCell ref="I63:L63"/>
    <mergeCell ref="E30:H30"/>
    <mergeCell ref="I30:L30"/>
    <mergeCell ref="M30:N30"/>
    <mergeCell ref="P30:Q30"/>
    <mergeCell ref="E61:H61"/>
    <mergeCell ref="I61:L61"/>
    <mergeCell ref="B60:C61"/>
    <mergeCell ref="P31:Q31"/>
    <mergeCell ref="B57:C57"/>
    <mergeCell ref="D57:H57"/>
    <mergeCell ref="I57:M57"/>
    <mergeCell ref="M49:N49"/>
    <mergeCell ref="N55:O55"/>
    <mergeCell ref="N54:O54"/>
    <mergeCell ref="N57:O57"/>
    <mergeCell ref="I32:L32"/>
    <mergeCell ref="N37:O37"/>
    <mergeCell ref="I36:M36"/>
    <mergeCell ref="E50:H50"/>
    <mergeCell ref="P27:Q27"/>
    <mergeCell ref="D60:D61"/>
    <mergeCell ref="E60:L60"/>
    <mergeCell ref="M60:N61"/>
    <mergeCell ref="P29:Q29"/>
    <mergeCell ref="I50:L50"/>
    <mergeCell ref="I49:L49"/>
    <mergeCell ref="B53:R53"/>
    <mergeCell ref="I54:M54"/>
    <mergeCell ref="E51:H51"/>
    <mergeCell ref="I51:L51"/>
    <mergeCell ref="M51:N51"/>
    <mergeCell ref="P51:Q51"/>
    <mergeCell ref="B51:C51"/>
    <mergeCell ref="M50:N50"/>
    <mergeCell ref="E49:H49"/>
    <mergeCell ref="B54:C54"/>
    <mergeCell ref="B50:C50"/>
    <mergeCell ref="E44:H44"/>
    <mergeCell ref="I39:M39"/>
    <mergeCell ref="B27:C27"/>
    <mergeCell ref="E27:H27"/>
    <mergeCell ref="I27:L27"/>
    <mergeCell ref="M27:N27"/>
    <mergeCell ref="I47:L47"/>
    <mergeCell ref="M47:N47"/>
    <mergeCell ref="B45:C45"/>
    <mergeCell ref="E45:H45"/>
    <mergeCell ref="I45:L45"/>
    <mergeCell ref="E31:H31"/>
    <mergeCell ref="B31:C31"/>
    <mergeCell ref="I31:L31"/>
    <mergeCell ref="B38:C38"/>
    <mergeCell ref="D38:H38"/>
    <mergeCell ref="I38:M38"/>
    <mergeCell ref="M45:N45"/>
    <mergeCell ref="B28:C28"/>
    <mergeCell ref="E46:H46"/>
    <mergeCell ref="B29:C29"/>
    <mergeCell ref="B40:C40"/>
    <mergeCell ref="M31:N31"/>
    <mergeCell ref="B32:C32"/>
    <mergeCell ref="B37:C37"/>
    <mergeCell ref="D40:H40"/>
    <mergeCell ref="B22:C22"/>
    <mergeCell ref="D22:H22"/>
    <mergeCell ref="I22:M22"/>
    <mergeCell ref="N22:O22"/>
    <mergeCell ref="P22:R22"/>
    <mergeCell ref="B19:C19"/>
    <mergeCell ref="D19:H19"/>
    <mergeCell ref="I19:M19"/>
    <mergeCell ref="N19:O19"/>
    <mergeCell ref="D20:H20"/>
    <mergeCell ref="I20:M20"/>
    <mergeCell ref="N20:O20"/>
    <mergeCell ref="B20:C20"/>
    <mergeCell ref="B21:C21"/>
    <mergeCell ref="D21:H21"/>
    <mergeCell ref="I21:M21"/>
    <mergeCell ref="I28:L28"/>
    <mergeCell ref="E28:H28"/>
    <mergeCell ref="P28:Q28"/>
    <mergeCell ref="M28:N28"/>
    <mergeCell ref="S42:U42"/>
    <mergeCell ref="V42:X42"/>
    <mergeCell ref="Y42:AA42"/>
    <mergeCell ref="P50:Q50"/>
    <mergeCell ref="P33:Q33"/>
    <mergeCell ref="O43:O44"/>
    <mergeCell ref="R43:R44"/>
    <mergeCell ref="E33:H33"/>
    <mergeCell ref="I33:L33"/>
    <mergeCell ref="M33:N33"/>
    <mergeCell ref="D36:H36"/>
    <mergeCell ref="AA43:AA44"/>
    <mergeCell ref="U43:U44"/>
    <mergeCell ref="V43:V44"/>
    <mergeCell ref="W43:W44"/>
    <mergeCell ref="P40:R40"/>
    <mergeCell ref="I40:M40"/>
    <mergeCell ref="N40:O40"/>
    <mergeCell ref="B55:C55"/>
    <mergeCell ref="B56:C56"/>
    <mergeCell ref="P39:R39"/>
    <mergeCell ref="N39:O39"/>
    <mergeCell ref="N38:O38"/>
    <mergeCell ref="X43:X44"/>
    <mergeCell ref="P38:R38"/>
    <mergeCell ref="T43:T44"/>
    <mergeCell ref="S43:S44"/>
    <mergeCell ref="M43:N44"/>
    <mergeCell ref="D56:H56"/>
    <mergeCell ref="B30:C30"/>
    <mergeCell ref="P36:R36"/>
    <mergeCell ref="B35:R35"/>
    <mergeCell ref="B36:C36"/>
    <mergeCell ref="I44:L44"/>
    <mergeCell ref="B43:C44"/>
    <mergeCell ref="D43:D44"/>
    <mergeCell ref="E43:L43"/>
    <mergeCell ref="B33:C33"/>
    <mergeCell ref="I55:M55"/>
    <mergeCell ref="I56:M56"/>
    <mergeCell ref="D54:H54"/>
    <mergeCell ref="N56:O56"/>
    <mergeCell ref="P57:R57"/>
    <mergeCell ref="P55:R55"/>
    <mergeCell ref="P54:R54"/>
    <mergeCell ref="P56:R56"/>
    <mergeCell ref="S56:AA56"/>
    <mergeCell ref="R69:R72"/>
    <mergeCell ref="S69:AA69"/>
    <mergeCell ref="S70:U70"/>
    <mergeCell ref="V70:X70"/>
    <mergeCell ref="Y70:AA70"/>
    <mergeCell ref="S71:S72"/>
    <mergeCell ref="T71:T72"/>
    <mergeCell ref="U71:U72"/>
    <mergeCell ref="V71:V72"/>
    <mergeCell ref="W71:W72"/>
    <mergeCell ref="X71:X72"/>
    <mergeCell ref="Y71:Y72"/>
    <mergeCell ref="Z71:Z72"/>
    <mergeCell ref="AA71:AA72"/>
    <mergeCell ref="S24:U24"/>
    <mergeCell ref="V24:X24"/>
    <mergeCell ref="Y24:AA24"/>
    <mergeCell ref="B18:C18"/>
    <mergeCell ref="P66:Q66"/>
    <mergeCell ref="P65:Q65"/>
    <mergeCell ref="P64:Q64"/>
    <mergeCell ref="M65:N65"/>
    <mergeCell ref="M66:N66"/>
    <mergeCell ref="M64:N64"/>
    <mergeCell ref="B66:C66"/>
    <mergeCell ref="B65:C65"/>
    <mergeCell ref="B64:C64"/>
    <mergeCell ref="O64:O66"/>
    <mergeCell ref="I66:L66"/>
    <mergeCell ref="I65:L65"/>
    <mergeCell ref="I64:L64"/>
    <mergeCell ref="E66:H66"/>
    <mergeCell ref="E65:H65"/>
    <mergeCell ref="E64:H64"/>
    <mergeCell ref="Y57:AA57"/>
    <mergeCell ref="V57:X57"/>
    <mergeCell ref="S57:U57"/>
    <mergeCell ref="D55:H55"/>
  </mergeCells>
  <pageMargins left="0.25" right="0.25" top="0.25" bottom="0.25" header="0.3" footer="0.3"/>
  <pageSetup scale="24"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F6DC2-4145-48D3-802C-A4B811A95346}">
  <sheetPr codeName="Sheet6">
    <pageSetUpPr fitToPage="1"/>
  </sheetPr>
  <dimension ref="A1:XEQ1026"/>
  <sheetViews>
    <sheetView topLeftCell="A141" zoomScale="70" zoomScaleNormal="70" zoomScaleSheetLayoutView="40" workbookViewId="0">
      <selection activeCell="L141" sqref="L1:S1048576"/>
    </sheetView>
  </sheetViews>
  <sheetFormatPr defaultColWidth="14.42578125" defaultRowHeight="15" customHeight="1"/>
  <cols>
    <col min="1" max="1" width="20.28515625" style="201" customWidth="1"/>
    <col min="2" max="2" width="70.42578125" style="273" customWidth="1"/>
    <col min="3" max="3" width="17.7109375" style="273" customWidth="1"/>
    <col min="4" max="4" width="22.28515625" style="287" customWidth="1"/>
    <col min="5" max="5" width="25.42578125" style="538" customWidth="1"/>
    <col min="6" max="6" width="18.140625" style="538" customWidth="1"/>
    <col min="7" max="7" width="10.42578125" style="613" customWidth="1"/>
    <col min="8" max="8" width="12.28515625" style="613" customWidth="1"/>
    <col min="9" max="9" width="14.28515625" style="467" customWidth="1"/>
    <col min="10" max="10" width="16.42578125" style="273" customWidth="1"/>
    <col min="11" max="11" width="16.28515625" style="273" customWidth="1"/>
    <col min="12" max="12" width="21.7109375" style="273" customWidth="1"/>
    <col min="13" max="13" width="27.5703125" style="273" customWidth="1"/>
    <col min="14" max="14" width="21.42578125" style="273" customWidth="1"/>
    <col min="15" max="15" width="14.28515625" style="273" customWidth="1"/>
    <col min="16" max="16" width="19" style="273" customWidth="1"/>
    <col min="17" max="17" width="16.42578125" style="273" customWidth="1"/>
    <col min="18" max="18" width="17.5703125" style="273" customWidth="1"/>
    <col min="19" max="19" width="26.7109375" style="273" bestFit="1" customWidth="1"/>
    <col min="20" max="20" width="20.5703125" style="273" bestFit="1" customWidth="1"/>
    <col min="21" max="21" width="16.28515625" style="273" bestFit="1" customWidth="1"/>
    <col min="22" max="16371" width="14.42578125" style="273"/>
    <col min="16372" max="16372" width="14.42578125" style="273" bestFit="1"/>
    <col min="16373" max="16384" width="14.42578125" style="273"/>
  </cols>
  <sheetData>
    <row r="1" spans="2:21" ht="21.75" customHeight="1">
      <c r="B1" s="1192" t="s">
        <v>565</v>
      </c>
      <c r="C1" s="1192"/>
      <c r="D1" s="1192"/>
      <c r="E1" s="1192"/>
      <c r="F1" s="1192"/>
      <c r="G1" s="1192"/>
      <c r="H1" s="1192"/>
      <c r="I1" s="1192"/>
      <c r="J1" s="1192"/>
      <c r="K1" s="1192"/>
      <c r="L1" s="197"/>
      <c r="M1" s="197"/>
      <c r="N1" s="197"/>
      <c r="O1" s="197"/>
      <c r="P1" s="198"/>
      <c r="Q1" s="198"/>
      <c r="R1" s="198"/>
      <c r="S1" s="198"/>
      <c r="T1" s="198"/>
      <c r="U1" s="198"/>
    </row>
    <row r="2" spans="2:21" ht="19.5" customHeight="1">
      <c r="B2" s="1193" t="s">
        <v>33</v>
      </c>
      <c r="C2" s="1193"/>
      <c r="D2" s="1193"/>
      <c r="E2" s="1193"/>
      <c r="F2" s="640"/>
      <c r="G2" s="641"/>
      <c r="H2" s="641"/>
      <c r="I2" s="640"/>
      <c r="J2" s="199"/>
      <c r="K2" s="199"/>
      <c r="L2" s="199"/>
      <c r="M2" s="199"/>
      <c r="N2" s="199"/>
      <c r="O2" s="199"/>
      <c r="P2" s="200"/>
      <c r="Q2" s="200"/>
      <c r="R2" s="200"/>
      <c r="S2" s="200"/>
      <c r="T2" s="200"/>
      <c r="U2" s="200"/>
    </row>
    <row r="3" spans="2:21" s="201" customFormat="1" ht="17.25" customHeight="1">
      <c r="B3" s="202"/>
      <c r="C3" s="642"/>
      <c r="D3" s="643"/>
      <c r="E3" s="643"/>
      <c r="F3" s="643"/>
      <c r="G3" s="642"/>
      <c r="H3" s="642"/>
      <c r="I3" s="209"/>
      <c r="J3" s="205"/>
      <c r="K3" s="205"/>
      <c r="L3" s="205"/>
      <c r="M3" s="205"/>
      <c r="N3" s="205"/>
      <c r="O3" s="205"/>
      <c r="P3" s="206"/>
      <c r="Q3" s="206"/>
      <c r="R3" s="206"/>
      <c r="S3" s="206"/>
      <c r="T3" s="206"/>
      <c r="U3" s="206"/>
    </row>
    <row r="4" spans="2:21" ht="19.5" customHeight="1">
      <c r="B4" s="998" t="s">
        <v>566</v>
      </c>
      <c r="C4" s="999"/>
      <c r="D4" s="999"/>
      <c r="E4" s="999"/>
      <c r="F4" s="999"/>
      <c r="G4" s="999"/>
      <c r="H4" s="999"/>
      <c r="I4" s="999"/>
      <c r="J4" s="999"/>
      <c r="K4" s="999"/>
      <c r="L4" s="999"/>
      <c r="M4" s="999"/>
      <c r="N4" s="999"/>
      <c r="O4" s="999"/>
      <c r="P4" s="207"/>
      <c r="Q4" s="207"/>
      <c r="R4" s="207"/>
      <c r="S4" s="207"/>
      <c r="T4" s="207"/>
      <c r="U4" s="207"/>
    </row>
    <row r="5" spans="2:21" ht="19.5" customHeight="1">
      <c r="B5" s="1194" t="s">
        <v>567</v>
      </c>
      <c r="C5" s="1195"/>
      <c r="D5" s="1000" t="s">
        <v>568</v>
      </c>
      <c r="E5" s="1001"/>
      <c r="F5" s="1001"/>
      <c r="G5" s="1001"/>
      <c r="H5" s="1001"/>
      <c r="I5" s="1001"/>
      <c r="J5" s="1001"/>
      <c r="K5" s="1001"/>
      <c r="L5" s="1001"/>
      <c r="M5" s="1001"/>
      <c r="N5" s="1001"/>
      <c r="O5" s="1002"/>
      <c r="P5" s="206"/>
      <c r="Q5" s="206"/>
      <c r="R5" s="206"/>
      <c r="S5" s="206"/>
      <c r="T5" s="206"/>
      <c r="U5" s="206"/>
    </row>
    <row r="6" spans="2:21" ht="12" customHeight="1">
      <c r="B6" s="1199"/>
      <c r="C6" s="1038"/>
      <c r="D6" s="1142"/>
      <c r="E6" s="1142"/>
      <c r="F6" s="1142"/>
      <c r="G6" s="1142"/>
      <c r="H6" s="1142"/>
      <c r="I6" s="1142"/>
      <c r="J6" s="1142"/>
      <c r="K6" s="1142"/>
      <c r="L6" s="1142"/>
      <c r="M6" s="1142"/>
      <c r="N6" s="1142"/>
      <c r="O6" s="1142"/>
      <c r="P6" s="206"/>
      <c r="Q6" s="206"/>
      <c r="R6" s="206"/>
      <c r="S6" s="206"/>
      <c r="T6" s="206"/>
      <c r="U6" s="206"/>
    </row>
    <row r="7" spans="2:21" ht="29.1" customHeight="1">
      <c r="B7" s="1200" t="s">
        <v>569</v>
      </c>
      <c r="C7" s="1200"/>
      <c r="D7" s="1200"/>
      <c r="E7" s="1200"/>
      <c r="F7" s="1200"/>
      <c r="G7" s="1200"/>
      <c r="H7" s="1200"/>
      <c r="I7" s="1200"/>
      <c r="J7" s="1200"/>
      <c r="K7" s="1200"/>
      <c r="L7" s="1200"/>
      <c r="M7" s="1200"/>
      <c r="N7" s="1200"/>
      <c r="O7" s="1200"/>
      <c r="P7" s="206"/>
      <c r="Q7" s="206"/>
      <c r="R7" s="206"/>
      <c r="S7" s="206"/>
      <c r="T7" s="206"/>
      <c r="U7" s="206"/>
    </row>
    <row r="8" spans="2:21" ht="34.35" customHeight="1">
      <c r="B8" s="1196" t="s">
        <v>570</v>
      </c>
      <c r="C8" s="1196"/>
      <c r="D8" s="1198" t="s">
        <v>571</v>
      </c>
      <c r="E8" s="1198"/>
      <c r="F8" s="1198" t="s">
        <v>40</v>
      </c>
      <c r="G8" s="1198"/>
      <c r="H8" s="1198" t="s">
        <v>1715</v>
      </c>
      <c r="I8" s="1198"/>
      <c r="J8" s="1198"/>
      <c r="K8" s="1198"/>
      <c r="L8" s="1198"/>
      <c r="M8" s="1198"/>
      <c r="N8" s="1198"/>
      <c r="O8" s="1198"/>
      <c r="P8" s="206"/>
      <c r="Q8" s="206"/>
      <c r="R8" s="206"/>
      <c r="S8" s="206"/>
      <c r="T8" s="206"/>
      <c r="U8" s="206"/>
    </row>
    <row r="9" spans="2:21" ht="61.35" customHeight="1">
      <c r="B9" s="1196" t="s">
        <v>572</v>
      </c>
      <c r="C9" s="1196"/>
      <c r="D9" s="1197" t="s">
        <v>573</v>
      </c>
      <c r="E9" s="1198"/>
      <c r="F9" s="1197" t="s">
        <v>574</v>
      </c>
      <c r="G9" s="1198"/>
      <c r="H9" s="1198" t="s">
        <v>1715</v>
      </c>
      <c r="I9" s="1198"/>
      <c r="J9" s="1198"/>
      <c r="K9" s="1198"/>
      <c r="L9" s="1198"/>
      <c r="M9" s="1198"/>
      <c r="N9" s="1198"/>
      <c r="O9" s="1198"/>
      <c r="P9" s="206"/>
      <c r="Q9" s="206"/>
      <c r="R9" s="206"/>
      <c r="S9" s="206"/>
      <c r="T9" s="206"/>
      <c r="U9" s="206"/>
    </row>
    <row r="10" spans="2:21" ht="63" customHeight="1">
      <c r="B10" s="1196" t="s">
        <v>575</v>
      </c>
      <c r="C10" s="1196"/>
      <c r="D10" s="1197" t="s">
        <v>576</v>
      </c>
      <c r="E10" s="1198"/>
      <c r="F10" s="1197" t="s">
        <v>577</v>
      </c>
      <c r="G10" s="1198"/>
      <c r="H10" s="1198" t="s">
        <v>578</v>
      </c>
      <c r="I10" s="1198"/>
      <c r="J10" s="1198"/>
      <c r="K10" s="1198"/>
      <c r="L10" s="1198"/>
      <c r="M10" s="1198"/>
      <c r="N10" s="1198"/>
      <c r="O10" s="1198"/>
      <c r="P10" s="206"/>
      <c r="Q10" s="206"/>
      <c r="R10" s="206"/>
      <c r="S10" s="206"/>
      <c r="T10" s="206"/>
      <c r="U10" s="206"/>
    </row>
    <row r="11" spans="2:21" ht="63" customHeight="1">
      <c r="B11" s="1196" t="s">
        <v>579</v>
      </c>
      <c r="C11" s="1196"/>
      <c r="D11" s="1197" t="s">
        <v>580</v>
      </c>
      <c r="E11" s="1198"/>
      <c r="F11" s="1198" t="s">
        <v>40</v>
      </c>
      <c r="G11" s="1198"/>
      <c r="H11" s="1197" t="s">
        <v>1725</v>
      </c>
      <c r="I11" s="1198"/>
      <c r="J11" s="1198"/>
      <c r="K11" s="1198"/>
      <c r="L11" s="1198"/>
      <c r="M11" s="1198"/>
      <c r="N11" s="1198"/>
      <c r="O11" s="1198"/>
      <c r="P11" s="206"/>
      <c r="Q11" s="206"/>
      <c r="R11" s="206"/>
      <c r="S11" s="206"/>
      <c r="T11" s="206"/>
      <c r="U11" s="206"/>
    </row>
    <row r="12" spans="2:21" ht="49.5" customHeight="1">
      <c r="B12" s="1196" t="s">
        <v>581</v>
      </c>
      <c r="C12" s="1196"/>
      <c r="D12" s="1198" t="s">
        <v>582</v>
      </c>
      <c r="E12" s="1198"/>
      <c r="F12" s="1198" t="s">
        <v>583</v>
      </c>
      <c r="G12" s="1198"/>
      <c r="H12" s="1198" t="s">
        <v>584</v>
      </c>
      <c r="I12" s="1198"/>
      <c r="J12" s="1198"/>
      <c r="K12" s="1198"/>
      <c r="L12" s="1198"/>
      <c r="M12" s="1198"/>
      <c r="N12" s="1198"/>
      <c r="O12" s="1198"/>
      <c r="P12" s="206"/>
      <c r="Q12" s="206"/>
      <c r="R12" s="206"/>
      <c r="S12" s="206"/>
      <c r="T12" s="206"/>
      <c r="U12" s="206"/>
    </row>
    <row r="13" spans="2:21" ht="52.5" customHeight="1">
      <c r="B13" s="1196" t="s">
        <v>585</v>
      </c>
      <c r="C13" s="1196"/>
      <c r="D13" s="1198" t="s">
        <v>586</v>
      </c>
      <c r="E13" s="1198"/>
      <c r="F13" s="1198" t="s">
        <v>583</v>
      </c>
      <c r="G13" s="1198"/>
      <c r="H13" s="1198" t="s">
        <v>587</v>
      </c>
      <c r="I13" s="1198"/>
      <c r="J13" s="1198"/>
      <c r="K13" s="1198"/>
      <c r="L13" s="1198"/>
      <c r="M13" s="1198"/>
      <c r="N13" s="1198"/>
      <c r="O13" s="1198"/>
      <c r="P13" s="206"/>
      <c r="Q13" s="206"/>
      <c r="R13" s="206"/>
      <c r="S13" s="206"/>
      <c r="T13" s="206"/>
      <c r="U13" s="206"/>
    </row>
    <row r="14" spans="2:21" ht="51" customHeight="1">
      <c r="B14" s="1196" t="s">
        <v>588</v>
      </c>
      <c r="C14" s="1196"/>
      <c r="D14" s="1198" t="s">
        <v>589</v>
      </c>
      <c r="E14" s="1198"/>
      <c r="F14" s="1198" t="s">
        <v>40</v>
      </c>
      <c r="G14" s="1198"/>
      <c r="H14" s="1198" t="s">
        <v>1715</v>
      </c>
      <c r="I14" s="1198"/>
      <c r="J14" s="1198"/>
      <c r="K14" s="1198"/>
      <c r="L14" s="1198"/>
      <c r="M14" s="1198"/>
      <c r="N14" s="1198"/>
      <c r="O14" s="1198"/>
      <c r="P14" s="206"/>
      <c r="Q14" s="206"/>
      <c r="R14" s="206"/>
      <c r="S14" s="206"/>
      <c r="T14" s="206"/>
      <c r="U14" s="206"/>
    </row>
    <row r="15" spans="2:21" ht="50.1" customHeight="1">
      <c r="B15" s="1196" t="s">
        <v>590</v>
      </c>
      <c r="C15" s="1196"/>
      <c r="D15" s="1197" t="s">
        <v>591</v>
      </c>
      <c r="E15" s="1198"/>
      <c r="F15" s="1198" t="s">
        <v>40</v>
      </c>
      <c r="G15" s="1198"/>
      <c r="H15" s="1198" t="s">
        <v>1715</v>
      </c>
      <c r="I15" s="1198"/>
      <c r="J15" s="1198"/>
      <c r="K15" s="1198"/>
      <c r="L15" s="1198"/>
      <c r="M15" s="1198"/>
      <c r="N15" s="1198"/>
      <c r="O15" s="1198"/>
      <c r="P15" s="206"/>
      <c r="Q15" s="206"/>
      <c r="R15" s="206"/>
      <c r="S15" s="206"/>
      <c r="T15" s="206"/>
      <c r="U15" s="206"/>
    </row>
    <row r="16" spans="2:21" ht="32.1" customHeight="1">
      <c r="B16" s="1196" t="s">
        <v>592</v>
      </c>
      <c r="C16" s="1196"/>
      <c r="D16" s="1197" t="s">
        <v>593</v>
      </c>
      <c r="E16" s="1198"/>
      <c r="F16" s="1198" t="s">
        <v>40</v>
      </c>
      <c r="G16" s="1198"/>
      <c r="H16" s="1198" t="s">
        <v>1724</v>
      </c>
      <c r="I16" s="1198"/>
      <c r="J16" s="1198"/>
      <c r="K16" s="1198"/>
      <c r="L16" s="1198"/>
      <c r="M16" s="1198"/>
      <c r="N16" s="1198"/>
      <c r="O16" s="1198"/>
      <c r="P16" s="206"/>
      <c r="Q16" s="206"/>
      <c r="R16" s="206"/>
      <c r="S16" s="206"/>
      <c r="T16" s="206"/>
      <c r="U16" s="206"/>
    </row>
    <row r="17" spans="2:22" ht="38.1" customHeight="1">
      <c r="B17" s="1196" t="s">
        <v>594</v>
      </c>
      <c r="C17" s="1196"/>
      <c r="D17" s="1198" t="s">
        <v>595</v>
      </c>
      <c r="E17" s="1198"/>
      <c r="F17" s="1198" t="s">
        <v>40</v>
      </c>
      <c r="G17" s="1198"/>
      <c r="H17" s="1198" t="s">
        <v>1723</v>
      </c>
      <c r="I17" s="1198"/>
      <c r="J17" s="1198"/>
      <c r="K17" s="1198"/>
      <c r="L17" s="1198"/>
      <c r="M17" s="1198"/>
      <c r="N17" s="1198"/>
      <c r="O17" s="1198"/>
      <c r="P17" s="206"/>
      <c r="Q17" s="206"/>
      <c r="R17" s="206"/>
      <c r="S17" s="206"/>
      <c r="T17" s="206"/>
      <c r="U17" s="206"/>
    </row>
    <row r="18" spans="2:22" ht="42.6" customHeight="1">
      <c r="B18" s="1196" t="s">
        <v>596</v>
      </c>
      <c r="C18" s="1196"/>
      <c r="D18" s="1198" t="s">
        <v>595</v>
      </c>
      <c r="E18" s="1198"/>
      <c r="F18" s="1198" t="s">
        <v>40</v>
      </c>
      <c r="G18" s="1198"/>
      <c r="H18" s="1198" t="s">
        <v>1723</v>
      </c>
      <c r="I18" s="1198"/>
      <c r="J18" s="1198"/>
      <c r="K18" s="1198"/>
      <c r="L18" s="1198"/>
      <c r="M18" s="1198"/>
      <c r="N18" s="1198"/>
      <c r="O18" s="1198"/>
      <c r="P18" s="206"/>
      <c r="Q18" s="206"/>
      <c r="R18" s="206"/>
      <c r="S18" s="206"/>
      <c r="T18" s="206"/>
      <c r="U18" s="206"/>
    </row>
    <row r="19" spans="2:22" ht="35.1" customHeight="1">
      <c r="B19" s="1196" t="s">
        <v>597</v>
      </c>
      <c r="C19" s="1196"/>
      <c r="D19" s="1198" t="s">
        <v>598</v>
      </c>
      <c r="E19" s="1198"/>
      <c r="F19" s="1198" t="s">
        <v>40</v>
      </c>
      <c r="G19" s="1198"/>
      <c r="H19" s="1198" t="s">
        <v>1715</v>
      </c>
      <c r="I19" s="1198"/>
      <c r="J19" s="1198"/>
      <c r="K19" s="1198"/>
      <c r="L19" s="1198"/>
      <c r="M19" s="1198"/>
      <c r="N19" s="1198"/>
      <c r="O19" s="1198"/>
      <c r="P19" s="206"/>
      <c r="Q19" s="206"/>
      <c r="R19" s="206"/>
      <c r="S19" s="206"/>
      <c r="T19" s="206"/>
      <c r="U19" s="206"/>
    </row>
    <row r="20" spans="2:22" ht="34.5" customHeight="1">
      <c r="B20" s="1196" t="s">
        <v>599</v>
      </c>
      <c r="C20" s="1196"/>
      <c r="D20" s="1198" t="s">
        <v>600</v>
      </c>
      <c r="E20" s="1198"/>
      <c r="F20" s="1198" t="s">
        <v>40</v>
      </c>
      <c r="G20" s="1198"/>
      <c r="H20" s="1197" t="s">
        <v>1722</v>
      </c>
      <c r="I20" s="1198"/>
      <c r="J20" s="1198"/>
      <c r="K20" s="1198"/>
      <c r="L20" s="1198"/>
      <c r="M20" s="1198"/>
      <c r="N20" s="1198"/>
      <c r="O20" s="1198"/>
      <c r="P20" s="206"/>
      <c r="Q20" s="206"/>
      <c r="R20" s="206"/>
      <c r="S20" s="206"/>
      <c r="T20" s="206"/>
      <c r="U20" s="206"/>
    </row>
    <row r="21" spans="2:22" s="201" customFormat="1" ht="14.1" customHeight="1">
      <c r="B21" s="644"/>
      <c r="C21" s="208"/>
      <c r="D21" s="209"/>
      <c r="E21" s="645"/>
      <c r="F21" s="645"/>
      <c r="G21" s="644"/>
      <c r="H21" s="644"/>
      <c r="I21" s="664"/>
      <c r="J21" s="208"/>
      <c r="K21" s="208"/>
      <c r="L21" s="208"/>
      <c r="M21" s="208"/>
      <c r="N21" s="208"/>
      <c r="O21" s="208"/>
      <c r="P21" s="206"/>
      <c r="Q21" s="206"/>
      <c r="R21" s="206"/>
      <c r="S21" s="206"/>
      <c r="T21" s="206"/>
      <c r="U21" s="206"/>
    </row>
    <row r="22" spans="2:22" ht="32.85" customHeight="1">
      <c r="B22" s="1203" t="s">
        <v>601</v>
      </c>
      <c r="C22" s="1203"/>
      <c r="D22" s="1203"/>
      <c r="E22" s="1203"/>
      <c r="F22" s="1203"/>
      <c r="G22" s="1203"/>
      <c r="H22" s="1203"/>
      <c r="I22" s="1203"/>
      <c r="J22" s="1203"/>
      <c r="K22" s="1203"/>
      <c r="L22" s="1203"/>
      <c r="M22" s="210"/>
      <c r="N22" s="210"/>
      <c r="O22" s="210"/>
      <c r="P22" s="210"/>
      <c r="Q22" s="206"/>
      <c r="R22" s="206"/>
      <c r="S22" s="206"/>
      <c r="T22" s="206"/>
      <c r="U22" s="206"/>
    </row>
    <row r="23" spans="2:22" ht="24" customHeight="1">
      <c r="B23" s="1201" t="s">
        <v>51</v>
      </c>
      <c r="C23" s="1201"/>
      <c r="D23" s="1204" t="s">
        <v>9</v>
      </c>
      <c r="E23" s="1038"/>
      <c r="F23" s="1201" t="s">
        <v>52</v>
      </c>
      <c r="G23" s="1201"/>
      <c r="H23" s="1201" t="s">
        <v>53</v>
      </c>
      <c r="I23" s="1201"/>
      <c r="J23" s="1201" t="s">
        <v>54</v>
      </c>
      <c r="K23" s="1201"/>
      <c r="L23" s="1201"/>
      <c r="M23" s="211"/>
      <c r="N23" s="211"/>
      <c r="O23" s="212"/>
      <c r="P23" s="206"/>
      <c r="Q23" s="206"/>
      <c r="R23" s="206"/>
      <c r="S23" s="206"/>
      <c r="T23" s="206"/>
      <c r="U23" s="206"/>
    </row>
    <row r="24" spans="2:22" ht="75" customHeight="1">
      <c r="B24" s="1205" t="s">
        <v>602</v>
      </c>
      <c r="C24" s="1205"/>
      <c r="D24" s="1034" t="s">
        <v>603</v>
      </c>
      <c r="E24" s="1034"/>
      <c r="F24" s="1034" t="s">
        <v>604</v>
      </c>
      <c r="G24" s="1034"/>
      <c r="H24" s="1034" t="s">
        <v>605</v>
      </c>
      <c r="I24" s="1034"/>
      <c r="J24" s="1008" t="s">
        <v>606</v>
      </c>
      <c r="K24" s="1008"/>
      <c r="L24" s="1008"/>
      <c r="M24" s="723"/>
      <c r="N24" s="723"/>
      <c r="O24" s="724"/>
      <c r="P24" s="725"/>
      <c r="Q24" s="725"/>
      <c r="R24" s="725"/>
      <c r="S24" s="725"/>
      <c r="T24" s="725"/>
      <c r="U24" s="725"/>
      <c r="V24" s="634"/>
    </row>
    <row r="25" spans="2:22" ht="51" customHeight="1">
      <c r="B25" s="1205" t="s">
        <v>607</v>
      </c>
      <c r="C25" s="1205"/>
      <c r="D25" s="811" t="s">
        <v>1685</v>
      </c>
      <c r="E25" s="811"/>
      <c r="F25" s="1034" t="s">
        <v>1687</v>
      </c>
      <c r="G25" s="1034"/>
      <c r="H25" s="1034" t="s">
        <v>1688</v>
      </c>
      <c r="I25" s="1034"/>
      <c r="J25" s="811" t="s">
        <v>608</v>
      </c>
      <c r="K25" s="811"/>
      <c r="L25" s="811"/>
      <c r="M25" s="726"/>
      <c r="N25" s="725"/>
      <c r="O25" s="725"/>
      <c r="P25" s="725"/>
      <c r="Q25" s="725"/>
      <c r="R25" s="725"/>
      <c r="S25" s="725"/>
      <c r="T25" s="725"/>
      <c r="U25" s="725"/>
      <c r="V25" s="634"/>
    </row>
    <row r="26" spans="2:22" ht="102.6" customHeight="1">
      <c r="B26" s="1202" t="s">
        <v>609</v>
      </c>
      <c r="C26" s="1202"/>
      <c r="D26" s="811" t="s">
        <v>1686</v>
      </c>
      <c r="E26" s="811"/>
      <c r="F26" s="1034" t="s">
        <v>1689</v>
      </c>
      <c r="G26" s="1034"/>
      <c r="H26" s="1034" t="s">
        <v>1690</v>
      </c>
      <c r="I26" s="1034"/>
      <c r="J26" s="811" t="s">
        <v>610</v>
      </c>
      <c r="K26" s="811"/>
      <c r="L26" s="811"/>
      <c r="M26" s="726"/>
      <c r="N26" s="725"/>
      <c r="O26" s="725"/>
      <c r="P26" s="725"/>
      <c r="Q26" s="725"/>
      <c r="R26" s="725"/>
      <c r="S26" s="725"/>
      <c r="T26" s="725"/>
      <c r="U26" s="725"/>
      <c r="V26" s="634"/>
    </row>
    <row r="27" spans="2:22" ht="89.45" customHeight="1">
      <c r="B27" s="1208" t="s">
        <v>611</v>
      </c>
      <c r="C27" s="1208"/>
      <c r="D27" s="1034">
        <v>0</v>
      </c>
      <c r="E27" s="1034"/>
      <c r="F27" s="1206">
        <v>13</v>
      </c>
      <c r="G27" s="1206"/>
      <c r="H27" s="1206">
        <v>14</v>
      </c>
      <c r="I27" s="1206"/>
      <c r="J27" s="1207" t="s">
        <v>608</v>
      </c>
      <c r="K27" s="1207"/>
      <c r="L27" s="1207"/>
      <c r="M27" s="727"/>
      <c r="N27" s="727"/>
      <c r="O27" s="727"/>
      <c r="P27" s="634"/>
      <c r="Q27" s="634"/>
      <c r="R27" s="634"/>
      <c r="S27" s="634"/>
      <c r="T27" s="634"/>
      <c r="U27" s="634"/>
      <c r="V27" s="634"/>
    </row>
    <row r="28" spans="2:22" ht="123" customHeight="1">
      <c r="B28" s="1208" t="s">
        <v>612</v>
      </c>
      <c r="C28" s="1208"/>
      <c r="D28" s="1034" t="s">
        <v>1750</v>
      </c>
      <c r="E28" s="1034"/>
      <c r="F28" s="1034" t="s">
        <v>1691</v>
      </c>
      <c r="G28" s="1034"/>
      <c r="H28" s="1034" t="s">
        <v>1692</v>
      </c>
      <c r="I28" s="1034"/>
      <c r="J28" s="1008" t="s">
        <v>608</v>
      </c>
      <c r="K28" s="1008"/>
      <c r="L28" s="1008"/>
      <c r="M28" s="727"/>
      <c r="N28" s="727"/>
      <c r="O28" s="727"/>
      <c r="P28" s="634"/>
      <c r="Q28" s="634"/>
      <c r="R28" s="634"/>
      <c r="S28" s="634"/>
      <c r="T28" s="634"/>
      <c r="U28" s="634"/>
      <c r="V28" s="634"/>
    </row>
    <row r="29" spans="2:22" ht="84" customHeight="1">
      <c r="B29" s="1210" t="s">
        <v>613</v>
      </c>
      <c r="C29" s="1210"/>
      <c r="D29" s="1034" t="s">
        <v>1749</v>
      </c>
      <c r="E29" s="1034"/>
      <c r="F29" s="1034" t="s">
        <v>614</v>
      </c>
      <c r="G29" s="1034"/>
      <c r="H29" s="1034" t="s">
        <v>614</v>
      </c>
      <c r="I29" s="1034"/>
      <c r="J29" s="1208" t="s">
        <v>615</v>
      </c>
      <c r="K29" s="1209"/>
      <c r="L29" s="1209"/>
      <c r="M29" s="634"/>
      <c r="N29" s="634"/>
      <c r="O29" s="634"/>
      <c r="P29" s="634"/>
      <c r="Q29" s="634"/>
      <c r="R29" s="634"/>
      <c r="S29" s="634"/>
      <c r="T29" s="634"/>
      <c r="U29" s="634"/>
      <c r="V29" s="634"/>
    </row>
    <row r="30" spans="2:22" ht="26.1" customHeight="1">
      <c r="B30" s="1224"/>
      <c r="C30" s="1225"/>
      <c r="D30" s="1225"/>
      <c r="E30" s="1225"/>
      <c r="F30" s="1225"/>
      <c r="G30" s="1225"/>
      <c r="H30" s="1225"/>
      <c r="I30" s="1225"/>
      <c r="J30" s="1225"/>
      <c r="K30" s="1225"/>
      <c r="L30" s="1225"/>
      <c r="M30" s="1223" t="s">
        <v>66</v>
      </c>
      <c r="N30" s="1223"/>
      <c r="O30" s="1223"/>
      <c r="P30" s="1223"/>
      <c r="Q30" s="1223"/>
      <c r="R30" s="1223"/>
      <c r="S30" s="1223"/>
      <c r="T30" s="1223"/>
      <c r="U30" s="1223"/>
    </row>
    <row r="31" spans="2:22" ht="20.100000000000001" customHeight="1">
      <c r="B31" s="1226"/>
      <c r="C31" s="1227"/>
      <c r="D31" s="1227"/>
      <c r="E31" s="1227"/>
      <c r="F31" s="1227"/>
      <c r="G31" s="1227"/>
      <c r="H31" s="1227"/>
      <c r="I31" s="1227"/>
      <c r="J31" s="1227"/>
      <c r="K31" s="1227"/>
      <c r="L31" s="1227"/>
      <c r="M31" s="1173">
        <v>2021</v>
      </c>
      <c r="N31" s="1173"/>
      <c r="O31" s="1173"/>
      <c r="P31" s="1172" t="s">
        <v>67</v>
      </c>
      <c r="Q31" s="1173"/>
      <c r="R31" s="1173"/>
      <c r="S31" s="1172" t="s">
        <v>68</v>
      </c>
      <c r="T31" s="1173"/>
      <c r="U31" s="1173"/>
    </row>
    <row r="32" spans="2:22" ht="23.25" customHeight="1">
      <c r="B32" s="1186" t="s">
        <v>69</v>
      </c>
      <c r="C32" s="1019"/>
      <c r="D32" s="1187" t="s">
        <v>70</v>
      </c>
      <c r="E32" s="1186" t="s">
        <v>71</v>
      </c>
      <c r="F32" s="1019"/>
      <c r="G32" s="1186" t="s">
        <v>72</v>
      </c>
      <c r="H32" s="1186"/>
      <c r="I32" s="1180" t="s">
        <v>73</v>
      </c>
      <c r="J32" s="1186" t="s">
        <v>74</v>
      </c>
      <c r="K32" s="1019"/>
      <c r="L32" s="1186" t="s">
        <v>75</v>
      </c>
      <c r="M32" s="1174" t="s">
        <v>76</v>
      </c>
      <c r="N32" s="1174" t="s">
        <v>77</v>
      </c>
      <c r="O32" s="1190" t="s">
        <v>78</v>
      </c>
      <c r="P32" s="1174" t="s">
        <v>76</v>
      </c>
      <c r="Q32" s="1174" t="s">
        <v>77</v>
      </c>
      <c r="R32" s="1190" t="s">
        <v>78</v>
      </c>
      <c r="S32" s="1174" t="s">
        <v>79</v>
      </c>
      <c r="T32" s="1174" t="s">
        <v>80</v>
      </c>
      <c r="U32" s="1190" t="s">
        <v>78</v>
      </c>
    </row>
    <row r="33" spans="1:21" ht="45.75" customHeight="1">
      <c r="B33" s="1019"/>
      <c r="C33" s="1019"/>
      <c r="D33" s="1188"/>
      <c r="E33" s="535" t="s">
        <v>81</v>
      </c>
      <c r="F33" s="535" t="s">
        <v>82</v>
      </c>
      <c r="G33" s="1186"/>
      <c r="H33" s="1186"/>
      <c r="I33" s="1181"/>
      <c r="J33" s="1019"/>
      <c r="K33" s="1019"/>
      <c r="L33" s="1019"/>
      <c r="M33" s="1175"/>
      <c r="N33" s="1175"/>
      <c r="O33" s="1191"/>
      <c r="P33" s="1175"/>
      <c r="Q33" s="1175"/>
      <c r="R33" s="1191"/>
      <c r="S33" s="1175"/>
      <c r="T33" s="1175"/>
      <c r="U33" s="1191"/>
    </row>
    <row r="34" spans="1:21" ht="60.6" customHeight="1">
      <c r="A34" s="1025" t="s">
        <v>616</v>
      </c>
      <c r="B34" s="1029" t="s">
        <v>617</v>
      </c>
      <c r="C34" s="1030"/>
      <c r="D34" s="503" t="s">
        <v>86</v>
      </c>
      <c r="E34" s="519" t="s">
        <v>619</v>
      </c>
      <c r="F34" s="519" t="s">
        <v>93</v>
      </c>
      <c r="G34" s="1019" t="s">
        <v>204</v>
      </c>
      <c r="H34" s="1019"/>
      <c r="I34" s="594" t="s">
        <v>620</v>
      </c>
      <c r="J34" s="1068" t="s">
        <v>621</v>
      </c>
      <c r="K34" s="1019"/>
      <c r="L34" s="215" t="s">
        <v>204</v>
      </c>
      <c r="M34" s="218">
        <v>20000</v>
      </c>
      <c r="N34" s="218">
        <v>20000</v>
      </c>
      <c r="O34" s="501">
        <f t="shared" ref="O34" si="0">+M34-N34</f>
        <v>0</v>
      </c>
      <c r="P34" s="218">
        <v>20000</v>
      </c>
      <c r="Q34" s="218">
        <v>20000</v>
      </c>
      <c r="R34" s="500">
        <f t="shared" ref="R34" si="1">+P34-Q34</f>
        <v>0</v>
      </c>
      <c r="S34" s="175">
        <f t="shared" ref="S34:S43" si="2">M34+P34</f>
        <v>40000</v>
      </c>
      <c r="T34" s="175">
        <f t="shared" ref="T34:T43" si="3">N34+Q34</f>
        <v>40000</v>
      </c>
      <c r="U34" s="501">
        <f t="shared" ref="U34" si="4">+S34-T34</f>
        <v>0</v>
      </c>
    </row>
    <row r="35" spans="1:21" ht="73.349999999999994" customHeight="1">
      <c r="A35" s="1025"/>
      <c r="B35" s="1029" t="s">
        <v>622</v>
      </c>
      <c r="C35" s="1030"/>
      <c r="D35" s="503" t="s">
        <v>86</v>
      </c>
      <c r="E35" s="533" t="s">
        <v>87</v>
      </c>
      <c r="F35" s="533" t="s">
        <v>623</v>
      </c>
      <c r="G35" s="1019" t="s">
        <v>624</v>
      </c>
      <c r="H35" s="1019"/>
      <c r="I35" s="504" t="s">
        <v>625</v>
      </c>
      <c r="J35" s="1034" t="s">
        <v>626</v>
      </c>
      <c r="K35" s="1008"/>
      <c r="L35" s="217" t="s">
        <v>627</v>
      </c>
      <c r="M35" s="218">
        <v>17853.495659999997</v>
      </c>
      <c r="N35" s="218">
        <v>0</v>
      </c>
      <c r="O35" s="501">
        <f t="shared" ref="O35:O68" si="5">+M35-N35</f>
        <v>17853.495659999997</v>
      </c>
      <c r="P35" s="218">
        <v>0</v>
      </c>
      <c r="Q35" s="218">
        <v>0</v>
      </c>
      <c r="R35" s="500">
        <f t="shared" ref="R35:R67" si="6">+P35-Q35</f>
        <v>0</v>
      </c>
      <c r="S35" s="175">
        <f t="shared" si="2"/>
        <v>17853.495659999997</v>
      </c>
      <c r="T35" s="175">
        <f t="shared" si="3"/>
        <v>0</v>
      </c>
      <c r="U35" s="501">
        <f t="shared" ref="U35:U68" si="7">+S35-T35</f>
        <v>17853.495659999997</v>
      </c>
    </row>
    <row r="36" spans="1:21" ht="102.6" customHeight="1">
      <c r="A36" s="1025"/>
      <c r="B36" s="1029" t="s">
        <v>628</v>
      </c>
      <c r="C36" s="1030"/>
      <c r="D36" s="595" t="s">
        <v>86</v>
      </c>
      <c r="E36" s="542" t="s">
        <v>87</v>
      </c>
      <c r="F36" s="542" t="s">
        <v>88</v>
      </c>
      <c r="G36" s="1034" t="s">
        <v>65</v>
      </c>
      <c r="H36" s="1034"/>
      <c r="I36" s="517" t="s">
        <v>629</v>
      </c>
      <c r="J36" s="1064" t="s">
        <v>630</v>
      </c>
      <c r="K36" s="1065"/>
      <c r="L36" s="221" t="s">
        <v>631</v>
      </c>
      <c r="M36" s="218">
        <v>601253</v>
      </c>
      <c r="N36" s="218">
        <v>601253</v>
      </c>
      <c r="O36" s="501">
        <f t="shared" si="5"/>
        <v>0</v>
      </c>
      <c r="P36" s="218">
        <v>0</v>
      </c>
      <c r="Q36" s="218">
        <v>0</v>
      </c>
      <c r="R36" s="500">
        <f t="shared" si="6"/>
        <v>0</v>
      </c>
      <c r="S36" s="175">
        <f t="shared" si="2"/>
        <v>601253</v>
      </c>
      <c r="T36" s="175">
        <f t="shared" si="3"/>
        <v>601253</v>
      </c>
      <c r="U36" s="501">
        <f t="shared" si="7"/>
        <v>0</v>
      </c>
    </row>
    <row r="37" spans="1:21" ht="102.6" customHeight="1">
      <c r="A37" s="1025"/>
      <c r="B37" s="1029" t="s">
        <v>632</v>
      </c>
      <c r="C37" s="1030"/>
      <c r="D37" s="503" t="s">
        <v>86</v>
      </c>
      <c r="E37" s="542" t="s">
        <v>619</v>
      </c>
      <c r="F37" s="542" t="s">
        <v>111</v>
      </c>
      <c r="G37" s="1163" t="s">
        <v>65</v>
      </c>
      <c r="H37" s="1163"/>
      <c r="I37" s="517" t="s">
        <v>629</v>
      </c>
      <c r="J37" s="1068" t="s">
        <v>630</v>
      </c>
      <c r="K37" s="1068"/>
      <c r="L37" s="215" t="s">
        <v>631</v>
      </c>
      <c r="M37" s="218">
        <v>400000</v>
      </c>
      <c r="N37" s="218">
        <v>400000</v>
      </c>
      <c r="O37" s="501">
        <f t="shared" si="5"/>
        <v>0</v>
      </c>
      <c r="P37" s="218">
        <v>700000</v>
      </c>
      <c r="Q37" s="218">
        <v>700000</v>
      </c>
      <c r="R37" s="500">
        <f t="shared" si="6"/>
        <v>0</v>
      </c>
      <c r="S37" s="175">
        <f t="shared" si="2"/>
        <v>1100000</v>
      </c>
      <c r="T37" s="175">
        <f t="shared" si="3"/>
        <v>1100000</v>
      </c>
      <c r="U37" s="501">
        <f t="shared" si="7"/>
        <v>0</v>
      </c>
    </row>
    <row r="38" spans="1:21" ht="40.35" customHeight="1">
      <c r="A38" s="1025"/>
      <c r="B38" s="1213" t="s">
        <v>1800</v>
      </c>
      <c r="C38" s="1214"/>
      <c r="D38" s="539" t="s">
        <v>117</v>
      </c>
      <c r="E38" s="505" t="s">
        <v>87</v>
      </c>
      <c r="F38" s="541" t="s">
        <v>357</v>
      </c>
      <c r="G38" s="1008" t="s">
        <v>65</v>
      </c>
      <c r="H38" s="1008"/>
      <c r="I38" s="601">
        <v>1.3</v>
      </c>
      <c r="J38" s="1217" t="s">
        <v>65</v>
      </c>
      <c r="K38" s="1218"/>
      <c r="L38" s="223" t="s">
        <v>634</v>
      </c>
      <c r="M38" s="218">
        <v>0</v>
      </c>
      <c r="N38" s="218">
        <v>0</v>
      </c>
      <c r="O38" s="501">
        <f t="shared" si="5"/>
        <v>0</v>
      </c>
      <c r="P38" s="218">
        <v>0</v>
      </c>
      <c r="Q38" s="218">
        <v>0</v>
      </c>
      <c r="R38" s="500">
        <f t="shared" si="6"/>
        <v>0</v>
      </c>
      <c r="S38" s="175">
        <f t="shared" si="2"/>
        <v>0</v>
      </c>
      <c r="T38" s="175">
        <f t="shared" si="3"/>
        <v>0</v>
      </c>
      <c r="U38" s="501">
        <f t="shared" si="7"/>
        <v>0</v>
      </c>
    </row>
    <row r="39" spans="1:21" ht="66" customHeight="1">
      <c r="A39" s="1025"/>
      <c r="B39" s="1215"/>
      <c r="C39" s="1216"/>
      <c r="D39" s="544" t="s">
        <v>117</v>
      </c>
      <c r="E39" s="505" t="s">
        <v>87</v>
      </c>
      <c r="F39" s="527" t="s">
        <v>1693</v>
      </c>
      <c r="G39" s="1008" t="s">
        <v>65</v>
      </c>
      <c r="H39" s="1008"/>
      <c r="I39" s="496" t="s">
        <v>1694</v>
      </c>
      <c r="J39" s="828" t="s">
        <v>65</v>
      </c>
      <c r="K39" s="828"/>
      <c r="L39" s="224" t="s">
        <v>636</v>
      </c>
      <c r="M39" s="218">
        <v>0</v>
      </c>
      <c r="N39" s="218">
        <v>0</v>
      </c>
      <c r="O39" s="501">
        <f t="shared" si="5"/>
        <v>0</v>
      </c>
      <c r="P39" s="218">
        <v>0</v>
      </c>
      <c r="Q39" s="218">
        <v>0</v>
      </c>
      <c r="R39" s="500">
        <f t="shared" si="6"/>
        <v>0</v>
      </c>
      <c r="S39" s="175">
        <f t="shared" si="2"/>
        <v>0</v>
      </c>
      <c r="T39" s="175">
        <f t="shared" si="3"/>
        <v>0</v>
      </c>
      <c r="U39" s="501">
        <f t="shared" si="7"/>
        <v>0</v>
      </c>
    </row>
    <row r="40" spans="1:21" ht="66" customHeight="1">
      <c r="A40" s="1025"/>
      <c r="B40" s="1029" t="s">
        <v>637</v>
      </c>
      <c r="C40" s="1030"/>
      <c r="D40" s="503" t="s">
        <v>86</v>
      </c>
      <c r="E40" s="519" t="s">
        <v>619</v>
      </c>
      <c r="F40" s="519" t="s">
        <v>93</v>
      </c>
      <c r="G40" s="1019" t="s">
        <v>204</v>
      </c>
      <c r="H40" s="1019"/>
      <c r="I40" s="594" t="s">
        <v>638</v>
      </c>
      <c r="J40" s="1068" t="s">
        <v>639</v>
      </c>
      <c r="K40" s="1019"/>
      <c r="L40" s="215" t="s">
        <v>204</v>
      </c>
      <c r="M40" s="218">
        <v>10000</v>
      </c>
      <c r="N40" s="218">
        <v>10000</v>
      </c>
      <c r="O40" s="501">
        <f t="shared" si="5"/>
        <v>0</v>
      </c>
      <c r="P40" s="218">
        <v>10000</v>
      </c>
      <c r="Q40" s="218">
        <v>10000</v>
      </c>
      <c r="R40" s="500">
        <f t="shared" si="6"/>
        <v>0</v>
      </c>
      <c r="S40" s="175">
        <f t="shared" si="2"/>
        <v>20000</v>
      </c>
      <c r="T40" s="175">
        <f t="shared" si="3"/>
        <v>20000</v>
      </c>
      <c r="U40" s="501">
        <f t="shared" si="7"/>
        <v>0</v>
      </c>
    </row>
    <row r="41" spans="1:21" ht="66" customHeight="1">
      <c r="A41" s="1025"/>
      <c r="B41" s="1029" t="s">
        <v>640</v>
      </c>
      <c r="C41" s="1030"/>
      <c r="D41" s="503" t="s">
        <v>86</v>
      </c>
      <c r="E41" s="518" t="s">
        <v>1718</v>
      </c>
      <c r="F41" s="518" t="s">
        <v>1703</v>
      </c>
      <c r="G41" s="1019" t="s">
        <v>162</v>
      </c>
      <c r="H41" s="1019"/>
      <c r="I41" s="594" t="s">
        <v>641</v>
      </c>
      <c r="J41" s="1163" t="s">
        <v>642</v>
      </c>
      <c r="K41" s="1163"/>
      <c r="L41" s="217" t="s">
        <v>643</v>
      </c>
      <c r="M41" s="218">
        <v>110000</v>
      </c>
      <c r="N41" s="218">
        <v>110000</v>
      </c>
      <c r="O41" s="501">
        <f t="shared" si="5"/>
        <v>0</v>
      </c>
      <c r="P41" s="218">
        <v>40000</v>
      </c>
      <c r="Q41" s="218">
        <v>0</v>
      </c>
      <c r="R41" s="500">
        <f t="shared" si="6"/>
        <v>40000</v>
      </c>
      <c r="S41" s="175">
        <f t="shared" si="2"/>
        <v>150000</v>
      </c>
      <c r="T41" s="175">
        <f t="shared" si="3"/>
        <v>110000</v>
      </c>
      <c r="U41" s="501">
        <f t="shared" si="7"/>
        <v>40000</v>
      </c>
    </row>
    <row r="42" spans="1:21" ht="115.5" customHeight="1">
      <c r="A42" s="1025"/>
      <c r="B42" s="1029" t="s">
        <v>644</v>
      </c>
      <c r="C42" s="1030"/>
      <c r="D42" s="512" t="s">
        <v>645</v>
      </c>
      <c r="E42" s="518" t="s">
        <v>1718</v>
      </c>
      <c r="F42" s="518" t="s">
        <v>1703</v>
      </c>
      <c r="G42" s="1019" t="s">
        <v>162</v>
      </c>
      <c r="H42" s="1019"/>
      <c r="I42" s="594" t="s">
        <v>641</v>
      </c>
      <c r="J42" s="1068" t="s">
        <v>646</v>
      </c>
      <c r="K42" s="1068"/>
      <c r="L42" s="215" t="s">
        <v>647</v>
      </c>
      <c r="M42" s="218">
        <v>172350</v>
      </c>
      <c r="N42" s="218">
        <v>172350</v>
      </c>
      <c r="O42" s="501">
        <f t="shared" si="5"/>
        <v>0</v>
      </c>
      <c r="P42" s="218">
        <v>82650</v>
      </c>
      <c r="Q42" s="218">
        <v>55000</v>
      </c>
      <c r="R42" s="500">
        <f t="shared" si="6"/>
        <v>27650</v>
      </c>
      <c r="S42" s="175">
        <f t="shared" si="2"/>
        <v>255000</v>
      </c>
      <c r="T42" s="175">
        <f t="shared" si="3"/>
        <v>227350</v>
      </c>
      <c r="U42" s="501">
        <f t="shared" si="7"/>
        <v>27650</v>
      </c>
    </row>
    <row r="43" spans="1:21" s="590" customFormat="1" ht="45.75" customHeight="1">
      <c r="A43" s="1051" t="s">
        <v>648</v>
      </c>
      <c r="B43" s="1055" t="s">
        <v>649</v>
      </c>
      <c r="C43" s="1056"/>
      <c r="D43" s="503" t="s">
        <v>86</v>
      </c>
      <c r="E43" s="615" t="s">
        <v>1730</v>
      </c>
      <c r="F43" s="615" t="s">
        <v>1703</v>
      </c>
      <c r="G43" s="1179" t="s">
        <v>162</v>
      </c>
      <c r="H43" s="1179"/>
      <c r="I43" s="602" t="s">
        <v>650</v>
      </c>
      <c r="J43" s="1189" t="s">
        <v>651</v>
      </c>
      <c r="K43" s="1189"/>
      <c r="L43" s="216" t="s">
        <v>106</v>
      </c>
      <c r="M43" s="218">
        <v>0</v>
      </c>
      <c r="N43" s="218">
        <v>0</v>
      </c>
      <c r="O43" s="501">
        <f t="shared" si="5"/>
        <v>0</v>
      </c>
      <c r="P43" s="218">
        <v>110000</v>
      </c>
      <c r="Q43" s="218">
        <v>0</v>
      </c>
      <c r="R43" s="501">
        <f t="shared" si="6"/>
        <v>110000</v>
      </c>
      <c r="S43" s="218">
        <f t="shared" si="2"/>
        <v>110000</v>
      </c>
      <c r="T43" s="218">
        <f t="shared" si="3"/>
        <v>0</v>
      </c>
      <c r="U43" s="501">
        <f t="shared" si="7"/>
        <v>110000</v>
      </c>
    </row>
    <row r="44" spans="1:21" s="590" customFormat="1" ht="45.75" customHeight="1">
      <c r="A44" s="1051"/>
      <c r="B44" s="1055" t="s">
        <v>652</v>
      </c>
      <c r="C44" s="1056"/>
      <c r="D44" s="503" t="s">
        <v>86</v>
      </c>
      <c r="E44" s="619" t="s">
        <v>397</v>
      </c>
      <c r="F44" s="615" t="s">
        <v>718</v>
      </c>
      <c r="G44" s="1179" t="s">
        <v>162</v>
      </c>
      <c r="H44" s="1179"/>
      <c r="I44" s="591" t="s">
        <v>641</v>
      </c>
      <c r="J44" s="1221" t="s">
        <v>653</v>
      </c>
      <c r="K44" s="1221"/>
      <c r="L44" s="592" t="s">
        <v>643</v>
      </c>
      <c r="M44" s="218">
        <v>34800</v>
      </c>
      <c r="N44" s="218">
        <v>34800</v>
      </c>
      <c r="O44" s="501">
        <v>0</v>
      </c>
      <c r="P44" s="218"/>
      <c r="Q44" s="218">
        <v>0</v>
      </c>
      <c r="R44" s="501"/>
      <c r="S44" s="218">
        <v>34800</v>
      </c>
      <c r="T44" s="218">
        <v>34800</v>
      </c>
      <c r="U44" s="501">
        <f t="shared" ref="U44" si="8">+S44-T44</f>
        <v>0</v>
      </c>
    </row>
    <row r="45" spans="1:21" s="590" customFormat="1" ht="54.75" customHeight="1">
      <c r="A45" s="1051"/>
      <c r="B45" s="1055" t="s">
        <v>1646</v>
      </c>
      <c r="C45" s="1056"/>
      <c r="D45" s="503" t="s">
        <v>86</v>
      </c>
      <c r="E45" s="619" t="s">
        <v>1416</v>
      </c>
      <c r="F45" s="615" t="s">
        <v>88</v>
      </c>
      <c r="G45" s="1179" t="s">
        <v>162</v>
      </c>
      <c r="H45" s="1179"/>
      <c r="I45" s="591" t="s">
        <v>654</v>
      </c>
      <c r="J45" s="1164" t="s">
        <v>655</v>
      </c>
      <c r="K45" s="1165"/>
      <c r="L45" s="593" t="s">
        <v>656</v>
      </c>
      <c r="M45" s="218">
        <v>100000</v>
      </c>
      <c r="N45" s="218">
        <v>0</v>
      </c>
      <c r="O45" s="501">
        <v>100000</v>
      </c>
      <c r="P45" s="218">
        <v>100000</v>
      </c>
      <c r="Q45" s="218">
        <v>0</v>
      </c>
      <c r="R45" s="501">
        <v>100000</v>
      </c>
      <c r="S45" s="218">
        <v>200000</v>
      </c>
      <c r="T45" s="218">
        <v>0</v>
      </c>
      <c r="U45" s="501">
        <v>200000</v>
      </c>
    </row>
    <row r="46" spans="1:21" ht="65.099999999999994" customHeight="1">
      <c r="A46" s="1051"/>
      <c r="B46" s="1177" t="s">
        <v>657</v>
      </c>
      <c r="C46" s="1178"/>
      <c r="D46" s="503" t="s">
        <v>86</v>
      </c>
      <c r="E46" s="522" t="s">
        <v>87</v>
      </c>
      <c r="F46" s="522" t="s">
        <v>93</v>
      </c>
      <c r="G46" s="1109" t="s">
        <v>293</v>
      </c>
      <c r="H46" s="1109"/>
      <c r="I46" s="665" t="s">
        <v>658</v>
      </c>
      <c r="J46" s="1168" t="s">
        <v>659</v>
      </c>
      <c r="K46" s="1169"/>
      <c r="L46" s="227" t="s">
        <v>339</v>
      </c>
      <c r="M46" s="218">
        <v>60000</v>
      </c>
      <c r="N46" s="218">
        <v>60000</v>
      </c>
      <c r="O46" s="501">
        <f t="shared" si="5"/>
        <v>0</v>
      </c>
      <c r="P46" s="218">
        <v>150000</v>
      </c>
      <c r="Q46" s="218">
        <v>150000</v>
      </c>
      <c r="R46" s="500">
        <f t="shared" si="6"/>
        <v>0</v>
      </c>
      <c r="S46" s="175">
        <f t="shared" ref="S46:S69" si="9">M46+P46</f>
        <v>210000</v>
      </c>
      <c r="T46" s="175">
        <f t="shared" ref="T46:T69" si="10">N46+Q46</f>
        <v>210000</v>
      </c>
      <c r="U46" s="501">
        <f t="shared" si="7"/>
        <v>0</v>
      </c>
    </row>
    <row r="47" spans="1:21" ht="53.45" customHeight="1">
      <c r="A47" s="1051"/>
      <c r="B47" s="1211" t="s">
        <v>660</v>
      </c>
      <c r="C47" s="1212"/>
      <c r="D47" s="503" t="s">
        <v>86</v>
      </c>
      <c r="E47" s="522" t="s">
        <v>87</v>
      </c>
      <c r="F47" s="522" t="s">
        <v>93</v>
      </c>
      <c r="G47" s="1109" t="s">
        <v>293</v>
      </c>
      <c r="H47" s="1109"/>
      <c r="I47" s="665" t="s">
        <v>658</v>
      </c>
      <c r="J47" s="1176" t="s">
        <v>659</v>
      </c>
      <c r="K47" s="1072"/>
      <c r="L47" s="229" t="s">
        <v>339</v>
      </c>
      <c r="M47" s="218">
        <v>111350</v>
      </c>
      <c r="N47" s="218">
        <v>111350</v>
      </c>
      <c r="O47" s="501">
        <f>+M47-N47</f>
        <v>0</v>
      </c>
      <c r="P47" s="218">
        <v>264000</v>
      </c>
      <c r="Q47" s="218">
        <v>264000</v>
      </c>
      <c r="R47" s="500">
        <f t="shared" si="6"/>
        <v>0</v>
      </c>
      <c r="S47" s="175">
        <f t="shared" si="9"/>
        <v>375350</v>
      </c>
      <c r="T47" s="175">
        <f t="shared" si="10"/>
        <v>375350</v>
      </c>
      <c r="U47" s="501">
        <f t="shared" si="7"/>
        <v>0</v>
      </c>
    </row>
    <row r="48" spans="1:21" ht="52.5" customHeight="1">
      <c r="A48" s="1051"/>
      <c r="B48" s="1096" t="s">
        <v>661</v>
      </c>
      <c r="C48" s="1097"/>
      <c r="D48" s="503" t="s">
        <v>86</v>
      </c>
      <c r="E48" s="522" t="s">
        <v>87</v>
      </c>
      <c r="F48" s="522" t="s">
        <v>93</v>
      </c>
      <c r="G48" s="1109" t="s">
        <v>293</v>
      </c>
      <c r="H48" s="1109"/>
      <c r="I48" s="665" t="s">
        <v>658</v>
      </c>
      <c r="J48" s="1176" t="s">
        <v>659</v>
      </c>
      <c r="K48" s="1072" t="s">
        <v>339</v>
      </c>
      <c r="L48" s="229" t="s">
        <v>339</v>
      </c>
      <c r="M48" s="218">
        <v>127075</v>
      </c>
      <c r="N48" s="218">
        <v>127075</v>
      </c>
      <c r="O48" s="501">
        <f t="shared" si="5"/>
        <v>0</v>
      </c>
      <c r="P48" s="218">
        <v>791775</v>
      </c>
      <c r="Q48" s="218">
        <v>791775</v>
      </c>
      <c r="R48" s="500">
        <f t="shared" si="6"/>
        <v>0</v>
      </c>
      <c r="S48" s="175">
        <f t="shared" si="9"/>
        <v>918850</v>
      </c>
      <c r="T48" s="175">
        <f t="shared" si="10"/>
        <v>918850</v>
      </c>
      <c r="U48" s="501">
        <f t="shared" si="7"/>
        <v>0</v>
      </c>
    </row>
    <row r="49" spans="1:436" ht="56.45" customHeight="1">
      <c r="A49" s="1051"/>
      <c r="B49" s="1184" t="s">
        <v>662</v>
      </c>
      <c r="C49" s="1185"/>
      <c r="D49" s="514" t="s">
        <v>390</v>
      </c>
      <c r="E49" s="522" t="s">
        <v>87</v>
      </c>
      <c r="F49" s="522" t="s">
        <v>93</v>
      </c>
      <c r="G49" s="1109" t="s">
        <v>293</v>
      </c>
      <c r="H49" s="1109"/>
      <c r="I49" s="665" t="s">
        <v>391</v>
      </c>
      <c r="J49" s="1166" t="s">
        <v>392</v>
      </c>
      <c r="K49" s="1167"/>
      <c r="L49" s="229" t="s">
        <v>393</v>
      </c>
      <c r="M49" s="218">
        <v>100000</v>
      </c>
      <c r="N49" s="218">
        <v>71000</v>
      </c>
      <c r="O49" s="501">
        <f t="shared" si="5"/>
        <v>29000</v>
      </c>
      <c r="P49" s="218">
        <v>0</v>
      </c>
      <c r="Q49" s="218">
        <v>0</v>
      </c>
      <c r="R49" s="500">
        <f t="shared" si="6"/>
        <v>0</v>
      </c>
      <c r="S49" s="175">
        <f t="shared" si="9"/>
        <v>100000</v>
      </c>
      <c r="T49" s="175">
        <f t="shared" si="10"/>
        <v>71000</v>
      </c>
      <c r="U49" s="501">
        <f t="shared" si="7"/>
        <v>29000</v>
      </c>
    </row>
    <row r="50" spans="1:436" ht="57.6" customHeight="1">
      <c r="A50" s="1051"/>
      <c r="B50" s="1071" t="s">
        <v>663</v>
      </c>
      <c r="C50" s="1072"/>
      <c r="D50" s="503" t="s">
        <v>86</v>
      </c>
      <c r="E50" s="618" t="s">
        <v>87</v>
      </c>
      <c r="F50" s="618" t="s">
        <v>212</v>
      </c>
      <c r="G50" s="1110" t="s">
        <v>204</v>
      </c>
      <c r="H50" s="1108"/>
      <c r="I50" s="469" t="s">
        <v>664</v>
      </c>
      <c r="J50" s="1107" t="s">
        <v>639</v>
      </c>
      <c r="K50" s="1108"/>
      <c r="L50" s="231" t="s">
        <v>204</v>
      </c>
      <c r="M50" s="218">
        <v>20000</v>
      </c>
      <c r="N50" s="218">
        <v>20000</v>
      </c>
      <c r="O50" s="501">
        <f t="shared" si="5"/>
        <v>0</v>
      </c>
      <c r="P50" s="218">
        <v>20000</v>
      </c>
      <c r="Q50" s="218">
        <v>20000</v>
      </c>
      <c r="R50" s="500">
        <f t="shared" si="6"/>
        <v>0</v>
      </c>
      <c r="S50" s="175">
        <f t="shared" si="9"/>
        <v>40000</v>
      </c>
      <c r="T50" s="175">
        <f t="shared" si="10"/>
        <v>40000</v>
      </c>
      <c r="U50" s="501">
        <f t="shared" si="7"/>
        <v>0</v>
      </c>
    </row>
    <row r="51" spans="1:436" ht="45.75" customHeight="1">
      <c r="A51" s="1051"/>
      <c r="B51" s="1071" t="s">
        <v>665</v>
      </c>
      <c r="C51" s="1072"/>
      <c r="D51" s="503" t="s">
        <v>86</v>
      </c>
      <c r="E51" s="618" t="s">
        <v>87</v>
      </c>
      <c r="F51" s="618" t="s">
        <v>212</v>
      </c>
      <c r="G51" s="1110" t="s">
        <v>204</v>
      </c>
      <c r="H51" s="1108"/>
      <c r="I51" s="469" t="s">
        <v>666</v>
      </c>
      <c r="J51" s="1107" t="s">
        <v>639</v>
      </c>
      <c r="K51" s="1108"/>
      <c r="L51" s="231" t="s">
        <v>204</v>
      </c>
      <c r="M51" s="218">
        <v>15000</v>
      </c>
      <c r="N51" s="218">
        <v>15000</v>
      </c>
      <c r="O51" s="501">
        <f t="shared" si="5"/>
        <v>0</v>
      </c>
      <c r="P51" s="218">
        <v>15000</v>
      </c>
      <c r="Q51" s="218">
        <v>15000</v>
      </c>
      <c r="R51" s="500">
        <f t="shared" si="6"/>
        <v>0</v>
      </c>
      <c r="S51" s="175">
        <f t="shared" si="9"/>
        <v>30000</v>
      </c>
      <c r="T51" s="175">
        <f t="shared" si="10"/>
        <v>30000</v>
      </c>
      <c r="U51" s="501">
        <f t="shared" si="7"/>
        <v>0</v>
      </c>
    </row>
    <row r="52" spans="1:436" ht="54.6" customHeight="1">
      <c r="A52" s="1051"/>
      <c r="B52" s="1071" t="s">
        <v>667</v>
      </c>
      <c r="C52" s="1072"/>
      <c r="D52" s="503" t="s">
        <v>86</v>
      </c>
      <c r="E52" s="618" t="s">
        <v>87</v>
      </c>
      <c r="F52" s="618" t="s">
        <v>212</v>
      </c>
      <c r="G52" s="1110" t="s">
        <v>204</v>
      </c>
      <c r="H52" s="1108"/>
      <c r="I52" s="469" t="s">
        <v>664</v>
      </c>
      <c r="J52" s="1107" t="s">
        <v>639</v>
      </c>
      <c r="K52" s="1108"/>
      <c r="L52" s="231" t="s">
        <v>204</v>
      </c>
      <c r="M52" s="218">
        <v>22500</v>
      </c>
      <c r="N52" s="218">
        <v>22500</v>
      </c>
      <c r="O52" s="501">
        <f t="shared" si="5"/>
        <v>0</v>
      </c>
      <c r="P52" s="218">
        <v>22500</v>
      </c>
      <c r="Q52" s="218">
        <v>22500</v>
      </c>
      <c r="R52" s="500">
        <f t="shared" si="6"/>
        <v>0</v>
      </c>
      <c r="S52" s="175">
        <f t="shared" si="9"/>
        <v>45000</v>
      </c>
      <c r="T52" s="175">
        <f t="shared" si="10"/>
        <v>45000</v>
      </c>
      <c r="U52" s="501">
        <f t="shared" si="7"/>
        <v>0</v>
      </c>
    </row>
    <row r="53" spans="1:436" ht="45.75" customHeight="1">
      <c r="A53" s="1051"/>
      <c r="B53" s="1182" t="s">
        <v>668</v>
      </c>
      <c r="C53" s="1183"/>
      <c r="D53" s="503" t="s">
        <v>86</v>
      </c>
      <c r="E53" s="533" t="s">
        <v>87</v>
      </c>
      <c r="F53" s="225" t="s">
        <v>357</v>
      </c>
      <c r="G53" s="1019" t="s">
        <v>624</v>
      </c>
      <c r="H53" s="1019"/>
      <c r="I53" s="504" t="s">
        <v>669</v>
      </c>
      <c r="J53" s="1098" t="s">
        <v>670</v>
      </c>
      <c r="K53" s="1099"/>
      <c r="L53" s="217" t="s">
        <v>624</v>
      </c>
      <c r="M53" s="218">
        <v>25235</v>
      </c>
      <c r="N53" s="218">
        <v>25235</v>
      </c>
      <c r="O53" s="501">
        <f t="shared" si="5"/>
        <v>0</v>
      </c>
      <c r="P53" s="218">
        <v>0</v>
      </c>
      <c r="Q53" s="218">
        <v>0</v>
      </c>
      <c r="R53" s="500">
        <f t="shared" si="6"/>
        <v>0</v>
      </c>
      <c r="S53" s="175">
        <f t="shared" si="9"/>
        <v>25235</v>
      </c>
      <c r="T53" s="175">
        <f t="shared" si="10"/>
        <v>25235</v>
      </c>
      <c r="U53" s="501">
        <f t="shared" si="7"/>
        <v>0</v>
      </c>
    </row>
    <row r="54" spans="1:436" ht="70.5" customHeight="1">
      <c r="A54" s="1052"/>
      <c r="B54" s="1066" t="s">
        <v>671</v>
      </c>
      <c r="C54" s="1067"/>
      <c r="D54" s="502" t="s">
        <v>672</v>
      </c>
      <c r="E54" s="620" t="s">
        <v>87</v>
      </c>
      <c r="F54" s="616" t="s">
        <v>88</v>
      </c>
      <c r="G54" s="1101" t="s">
        <v>673</v>
      </c>
      <c r="H54" s="1101"/>
      <c r="I54" s="603" t="s">
        <v>674</v>
      </c>
      <c r="J54" s="1013" t="s">
        <v>675</v>
      </c>
      <c r="K54" s="1014"/>
      <c r="L54" s="233" t="s">
        <v>676</v>
      </c>
      <c r="M54" s="218">
        <v>100000</v>
      </c>
      <c r="N54" s="218">
        <v>100000</v>
      </c>
      <c r="O54" s="501">
        <v>0</v>
      </c>
      <c r="P54" s="218">
        <v>0</v>
      </c>
      <c r="Q54" s="218">
        <v>0</v>
      </c>
      <c r="R54" s="500">
        <v>0</v>
      </c>
      <c r="S54" s="175">
        <f t="shared" si="9"/>
        <v>100000</v>
      </c>
      <c r="T54" s="175">
        <f t="shared" si="10"/>
        <v>100000</v>
      </c>
      <c r="U54" s="501">
        <f>+S54-T54</f>
        <v>0</v>
      </c>
    </row>
    <row r="55" spans="1:436" ht="70.5" customHeight="1">
      <c r="A55" s="1050" t="s">
        <v>677</v>
      </c>
      <c r="B55" s="1069" t="s">
        <v>678</v>
      </c>
      <c r="C55" s="1070"/>
      <c r="D55" s="596" t="s">
        <v>86</v>
      </c>
      <c r="E55" s="620" t="s">
        <v>87</v>
      </c>
      <c r="F55" s="616" t="s">
        <v>1695</v>
      </c>
      <c r="G55" s="1101" t="s">
        <v>673</v>
      </c>
      <c r="H55" s="1101"/>
      <c r="I55" s="604" t="s">
        <v>679</v>
      </c>
      <c r="J55" s="1170" t="s">
        <v>675</v>
      </c>
      <c r="K55" s="1171"/>
      <c r="L55" s="226" t="s">
        <v>673</v>
      </c>
      <c r="M55" s="218">
        <v>10000</v>
      </c>
      <c r="N55" s="218">
        <v>10000</v>
      </c>
      <c r="O55" s="509">
        <v>0</v>
      </c>
      <c r="P55" s="218">
        <v>0</v>
      </c>
      <c r="Q55" s="218">
        <v>0</v>
      </c>
      <c r="R55" s="510">
        <v>0</v>
      </c>
      <c r="S55" s="175">
        <f t="shared" si="9"/>
        <v>10000</v>
      </c>
      <c r="T55" s="175">
        <f t="shared" si="10"/>
        <v>10000</v>
      </c>
      <c r="U55" s="501">
        <f>+S55-T55</f>
        <v>0</v>
      </c>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01"/>
      <c r="BH55" s="201"/>
      <c r="BI55" s="201"/>
      <c r="BJ55" s="201"/>
      <c r="BK55" s="201"/>
      <c r="BL55" s="201"/>
      <c r="BM55" s="201"/>
      <c r="BN55" s="201"/>
      <c r="BO55" s="201"/>
      <c r="BP55" s="201"/>
      <c r="BQ55" s="201"/>
      <c r="BR55" s="201"/>
      <c r="BS55" s="201"/>
      <c r="BT55" s="201"/>
      <c r="BU55" s="201"/>
      <c r="BV55" s="201"/>
      <c r="BW55" s="201"/>
      <c r="BX55" s="201"/>
      <c r="BY55" s="201"/>
      <c r="BZ55" s="201"/>
      <c r="CA55" s="201"/>
      <c r="CB55" s="201"/>
      <c r="CC55" s="201"/>
      <c r="CD55" s="201"/>
      <c r="CE55" s="201"/>
      <c r="CF55" s="201"/>
      <c r="CG55" s="201"/>
      <c r="CH55" s="201"/>
      <c r="CI55" s="201"/>
      <c r="CJ55" s="201"/>
      <c r="CK55" s="201"/>
      <c r="CL55" s="201"/>
      <c r="CM55" s="201"/>
      <c r="CN55" s="201"/>
      <c r="CO55" s="201"/>
      <c r="CP55" s="201"/>
      <c r="CQ55" s="201"/>
      <c r="CR55" s="201"/>
      <c r="CS55" s="201"/>
      <c r="CT55" s="201"/>
      <c r="CU55" s="201"/>
      <c r="CV55" s="201"/>
      <c r="CW55" s="201"/>
      <c r="CX55" s="201"/>
      <c r="CY55" s="201"/>
      <c r="CZ55" s="201"/>
      <c r="DA55" s="201"/>
      <c r="DB55" s="201"/>
      <c r="DC55" s="201"/>
      <c r="DD55" s="201"/>
      <c r="DE55" s="201"/>
      <c r="DF55" s="201"/>
      <c r="DG55" s="201"/>
      <c r="DH55" s="201"/>
      <c r="DI55" s="201"/>
      <c r="DJ55" s="201"/>
      <c r="DK55" s="201"/>
      <c r="DL55" s="201"/>
      <c r="DM55" s="201"/>
      <c r="DN55" s="201"/>
      <c r="DO55" s="201"/>
      <c r="DP55" s="201"/>
      <c r="DQ55" s="201"/>
      <c r="DR55" s="201"/>
      <c r="DS55" s="201"/>
      <c r="DT55" s="201"/>
      <c r="DU55" s="201"/>
      <c r="DV55" s="201"/>
      <c r="DW55" s="201"/>
      <c r="DX55" s="201"/>
      <c r="DY55" s="201"/>
      <c r="DZ55" s="201"/>
      <c r="EA55" s="201"/>
      <c r="EB55" s="201"/>
      <c r="EC55" s="201"/>
      <c r="ED55" s="201"/>
      <c r="EE55" s="201"/>
      <c r="EF55" s="201"/>
      <c r="EG55" s="201"/>
      <c r="EH55" s="201"/>
      <c r="EI55" s="201"/>
      <c r="EJ55" s="201"/>
      <c r="EK55" s="201"/>
      <c r="EL55" s="201"/>
      <c r="EM55" s="201"/>
      <c r="EN55" s="201"/>
      <c r="EO55" s="201"/>
      <c r="EP55" s="201"/>
      <c r="EQ55" s="201"/>
      <c r="ER55" s="201"/>
      <c r="ES55" s="201"/>
      <c r="ET55" s="201"/>
      <c r="EU55" s="201"/>
      <c r="EV55" s="201"/>
      <c r="EW55" s="201"/>
      <c r="EX55" s="201"/>
      <c r="EY55" s="201"/>
      <c r="EZ55" s="201"/>
      <c r="FA55" s="201"/>
      <c r="FB55" s="201"/>
      <c r="FC55" s="201"/>
      <c r="FD55" s="201"/>
      <c r="FE55" s="201"/>
      <c r="FF55" s="201"/>
      <c r="FG55" s="201"/>
      <c r="FH55" s="201"/>
      <c r="FI55" s="201"/>
      <c r="FJ55" s="201"/>
      <c r="FK55" s="201"/>
      <c r="FL55" s="201"/>
      <c r="FM55" s="201"/>
      <c r="FN55" s="201"/>
      <c r="FO55" s="201"/>
      <c r="FP55" s="201"/>
      <c r="FQ55" s="201"/>
      <c r="FR55" s="201"/>
      <c r="FS55" s="201"/>
      <c r="FT55" s="201"/>
      <c r="FU55" s="201"/>
      <c r="FV55" s="201"/>
      <c r="FW55" s="201"/>
      <c r="FX55" s="201"/>
      <c r="FY55" s="201"/>
      <c r="FZ55" s="201"/>
      <c r="GA55" s="201"/>
      <c r="GB55" s="201"/>
      <c r="GC55" s="201"/>
      <c r="GD55" s="201"/>
      <c r="GE55" s="201"/>
      <c r="GF55" s="201"/>
      <c r="GG55" s="201"/>
      <c r="GH55" s="201"/>
      <c r="GI55" s="201"/>
      <c r="GJ55" s="201"/>
      <c r="GK55" s="201"/>
      <c r="GL55" s="201"/>
      <c r="GM55" s="201"/>
      <c r="GN55" s="201"/>
      <c r="GO55" s="201"/>
      <c r="GP55" s="201"/>
      <c r="GQ55" s="201"/>
      <c r="GR55" s="201"/>
      <c r="GS55" s="201"/>
      <c r="GT55" s="201"/>
      <c r="GU55" s="201"/>
      <c r="GV55" s="201"/>
      <c r="GW55" s="201"/>
      <c r="GX55" s="201"/>
      <c r="GY55" s="201"/>
      <c r="GZ55" s="201"/>
      <c r="HA55" s="201"/>
      <c r="HB55" s="201"/>
      <c r="HC55" s="201"/>
      <c r="HD55" s="201"/>
      <c r="HE55" s="201"/>
      <c r="HF55" s="201"/>
      <c r="HG55" s="201"/>
      <c r="HH55" s="201"/>
      <c r="HI55" s="201"/>
      <c r="HJ55" s="201"/>
      <c r="HK55" s="201"/>
      <c r="HL55" s="201"/>
      <c r="HM55" s="201"/>
      <c r="HN55" s="201"/>
      <c r="HO55" s="201"/>
      <c r="HP55" s="201"/>
      <c r="HQ55" s="201"/>
      <c r="HR55" s="201"/>
      <c r="HS55" s="201"/>
      <c r="HT55" s="201"/>
      <c r="HU55" s="201"/>
      <c r="HV55" s="201"/>
      <c r="HW55" s="201"/>
      <c r="HX55" s="201"/>
      <c r="HY55" s="201"/>
      <c r="HZ55" s="201"/>
      <c r="IA55" s="201"/>
      <c r="IB55" s="201"/>
      <c r="IC55" s="201"/>
      <c r="ID55" s="201"/>
      <c r="IE55" s="201"/>
      <c r="IF55" s="201"/>
      <c r="IG55" s="201"/>
      <c r="IH55" s="201"/>
      <c r="II55" s="201"/>
      <c r="IJ55" s="201"/>
      <c r="IK55" s="201"/>
      <c r="IL55" s="201"/>
      <c r="IM55" s="201"/>
      <c r="IN55" s="201"/>
      <c r="IO55" s="201"/>
      <c r="IP55" s="201"/>
      <c r="IQ55" s="201"/>
      <c r="IR55" s="201"/>
      <c r="IS55" s="201"/>
      <c r="IT55" s="201"/>
      <c r="IU55" s="201"/>
      <c r="IV55" s="201"/>
      <c r="IW55" s="201"/>
      <c r="IX55" s="201"/>
      <c r="IY55" s="201"/>
      <c r="IZ55" s="201"/>
      <c r="JA55" s="201"/>
      <c r="JB55" s="201"/>
      <c r="JC55" s="201"/>
      <c r="JD55" s="201"/>
      <c r="JE55" s="201"/>
      <c r="JF55" s="201"/>
      <c r="JG55" s="201"/>
      <c r="JH55" s="201"/>
      <c r="JI55" s="201"/>
      <c r="JJ55" s="201"/>
      <c r="JK55" s="201"/>
      <c r="JL55" s="201"/>
      <c r="JM55" s="201"/>
      <c r="JN55" s="201"/>
      <c r="JO55" s="201"/>
      <c r="JP55" s="201"/>
      <c r="JQ55" s="201"/>
      <c r="JR55" s="201"/>
      <c r="JS55" s="201"/>
      <c r="JT55" s="201"/>
      <c r="JU55" s="201"/>
      <c r="JV55" s="201"/>
      <c r="JW55" s="201"/>
      <c r="JX55" s="201"/>
      <c r="JY55" s="201"/>
      <c r="JZ55" s="201"/>
      <c r="KA55" s="201"/>
      <c r="KB55" s="201"/>
      <c r="KC55" s="201"/>
      <c r="KD55" s="201"/>
      <c r="KE55" s="201"/>
      <c r="KF55" s="201"/>
      <c r="KG55" s="201"/>
      <c r="KH55" s="201"/>
      <c r="KI55" s="201"/>
      <c r="KJ55" s="201"/>
      <c r="KK55" s="201"/>
      <c r="KL55" s="201"/>
      <c r="KM55" s="201"/>
      <c r="KN55" s="201"/>
      <c r="KO55" s="201"/>
      <c r="KP55" s="201"/>
      <c r="KQ55" s="201"/>
      <c r="KR55" s="201"/>
      <c r="KS55" s="201"/>
      <c r="KT55" s="201"/>
      <c r="KU55" s="201"/>
      <c r="KV55" s="201"/>
      <c r="KW55" s="201"/>
      <c r="KX55" s="201"/>
      <c r="KY55" s="201"/>
      <c r="KZ55" s="201"/>
      <c r="LA55" s="201"/>
      <c r="LB55" s="201"/>
      <c r="LC55" s="201"/>
      <c r="LD55" s="201"/>
      <c r="LE55" s="201"/>
      <c r="LF55" s="201"/>
      <c r="LG55" s="201"/>
      <c r="LH55" s="201"/>
      <c r="LI55" s="201"/>
      <c r="LJ55" s="201"/>
      <c r="LK55" s="201"/>
      <c r="LL55" s="201"/>
      <c r="LM55" s="201"/>
      <c r="LN55" s="201"/>
      <c r="LO55" s="201"/>
      <c r="LP55" s="201"/>
      <c r="LQ55" s="201"/>
      <c r="LR55" s="201"/>
      <c r="LS55" s="201"/>
      <c r="LT55" s="201"/>
      <c r="LU55" s="201"/>
      <c r="LV55" s="201"/>
      <c r="LW55" s="201"/>
      <c r="LX55" s="201"/>
      <c r="LY55" s="201"/>
      <c r="LZ55" s="201"/>
      <c r="MA55" s="201"/>
      <c r="MB55" s="201"/>
      <c r="MC55" s="201"/>
      <c r="MD55" s="201"/>
      <c r="ME55" s="201"/>
      <c r="MF55" s="201"/>
      <c r="MG55" s="201"/>
      <c r="MH55" s="201"/>
      <c r="MI55" s="201"/>
      <c r="MJ55" s="201"/>
      <c r="MK55" s="201"/>
      <c r="ML55" s="201"/>
      <c r="MM55" s="201"/>
      <c r="MN55" s="201"/>
      <c r="MO55" s="201"/>
      <c r="MP55" s="201"/>
      <c r="MQ55" s="201"/>
      <c r="MR55" s="201"/>
      <c r="MS55" s="201"/>
      <c r="MT55" s="201"/>
      <c r="MU55" s="201"/>
      <c r="MV55" s="201"/>
      <c r="MW55" s="201"/>
      <c r="MX55" s="201"/>
      <c r="MY55" s="201"/>
      <c r="MZ55" s="201"/>
      <c r="NA55" s="201"/>
      <c r="NB55" s="201"/>
      <c r="NC55" s="201"/>
      <c r="ND55" s="201"/>
      <c r="NE55" s="201"/>
      <c r="NF55" s="201"/>
      <c r="NG55" s="201"/>
      <c r="NH55" s="201"/>
      <c r="NI55" s="201"/>
      <c r="NJ55" s="201"/>
      <c r="NK55" s="201"/>
      <c r="NL55" s="201"/>
      <c r="NM55" s="201"/>
      <c r="NN55" s="201"/>
      <c r="NO55" s="201"/>
      <c r="NP55" s="201"/>
      <c r="NQ55" s="201"/>
      <c r="NR55" s="201"/>
      <c r="NS55" s="201"/>
      <c r="NT55" s="201"/>
      <c r="NU55" s="201"/>
      <c r="NV55" s="201"/>
      <c r="NW55" s="201"/>
      <c r="NX55" s="201"/>
      <c r="NY55" s="201"/>
      <c r="NZ55" s="201"/>
      <c r="OA55" s="201"/>
      <c r="OB55" s="201"/>
      <c r="OC55" s="201"/>
      <c r="OD55" s="201"/>
      <c r="OE55" s="201"/>
      <c r="OF55" s="201"/>
      <c r="OG55" s="201"/>
      <c r="OH55" s="201"/>
      <c r="OI55" s="201"/>
      <c r="OJ55" s="201"/>
      <c r="OK55" s="201"/>
      <c r="OL55" s="201"/>
      <c r="OM55" s="201"/>
      <c r="ON55" s="201"/>
      <c r="OO55" s="201"/>
      <c r="OP55" s="201"/>
      <c r="OQ55" s="201"/>
      <c r="OR55" s="201"/>
      <c r="OS55" s="201"/>
      <c r="OT55" s="201"/>
      <c r="OU55" s="201"/>
      <c r="OV55" s="201"/>
      <c r="OW55" s="201"/>
      <c r="OX55" s="201"/>
      <c r="OY55" s="201"/>
      <c r="OZ55" s="201"/>
      <c r="PA55" s="201"/>
      <c r="PB55" s="201"/>
      <c r="PC55" s="201"/>
      <c r="PD55" s="201"/>
      <c r="PE55" s="201"/>
      <c r="PF55" s="201"/>
      <c r="PG55" s="201"/>
      <c r="PH55" s="201"/>
      <c r="PI55" s="201"/>
      <c r="PJ55" s="201"/>
      <c r="PK55" s="201"/>
      <c r="PL55" s="201"/>
      <c r="PM55" s="201"/>
      <c r="PN55" s="201"/>
      <c r="PO55" s="201"/>
      <c r="PP55" s="201"/>
      <c r="PQ55" s="201"/>
      <c r="PR55" s="201"/>
      <c r="PS55" s="201"/>
      <c r="PT55" s="201"/>
    </row>
    <row r="56" spans="1:436" ht="50.45" customHeight="1">
      <c r="A56" s="1051"/>
      <c r="B56" s="1245" t="s">
        <v>680</v>
      </c>
      <c r="C56" s="1246"/>
      <c r="D56" s="488" t="s">
        <v>86</v>
      </c>
      <c r="E56" s="491" t="s">
        <v>87</v>
      </c>
      <c r="F56" s="491" t="s">
        <v>681</v>
      </c>
      <c r="G56" s="815" t="s">
        <v>65</v>
      </c>
      <c r="H56" s="815"/>
      <c r="I56" s="605" t="s">
        <v>682</v>
      </c>
      <c r="J56" s="1219" t="s">
        <v>683</v>
      </c>
      <c r="K56" s="1220"/>
      <c r="L56" s="231" t="s">
        <v>684</v>
      </c>
      <c r="M56" s="218">
        <v>0</v>
      </c>
      <c r="N56" s="218">
        <v>0</v>
      </c>
      <c r="O56" s="509">
        <f t="shared" si="5"/>
        <v>0</v>
      </c>
      <c r="P56" s="218">
        <v>0</v>
      </c>
      <c r="Q56" s="218">
        <v>0</v>
      </c>
      <c r="R56" s="510">
        <f t="shared" si="6"/>
        <v>0</v>
      </c>
      <c r="S56" s="175">
        <f t="shared" si="9"/>
        <v>0</v>
      </c>
      <c r="T56" s="175">
        <f t="shared" si="10"/>
        <v>0</v>
      </c>
      <c r="U56" s="501">
        <f t="shared" si="7"/>
        <v>0</v>
      </c>
    </row>
    <row r="57" spans="1:436" ht="45.75" customHeight="1">
      <c r="A57" s="1051"/>
      <c r="B57" s="1005" t="s">
        <v>685</v>
      </c>
      <c r="C57" s="1006"/>
      <c r="D57" s="503" t="s">
        <v>86</v>
      </c>
      <c r="E57" s="533" t="s">
        <v>87</v>
      </c>
      <c r="F57" s="533" t="s">
        <v>686</v>
      </c>
      <c r="G57" s="1019" t="s">
        <v>624</v>
      </c>
      <c r="H57" s="1019"/>
      <c r="I57" s="504" t="s">
        <v>687</v>
      </c>
      <c r="J57" s="1153" t="s">
        <v>688</v>
      </c>
      <c r="K57" s="1154"/>
      <c r="L57" s="217" t="s">
        <v>624</v>
      </c>
      <c r="M57" s="218">
        <v>26869</v>
      </c>
      <c r="N57" s="218">
        <v>26869</v>
      </c>
      <c r="O57" s="509">
        <f t="shared" si="5"/>
        <v>0</v>
      </c>
      <c r="P57" s="218">
        <v>0</v>
      </c>
      <c r="Q57" s="218">
        <v>0</v>
      </c>
      <c r="R57" s="510">
        <f t="shared" si="6"/>
        <v>0</v>
      </c>
      <c r="S57" s="175">
        <f t="shared" si="9"/>
        <v>26869</v>
      </c>
      <c r="T57" s="175">
        <f t="shared" si="10"/>
        <v>26869</v>
      </c>
      <c r="U57" s="501">
        <f t="shared" si="7"/>
        <v>0</v>
      </c>
    </row>
    <row r="58" spans="1:436" ht="63.6" customHeight="1">
      <c r="A58" s="1051"/>
      <c r="B58" s="1005" t="s">
        <v>689</v>
      </c>
      <c r="C58" s="1006"/>
      <c r="D58" s="503" t="s">
        <v>86</v>
      </c>
      <c r="E58" s="621" t="s">
        <v>619</v>
      </c>
      <c r="F58" s="617" t="s">
        <v>93</v>
      </c>
      <c r="G58" s="1019" t="s">
        <v>204</v>
      </c>
      <c r="H58" s="1019"/>
      <c r="I58" s="594" t="s">
        <v>690</v>
      </c>
      <c r="J58" s="1053" t="s">
        <v>639</v>
      </c>
      <c r="K58" s="1054"/>
      <c r="L58" s="215" t="s">
        <v>204</v>
      </c>
      <c r="M58" s="218">
        <v>12500</v>
      </c>
      <c r="N58" s="218">
        <v>12500</v>
      </c>
      <c r="O58" s="509">
        <f t="shared" si="5"/>
        <v>0</v>
      </c>
      <c r="P58" s="218">
        <v>12500</v>
      </c>
      <c r="Q58" s="218">
        <v>12500</v>
      </c>
      <c r="R58" s="510">
        <f t="shared" si="6"/>
        <v>0</v>
      </c>
      <c r="S58" s="175">
        <f t="shared" si="9"/>
        <v>25000</v>
      </c>
      <c r="T58" s="175">
        <f t="shared" si="10"/>
        <v>25000</v>
      </c>
      <c r="U58" s="501">
        <f t="shared" si="7"/>
        <v>0</v>
      </c>
    </row>
    <row r="59" spans="1:436" ht="68.099999999999994" customHeight="1">
      <c r="A59" s="1051"/>
      <c r="B59" s="1005" t="s">
        <v>691</v>
      </c>
      <c r="C59" s="1006"/>
      <c r="D59" s="512" t="s">
        <v>618</v>
      </c>
      <c r="E59" s="519" t="s">
        <v>619</v>
      </c>
      <c r="F59" s="519" t="s">
        <v>93</v>
      </c>
      <c r="G59" s="1019" t="s">
        <v>204</v>
      </c>
      <c r="H59" s="1019"/>
      <c r="I59" s="606" t="s">
        <v>692</v>
      </c>
      <c r="J59" s="1053" t="s">
        <v>693</v>
      </c>
      <c r="K59" s="1054"/>
      <c r="L59" s="219" t="s">
        <v>204</v>
      </c>
      <c r="M59" s="218">
        <v>15000</v>
      </c>
      <c r="N59" s="218">
        <v>15000</v>
      </c>
      <c r="O59" s="509">
        <f t="shared" si="5"/>
        <v>0</v>
      </c>
      <c r="P59" s="218">
        <v>15000</v>
      </c>
      <c r="Q59" s="218">
        <v>15000</v>
      </c>
      <c r="R59" s="510">
        <f t="shared" si="6"/>
        <v>0</v>
      </c>
      <c r="S59" s="175">
        <f t="shared" si="9"/>
        <v>30000</v>
      </c>
      <c r="T59" s="175">
        <f t="shared" si="10"/>
        <v>30000</v>
      </c>
      <c r="U59" s="501">
        <f t="shared" si="7"/>
        <v>0</v>
      </c>
    </row>
    <row r="60" spans="1:436" ht="68.099999999999994" customHeight="1">
      <c r="A60" s="1051"/>
      <c r="B60" s="1005" t="s">
        <v>694</v>
      </c>
      <c r="C60" s="1006"/>
      <c r="D60" s="503" t="s">
        <v>86</v>
      </c>
      <c r="E60" s="533" t="s">
        <v>87</v>
      </c>
      <c r="F60" s="533" t="s">
        <v>695</v>
      </c>
      <c r="G60" s="1019" t="s">
        <v>624</v>
      </c>
      <c r="H60" s="1019"/>
      <c r="I60" s="504" t="s">
        <v>696</v>
      </c>
      <c r="J60" s="1098" t="s">
        <v>697</v>
      </c>
      <c r="K60" s="1099"/>
      <c r="L60" s="217" t="s">
        <v>624</v>
      </c>
      <c r="M60" s="218">
        <v>41117</v>
      </c>
      <c r="N60" s="218">
        <v>41117</v>
      </c>
      <c r="O60" s="509">
        <f t="shared" si="5"/>
        <v>0</v>
      </c>
      <c r="P60" s="218">
        <v>0</v>
      </c>
      <c r="Q60" s="218">
        <v>0</v>
      </c>
      <c r="R60" s="510">
        <f t="shared" si="6"/>
        <v>0</v>
      </c>
      <c r="S60" s="175">
        <f t="shared" si="9"/>
        <v>41117</v>
      </c>
      <c r="T60" s="175">
        <f t="shared" si="10"/>
        <v>41117</v>
      </c>
      <c r="U60" s="501">
        <f t="shared" si="7"/>
        <v>0</v>
      </c>
    </row>
    <row r="61" spans="1:436" ht="74.25" customHeight="1">
      <c r="A61" s="1051"/>
      <c r="B61" s="1005" t="s">
        <v>698</v>
      </c>
      <c r="C61" s="1006"/>
      <c r="D61" s="531" t="s">
        <v>86</v>
      </c>
      <c r="E61" s="533" t="s">
        <v>87</v>
      </c>
      <c r="F61" s="225" t="s">
        <v>88</v>
      </c>
      <c r="G61" s="1100" t="s">
        <v>624</v>
      </c>
      <c r="H61" s="1100"/>
      <c r="I61" s="532" t="s">
        <v>699</v>
      </c>
      <c r="J61" s="1228" t="s">
        <v>670</v>
      </c>
      <c r="K61" s="1229"/>
      <c r="L61" s="217" t="s">
        <v>624</v>
      </c>
      <c r="M61" s="218">
        <v>54467</v>
      </c>
      <c r="N61" s="218">
        <v>54467</v>
      </c>
      <c r="O61" s="509">
        <f t="shared" si="5"/>
        <v>0</v>
      </c>
      <c r="P61" s="218">
        <v>0</v>
      </c>
      <c r="Q61" s="218">
        <v>0</v>
      </c>
      <c r="R61" s="510">
        <f t="shared" si="6"/>
        <v>0</v>
      </c>
      <c r="S61" s="175">
        <f t="shared" si="9"/>
        <v>54467</v>
      </c>
      <c r="T61" s="175">
        <f t="shared" si="10"/>
        <v>54467</v>
      </c>
      <c r="U61" s="501">
        <f t="shared" si="7"/>
        <v>0</v>
      </c>
    </row>
    <row r="62" spans="1:436" ht="42.75">
      <c r="A62" s="1051"/>
      <c r="B62" s="1005" t="s">
        <v>700</v>
      </c>
      <c r="C62" s="1006"/>
      <c r="D62" s="503" t="s">
        <v>86</v>
      </c>
      <c r="E62" s="533" t="s">
        <v>87</v>
      </c>
      <c r="F62" s="533" t="s">
        <v>701</v>
      </c>
      <c r="G62" s="1019" t="s">
        <v>624</v>
      </c>
      <c r="H62" s="1019"/>
      <c r="I62" s="504" t="s">
        <v>696</v>
      </c>
      <c r="J62" s="1098" t="s">
        <v>702</v>
      </c>
      <c r="K62" s="1099"/>
      <c r="L62" s="217" t="s">
        <v>703</v>
      </c>
      <c r="M62" s="218">
        <v>221023.23499999999</v>
      </c>
      <c r="N62" s="218">
        <v>221023.23499999999</v>
      </c>
      <c r="O62" s="509">
        <f t="shared" si="5"/>
        <v>0</v>
      </c>
      <c r="P62" s="218">
        <v>0</v>
      </c>
      <c r="Q62" s="218">
        <v>0</v>
      </c>
      <c r="R62" s="510">
        <f t="shared" si="6"/>
        <v>0</v>
      </c>
      <c r="S62" s="175">
        <f t="shared" si="9"/>
        <v>221023.23499999999</v>
      </c>
      <c r="T62" s="175">
        <f t="shared" si="10"/>
        <v>221023.23499999999</v>
      </c>
      <c r="U62" s="501">
        <f t="shared" si="7"/>
        <v>0</v>
      </c>
    </row>
    <row r="63" spans="1:436" ht="71.849999999999994" customHeight="1">
      <c r="A63" s="1051"/>
      <c r="B63" s="1005" t="s">
        <v>704</v>
      </c>
      <c r="C63" s="1006"/>
      <c r="D63" s="503" t="s">
        <v>86</v>
      </c>
      <c r="E63" s="533" t="s">
        <v>87</v>
      </c>
      <c r="F63" s="533" t="s">
        <v>705</v>
      </c>
      <c r="G63" s="1019" t="s">
        <v>624</v>
      </c>
      <c r="H63" s="1019"/>
      <c r="I63" s="504" t="s">
        <v>696</v>
      </c>
      <c r="J63" s="1098" t="s">
        <v>702</v>
      </c>
      <c r="K63" s="1099"/>
      <c r="L63" s="217" t="s">
        <v>703</v>
      </c>
      <c r="M63" s="218">
        <v>4027.6</v>
      </c>
      <c r="N63" s="218">
        <v>4027.6</v>
      </c>
      <c r="O63" s="509">
        <f t="shared" si="5"/>
        <v>0</v>
      </c>
      <c r="P63" s="218">
        <v>0</v>
      </c>
      <c r="Q63" s="218">
        <v>0</v>
      </c>
      <c r="R63" s="510">
        <f t="shared" si="6"/>
        <v>0</v>
      </c>
      <c r="S63" s="175">
        <f t="shared" si="9"/>
        <v>4027.6</v>
      </c>
      <c r="T63" s="175">
        <f t="shared" si="10"/>
        <v>4027.6</v>
      </c>
      <c r="U63" s="501">
        <f t="shared" si="7"/>
        <v>0</v>
      </c>
    </row>
    <row r="64" spans="1:436" ht="58.5" customHeight="1">
      <c r="A64" s="1051"/>
      <c r="B64" s="1005" t="s">
        <v>706</v>
      </c>
      <c r="C64" s="1006"/>
      <c r="D64" s="503" t="s">
        <v>86</v>
      </c>
      <c r="E64" s="533" t="s">
        <v>87</v>
      </c>
      <c r="F64" s="533" t="s">
        <v>93</v>
      </c>
      <c r="G64" s="1019" t="s">
        <v>624</v>
      </c>
      <c r="H64" s="1019"/>
      <c r="I64" s="532" t="s">
        <v>699</v>
      </c>
      <c r="J64" s="1098" t="s">
        <v>707</v>
      </c>
      <c r="K64" s="1099"/>
      <c r="L64" s="217" t="s">
        <v>624</v>
      </c>
      <c r="M64" s="218">
        <v>75000</v>
      </c>
      <c r="N64" s="218">
        <v>75000</v>
      </c>
      <c r="O64" s="509">
        <f t="shared" si="5"/>
        <v>0</v>
      </c>
      <c r="P64" s="218">
        <v>0</v>
      </c>
      <c r="Q64" s="218">
        <v>0</v>
      </c>
      <c r="R64" s="510">
        <f t="shared" si="6"/>
        <v>0</v>
      </c>
      <c r="S64" s="175">
        <f t="shared" si="9"/>
        <v>75000</v>
      </c>
      <c r="T64" s="175">
        <f t="shared" si="10"/>
        <v>75000</v>
      </c>
      <c r="U64" s="501">
        <f t="shared" si="7"/>
        <v>0</v>
      </c>
    </row>
    <row r="65" spans="1:436" ht="81" customHeight="1">
      <c r="A65" s="1051"/>
      <c r="B65" s="1005" t="s">
        <v>708</v>
      </c>
      <c r="C65" s="1006"/>
      <c r="D65" s="503" t="s">
        <v>86</v>
      </c>
      <c r="E65" s="533" t="s">
        <v>87</v>
      </c>
      <c r="F65" s="533" t="s">
        <v>709</v>
      </c>
      <c r="G65" s="1019" t="s">
        <v>624</v>
      </c>
      <c r="H65" s="1019"/>
      <c r="I65" s="532" t="s">
        <v>699</v>
      </c>
      <c r="J65" s="1098" t="s">
        <v>707</v>
      </c>
      <c r="K65" s="1099"/>
      <c r="L65" s="217" t="s">
        <v>624</v>
      </c>
      <c r="M65" s="218">
        <v>34072.5</v>
      </c>
      <c r="N65" s="218">
        <v>34072.5</v>
      </c>
      <c r="O65" s="509">
        <f t="shared" si="5"/>
        <v>0</v>
      </c>
      <c r="P65" s="218">
        <v>0</v>
      </c>
      <c r="Q65" s="218">
        <v>0</v>
      </c>
      <c r="R65" s="510">
        <f t="shared" si="6"/>
        <v>0</v>
      </c>
      <c r="S65" s="175">
        <f t="shared" si="9"/>
        <v>34072.5</v>
      </c>
      <c r="T65" s="175">
        <f t="shared" si="10"/>
        <v>34072.5</v>
      </c>
      <c r="U65" s="501">
        <f t="shared" si="7"/>
        <v>0</v>
      </c>
    </row>
    <row r="66" spans="1:436" ht="118.35" customHeight="1">
      <c r="A66" s="1051"/>
      <c r="B66" s="1005" t="s">
        <v>710</v>
      </c>
      <c r="C66" s="1006"/>
      <c r="D66" s="503" t="s">
        <v>86</v>
      </c>
      <c r="E66" s="533" t="s">
        <v>87</v>
      </c>
      <c r="F66" s="533" t="s">
        <v>711</v>
      </c>
      <c r="G66" s="1019" t="s">
        <v>624</v>
      </c>
      <c r="H66" s="1019"/>
      <c r="I66" s="532" t="s">
        <v>699</v>
      </c>
      <c r="J66" s="1098" t="s">
        <v>707</v>
      </c>
      <c r="K66" s="1099"/>
      <c r="L66" s="217" t="s">
        <v>624</v>
      </c>
      <c r="M66" s="218">
        <v>50000</v>
      </c>
      <c r="N66" s="218">
        <v>50000</v>
      </c>
      <c r="O66" s="509">
        <f t="shared" si="5"/>
        <v>0</v>
      </c>
      <c r="P66" s="218">
        <v>0</v>
      </c>
      <c r="Q66" s="218">
        <v>0</v>
      </c>
      <c r="R66" s="510">
        <f t="shared" si="6"/>
        <v>0</v>
      </c>
      <c r="S66" s="175">
        <f t="shared" si="9"/>
        <v>50000</v>
      </c>
      <c r="T66" s="175">
        <f t="shared" si="10"/>
        <v>50000</v>
      </c>
      <c r="U66" s="501">
        <f t="shared" si="7"/>
        <v>0</v>
      </c>
    </row>
    <row r="67" spans="1:436" ht="118.35" customHeight="1">
      <c r="A67" s="1051"/>
      <c r="B67" s="1005" t="s">
        <v>712</v>
      </c>
      <c r="C67" s="1006"/>
      <c r="D67" s="503" t="s">
        <v>86</v>
      </c>
      <c r="E67" s="542" t="s">
        <v>713</v>
      </c>
      <c r="F67" s="542" t="s">
        <v>111</v>
      </c>
      <c r="G67" s="1034" t="s">
        <v>714</v>
      </c>
      <c r="H67" s="1034"/>
      <c r="I67" s="607" t="s">
        <v>715</v>
      </c>
      <c r="J67" s="1060" t="s">
        <v>716</v>
      </c>
      <c r="K67" s="1061"/>
      <c r="L67" s="236" t="s">
        <v>339</v>
      </c>
      <c r="M67" s="218">
        <v>695664</v>
      </c>
      <c r="N67" s="218">
        <v>695664</v>
      </c>
      <c r="O67" s="509">
        <f t="shared" si="5"/>
        <v>0</v>
      </c>
      <c r="P67" s="218">
        <v>0</v>
      </c>
      <c r="Q67" s="218">
        <v>0</v>
      </c>
      <c r="R67" s="510">
        <f t="shared" si="6"/>
        <v>0</v>
      </c>
      <c r="S67" s="175">
        <f t="shared" si="9"/>
        <v>695664</v>
      </c>
      <c r="T67" s="175">
        <f t="shared" si="10"/>
        <v>695664</v>
      </c>
      <c r="U67" s="501">
        <f t="shared" si="7"/>
        <v>0</v>
      </c>
    </row>
    <row r="68" spans="1:436" ht="65.25" customHeight="1">
      <c r="A68" s="1051"/>
      <c r="B68" s="1020" t="s">
        <v>717</v>
      </c>
      <c r="C68" s="1021"/>
      <c r="D68" s="595" t="s">
        <v>86</v>
      </c>
      <c r="E68" s="533" t="s">
        <v>718</v>
      </c>
      <c r="F68" s="533" t="s">
        <v>93</v>
      </c>
      <c r="G68" s="1019" t="s">
        <v>719</v>
      </c>
      <c r="H68" s="1019"/>
      <c r="I68" s="666" t="s">
        <v>720</v>
      </c>
      <c r="J68" s="1053" t="s">
        <v>721</v>
      </c>
      <c r="K68" s="1054"/>
      <c r="L68" s="237" t="s">
        <v>722</v>
      </c>
      <c r="M68" s="238">
        <v>400000</v>
      </c>
      <c r="N68" s="238">
        <v>0</v>
      </c>
      <c r="O68" s="509">
        <f t="shared" si="5"/>
        <v>400000</v>
      </c>
      <c r="P68" s="238">
        <v>600000</v>
      </c>
      <c r="Q68" s="238">
        <v>0</v>
      </c>
      <c r="R68" s="510">
        <f>+P68-Q68</f>
        <v>600000</v>
      </c>
      <c r="S68" s="239">
        <f t="shared" si="9"/>
        <v>1000000</v>
      </c>
      <c r="T68" s="240">
        <f t="shared" si="10"/>
        <v>0</v>
      </c>
      <c r="U68" s="501">
        <f t="shared" si="7"/>
        <v>1000000</v>
      </c>
      <c r="V68" s="272"/>
      <c r="W68" s="272"/>
      <c r="X68" s="272"/>
      <c r="Y68" s="272"/>
      <c r="Z68" s="272"/>
      <c r="AA68" s="272"/>
      <c r="AB68" s="272"/>
      <c r="AC68" s="272"/>
      <c r="AD68" s="272"/>
      <c r="AE68" s="272"/>
      <c r="AF68" s="272"/>
      <c r="AG68" s="272"/>
      <c r="AH68" s="272"/>
      <c r="AI68" s="272"/>
      <c r="AJ68" s="272"/>
      <c r="AK68" s="272"/>
      <c r="AL68" s="272"/>
      <c r="AM68" s="272"/>
      <c r="AN68" s="272"/>
      <c r="AO68" s="272"/>
      <c r="AP68" s="272"/>
      <c r="AQ68" s="272"/>
      <c r="AR68" s="272"/>
      <c r="AS68" s="272"/>
      <c r="AT68" s="272"/>
      <c r="AU68" s="272"/>
      <c r="AV68" s="272"/>
      <c r="AW68" s="272"/>
      <c r="AX68" s="272"/>
      <c r="AY68" s="272"/>
      <c r="AZ68" s="272"/>
      <c r="BA68" s="272"/>
      <c r="BB68" s="272"/>
      <c r="BC68" s="272"/>
      <c r="BD68" s="272"/>
      <c r="BE68" s="272"/>
      <c r="BF68" s="272"/>
      <c r="BG68" s="272"/>
      <c r="BH68" s="272"/>
      <c r="BI68" s="272"/>
      <c r="BJ68" s="272"/>
      <c r="BK68" s="272"/>
      <c r="BL68" s="272"/>
      <c r="BM68" s="272"/>
      <c r="BN68" s="272"/>
      <c r="BO68" s="272"/>
      <c r="BP68" s="272"/>
      <c r="BQ68" s="272"/>
      <c r="BR68" s="272"/>
      <c r="BS68" s="272"/>
      <c r="BT68" s="272"/>
    </row>
    <row r="69" spans="1:436" s="201" customFormat="1" ht="78.75" customHeight="1">
      <c r="A69" s="1051"/>
      <c r="B69" s="1057" t="s">
        <v>723</v>
      </c>
      <c r="C69" s="1057"/>
      <c r="D69" s="503" t="s">
        <v>86</v>
      </c>
      <c r="E69" s="513" t="s">
        <v>87</v>
      </c>
      <c r="F69" s="513" t="s">
        <v>1731</v>
      </c>
      <c r="G69" s="1101" t="s">
        <v>673</v>
      </c>
      <c r="H69" s="1101"/>
      <c r="I69" s="603" t="s">
        <v>724</v>
      </c>
      <c r="J69" s="1102" t="s">
        <v>675</v>
      </c>
      <c r="K69" s="1102"/>
      <c r="L69" s="226" t="s">
        <v>725</v>
      </c>
      <c r="M69" s="218">
        <v>54000</v>
      </c>
      <c r="N69" s="218">
        <v>54000</v>
      </c>
      <c r="O69" s="501">
        <v>0</v>
      </c>
      <c r="P69" s="218">
        <v>0</v>
      </c>
      <c r="Q69" s="218">
        <v>0</v>
      </c>
      <c r="R69" s="500"/>
      <c r="S69" s="240">
        <f t="shared" si="9"/>
        <v>54000</v>
      </c>
      <c r="T69" s="240">
        <f t="shared" si="10"/>
        <v>54000</v>
      </c>
      <c r="U69" s="501">
        <f>+S69-T69</f>
        <v>0</v>
      </c>
      <c r="V69" s="722"/>
      <c r="W69" s="722"/>
      <c r="X69" s="722"/>
      <c r="Y69" s="722"/>
      <c r="Z69" s="722"/>
      <c r="AA69" s="722"/>
      <c r="AB69" s="722"/>
      <c r="AC69" s="722"/>
      <c r="AD69" s="722"/>
      <c r="AE69" s="722"/>
      <c r="AF69" s="722"/>
      <c r="AG69" s="722"/>
      <c r="AH69" s="722"/>
      <c r="AI69" s="722"/>
      <c r="AJ69" s="722"/>
      <c r="AK69" s="722"/>
      <c r="AL69" s="722"/>
      <c r="AM69" s="722"/>
      <c r="AN69" s="722"/>
      <c r="AO69" s="722"/>
      <c r="AP69" s="722"/>
      <c r="AQ69" s="722"/>
      <c r="AR69" s="722"/>
      <c r="AS69" s="722"/>
      <c r="AT69" s="722"/>
      <c r="AU69" s="722"/>
      <c r="AV69" s="722"/>
      <c r="AW69" s="722"/>
      <c r="AX69" s="722"/>
      <c r="AY69" s="722"/>
      <c r="AZ69" s="722"/>
      <c r="BA69" s="722"/>
      <c r="BB69" s="722"/>
      <c r="BC69" s="722"/>
      <c r="BD69" s="722"/>
      <c r="BE69" s="722"/>
      <c r="BF69" s="722"/>
      <c r="BG69" s="722"/>
      <c r="BH69" s="722"/>
      <c r="BI69" s="722"/>
      <c r="BJ69" s="722"/>
      <c r="BK69" s="722"/>
      <c r="BL69" s="722"/>
      <c r="BM69" s="722"/>
      <c r="BN69" s="722"/>
      <c r="BO69" s="722"/>
      <c r="BP69" s="722"/>
      <c r="BQ69" s="722"/>
      <c r="BR69" s="722"/>
      <c r="BS69" s="722"/>
      <c r="BT69" s="722"/>
      <c r="BU69" s="721"/>
      <c r="BV69" s="241"/>
      <c r="BW69" s="241"/>
      <c r="BX69" s="241"/>
      <c r="BY69" s="241"/>
      <c r="BZ69" s="241"/>
      <c r="CA69" s="241"/>
      <c r="CB69" s="241"/>
      <c r="CC69" s="241"/>
      <c r="CD69" s="241"/>
      <c r="CE69" s="241"/>
      <c r="CF69" s="241"/>
      <c r="CG69" s="241"/>
      <c r="CH69" s="241"/>
      <c r="CI69" s="241"/>
      <c r="CJ69" s="241"/>
      <c r="CK69" s="241"/>
      <c r="CL69" s="241"/>
      <c r="CM69" s="241"/>
      <c r="CN69" s="241"/>
      <c r="CO69" s="241"/>
      <c r="CP69" s="241"/>
      <c r="CQ69" s="241"/>
      <c r="CR69" s="241"/>
      <c r="CS69" s="241"/>
      <c r="CT69" s="241"/>
      <c r="CU69" s="241"/>
      <c r="CV69" s="241"/>
      <c r="CW69" s="241"/>
      <c r="CX69" s="241"/>
      <c r="CY69" s="241"/>
      <c r="CZ69" s="241"/>
      <c r="DA69" s="241"/>
      <c r="DB69" s="241"/>
      <c r="DC69" s="241"/>
      <c r="DD69" s="241"/>
      <c r="DE69" s="241"/>
      <c r="DF69" s="241"/>
      <c r="DG69" s="241"/>
      <c r="DH69" s="241"/>
      <c r="DI69" s="241"/>
      <c r="DJ69" s="241"/>
      <c r="DK69" s="241"/>
      <c r="DL69" s="241"/>
      <c r="DM69" s="241"/>
      <c r="DN69" s="241"/>
      <c r="DO69" s="241"/>
      <c r="DP69" s="241"/>
      <c r="DQ69" s="241"/>
      <c r="DR69" s="241"/>
      <c r="DS69" s="241"/>
      <c r="DT69" s="241"/>
      <c r="DU69" s="241"/>
      <c r="DV69" s="241"/>
      <c r="DW69" s="241"/>
      <c r="DX69" s="241"/>
      <c r="DY69" s="241"/>
      <c r="DZ69" s="241"/>
      <c r="EA69" s="241"/>
      <c r="EB69" s="241"/>
      <c r="EC69" s="241"/>
      <c r="ED69" s="241"/>
      <c r="EE69" s="241"/>
      <c r="EF69" s="241"/>
      <c r="EG69" s="241"/>
      <c r="EH69" s="241"/>
      <c r="EI69" s="241"/>
      <c r="EJ69" s="241"/>
      <c r="EK69" s="241"/>
      <c r="EL69" s="241"/>
      <c r="EM69" s="241"/>
      <c r="EN69" s="241"/>
      <c r="EO69" s="241"/>
      <c r="EP69" s="241"/>
      <c r="EQ69" s="241"/>
      <c r="ER69" s="241"/>
      <c r="ES69" s="241"/>
      <c r="ET69" s="241"/>
      <c r="EU69" s="241"/>
      <c r="EV69" s="241"/>
      <c r="EW69" s="241"/>
      <c r="EX69" s="241"/>
      <c r="EY69" s="241"/>
      <c r="EZ69" s="241"/>
      <c r="FA69" s="241"/>
      <c r="FB69" s="241"/>
      <c r="FC69" s="241"/>
      <c r="FD69" s="241"/>
      <c r="FE69" s="241"/>
      <c r="FF69" s="241"/>
      <c r="FG69" s="241"/>
      <c r="FH69" s="241"/>
      <c r="FI69" s="241"/>
      <c r="FJ69" s="241"/>
      <c r="FK69" s="241"/>
      <c r="FL69" s="241"/>
      <c r="FM69" s="241"/>
      <c r="FN69" s="241"/>
      <c r="FO69" s="241"/>
      <c r="FP69" s="241"/>
      <c r="FQ69" s="241"/>
      <c r="FR69" s="241"/>
      <c r="FS69" s="241"/>
      <c r="FT69" s="241"/>
      <c r="FU69" s="241"/>
      <c r="FV69" s="241"/>
      <c r="FW69" s="241"/>
      <c r="FX69" s="241"/>
      <c r="FY69" s="241"/>
      <c r="FZ69" s="241"/>
      <c r="GA69" s="241"/>
      <c r="GB69" s="241"/>
      <c r="GC69" s="241"/>
      <c r="GD69" s="241"/>
      <c r="GE69" s="241"/>
      <c r="GF69" s="241"/>
      <c r="GG69" s="241"/>
      <c r="GH69" s="241"/>
      <c r="GI69" s="241"/>
      <c r="GJ69" s="241"/>
      <c r="GK69" s="241"/>
      <c r="GL69" s="241"/>
      <c r="GM69" s="241"/>
      <c r="GN69" s="241"/>
      <c r="GO69" s="241"/>
      <c r="GP69" s="241"/>
      <c r="GQ69" s="241"/>
      <c r="GR69" s="241"/>
      <c r="GS69" s="241"/>
      <c r="GT69" s="241"/>
      <c r="GU69" s="241"/>
      <c r="GV69" s="241"/>
      <c r="GW69" s="241"/>
      <c r="GX69" s="241"/>
      <c r="GY69" s="241"/>
      <c r="GZ69" s="241"/>
      <c r="HA69" s="241"/>
      <c r="HB69" s="241"/>
      <c r="HC69" s="241"/>
      <c r="HD69" s="241"/>
      <c r="HE69" s="241"/>
      <c r="HF69" s="241"/>
      <c r="HG69" s="241"/>
      <c r="HH69" s="241"/>
      <c r="HI69" s="241"/>
      <c r="HJ69" s="241"/>
      <c r="HK69" s="241"/>
      <c r="HL69" s="241"/>
      <c r="HM69" s="241"/>
      <c r="HN69" s="241"/>
      <c r="HO69" s="241"/>
      <c r="HP69" s="241"/>
      <c r="HQ69" s="241"/>
      <c r="HR69" s="241"/>
      <c r="HS69" s="241"/>
      <c r="HT69" s="241"/>
      <c r="HU69" s="241"/>
      <c r="HV69" s="241"/>
      <c r="HW69" s="241"/>
      <c r="HX69" s="241"/>
      <c r="HY69" s="241"/>
      <c r="HZ69" s="241"/>
      <c r="IA69" s="241"/>
      <c r="IB69" s="241"/>
      <c r="IC69" s="241"/>
      <c r="ID69" s="241"/>
      <c r="IE69" s="241"/>
      <c r="IF69" s="241"/>
      <c r="IG69" s="241"/>
      <c r="IH69" s="241"/>
      <c r="II69" s="241"/>
      <c r="IJ69" s="241"/>
      <c r="IK69" s="241"/>
      <c r="IL69" s="241"/>
      <c r="IM69" s="241"/>
      <c r="IN69" s="241"/>
      <c r="IO69" s="241"/>
      <c r="IP69" s="241"/>
      <c r="IQ69" s="241"/>
      <c r="IR69" s="241"/>
      <c r="IS69" s="241"/>
      <c r="IT69" s="241"/>
      <c r="IU69" s="241"/>
      <c r="IV69" s="241"/>
      <c r="IW69" s="241"/>
      <c r="IX69" s="241"/>
      <c r="IY69" s="241"/>
      <c r="IZ69" s="241"/>
      <c r="JA69" s="241"/>
      <c r="JB69" s="241"/>
      <c r="JC69" s="241"/>
      <c r="JD69" s="241"/>
      <c r="JE69" s="241"/>
      <c r="JF69" s="241"/>
      <c r="JG69" s="241"/>
      <c r="JH69" s="241"/>
      <c r="JI69" s="241"/>
      <c r="JJ69" s="241"/>
      <c r="JK69" s="241"/>
      <c r="JL69" s="241"/>
      <c r="JM69" s="241"/>
      <c r="JN69" s="241"/>
      <c r="JO69" s="241"/>
      <c r="JP69" s="241"/>
      <c r="JQ69" s="241"/>
      <c r="JR69" s="241"/>
      <c r="JS69" s="241"/>
      <c r="JT69" s="241"/>
      <c r="JU69" s="241"/>
      <c r="JV69" s="241"/>
      <c r="JW69" s="241"/>
      <c r="JX69" s="241"/>
      <c r="JY69" s="241"/>
      <c r="JZ69" s="241"/>
      <c r="KA69" s="241"/>
      <c r="KB69" s="241"/>
      <c r="KC69" s="241"/>
      <c r="KD69" s="241"/>
      <c r="KE69" s="241"/>
      <c r="KF69" s="241"/>
      <c r="KG69" s="241"/>
      <c r="KH69" s="241"/>
      <c r="KI69" s="241"/>
      <c r="KJ69" s="241"/>
      <c r="KK69" s="241"/>
      <c r="KL69" s="241"/>
      <c r="KM69" s="241"/>
      <c r="KN69" s="241"/>
      <c r="KO69" s="241"/>
      <c r="KP69" s="241"/>
      <c r="KQ69" s="241"/>
      <c r="KR69" s="241"/>
      <c r="KS69" s="241"/>
      <c r="KT69" s="241"/>
      <c r="KU69" s="241"/>
      <c r="KV69" s="241"/>
      <c r="KW69" s="241"/>
      <c r="KX69" s="241"/>
      <c r="KY69" s="241"/>
      <c r="KZ69" s="241"/>
      <c r="LA69" s="241"/>
      <c r="LB69" s="241"/>
      <c r="LC69" s="241"/>
      <c r="LD69" s="241"/>
      <c r="LE69" s="241"/>
      <c r="LF69" s="241"/>
      <c r="LG69" s="241"/>
      <c r="LH69" s="241"/>
      <c r="LI69" s="241"/>
      <c r="LJ69" s="241"/>
      <c r="LK69" s="241"/>
      <c r="LL69" s="241"/>
      <c r="LM69" s="241"/>
      <c r="LN69" s="241"/>
      <c r="LO69" s="241"/>
      <c r="LP69" s="241"/>
      <c r="LQ69" s="241"/>
      <c r="LR69" s="241"/>
      <c r="LS69" s="241"/>
      <c r="LT69" s="241"/>
      <c r="LU69" s="241"/>
      <c r="LV69" s="241"/>
      <c r="LW69" s="241"/>
      <c r="LX69" s="241"/>
      <c r="LY69" s="241"/>
      <c r="LZ69" s="241"/>
      <c r="MA69" s="241"/>
      <c r="MB69" s="241"/>
      <c r="MC69" s="241"/>
      <c r="MD69" s="241"/>
      <c r="ME69" s="241"/>
      <c r="MF69" s="241"/>
      <c r="MG69" s="241"/>
      <c r="MH69" s="241"/>
      <c r="MI69" s="241"/>
      <c r="MJ69" s="241"/>
      <c r="MK69" s="241"/>
      <c r="ML69" s="241"/>
      <c r="MM69" s="241"/>
      <c r="MN69" s="241"/>
      <c r="MO69" s="241"/>
      <c r="MP69" s="241"/>
      <c r="MQ69" s="241"/>
      <c r="MR69" s="241"/>
      <c r="MS69" s="241"/>
      <c r="MT69" s="241"/>
      <c r="MU69" s="241"/>
      <c r="MV69" s="241"/>
      <c r="MW69" s="241"/>
      <c r="MX69" s="241"/>
      <c r="MY69" s="241"/>
      <c r="MZ69" s="241"/>
      <c r="NA69" s="241"/>
      <c r="NB69" s="241"/>
      <c r="NC69" s="241"/>
      <c r="ND69" s="241"/>
      <c r="NE69" s="241"/>
      <c r="NF69" s="241"/>
      <c r="NG69" s="241"/>
      <c r="NH69" s="241"/>
      <c r="NI69" s="241"/>
      <c r="NJ69" s="241"/>
      <c r="NK69" s="241"/>
      <c r="NL69" s="241"/>
      <c r="NM69" s="241"/>
      <c r="NN69" s="241"/>
      <c r="NO69" s="241"/>
      <c r="NP69" s="241"/>
      <c r="NQ69" s="241"/>
      <c r="NR69" s="241"/>
      <c r="NS69" s="241"/>
      <c r="NT69" s="241"/>
      <c r="NU69" s="241"/>
      <c r="NV69" s="241"/>
      <c r="NW69" s="241"/>
      <c r="NX69" s="241"/>
      <c r="NY69" s="241"/>
      <c r="NZ69" s="241"/>
      <c r="OA69" s="241"/>
      <c r="OB69" s="241"/>
      <c r="OC69" s="241"/>
      <c r="OD69" s="241"/>
      <c r="OE69" s="241"/>
      <c r="OF69" s="241"/>
      <c r="OG69" s="241"/>
      <c r="OH69" s="241"/>
      <c r="OI69" s="241"/>
      <c r="OJ69" s="241"/>
      <c r="OK69" s="241"/>
      <c r="OL69" s="241"/>
      <c r="OM69" s="241"/>
      <c r="ON69" s="241"/>
      <c r="OO69" s="241"/>
      <c r="OP69" s="241"/>
      <c r="OQ69" s="241"/>
      <c r="OR69" s="241"/>
      <c r="OS69" s="241"/>
      <c r="OT69" s="241"/>
      <c r="OU69" s="241"/>
      <c r="OV69" s="241"/>
      <c r="OW69" s="241"/>
      <c r="OX69" s="241"/>
      <c r="OY69" s="241"/>
      <c r="OZ69" s="241"/>
      <c r="PA69" s="241"/>
      <c r="PB69" s="241"/>
      <c r="PC69" s="241"/>
      <c r="PD69" s="241"/>
      <c r="PE69" s="241"/>
      <c r="PF69" s="241"/>
      <c r="PG69" s="241"/>
      <c r="PH69" s="241"/>
      <c r="PI69" s="241"/>
      <c r="PJ69" s="241"/>
      <c r="PK69" s="241"/>
      <c r="PL69" s="241"/>
      <c r="PM69" s="241"/>
      <c r="PN69" s="241"/>
      <c r="PO69" s="241"/>
      <c r="PP69" s="241"/>
      <c r="PQ69" s="241"/>
      <c r="PR69" s="241"/>
      <c r="PS69" s="241"/>
      <c r="PT69" s="241"/>
    </row>
    <row r="70" spans="1:436" s="201" customFormat="1" ht="101.45" customHeight="1">
      <c r="A70" s="1051"/>
      <c r="B70" s="1022" t="s">
        <v>726</v>
      </c>
      <c r="C70" s="1023"/>
      <c r="D70" s="506" t="s">
        <v>727</v>
      </c>
      <c r="E70" s="555" t="s">
        <v>87</v>
      </c>
      <c r="F70" s="555" t="s">
        <v>728</v>
      </c>
      <c r="G70" s="1018" t="s">
        <v>624</v>
      </c>
      <c r="H70" s="1018"/>
      <c r="I70" s="507" t="s">
        <v>729</v>
      </c>
      <c r="J70" s="1026" t="s">
        <v>730</v>
      </c>
      <c r="K70" s="1027"/>
      <c r="L70" s="242" t="s">
        <v>624</v>
      </c>
      <c r="M70" s="218"/>
      <c r="N70" s="218"/>
      <c r="O70" s="501"/>
      <c r="P70" s="218"/>
      <c r="Q70" s="218"/>
      <c r="R70" s="500"/>
      <c r="S70" s="240"/>
      <c r="T70" s="240"/>
      <c r="U70" s="501"/>
      <c r="V70" s="722"/>
      <c r="W70" s="722"/>
      <c r="X70" s="722"/>
      <c r="Y70" s="722"/>
      <c r="Z70" s="722"/>
      <c r="AA70" s="722"/>
      <c r="AB70" s="722"/>
      <c r="AC70" s="722"/>
      <c r="AD70" s="722"/>
      <c r="AE70" s="722"/>
      <c r="AF70" s="722"/>
      <c r="AG70" s="722"/>
      <c r="AH70" s="722"/>
      <c r="AI70" s="722"/>
      <c r="AJ70" s="722"/>
      <c r="AK70" s="722"/>
      <c r="AL70" s="722"/>
      <c r="AM70" s="722"/>
      <c r="AN70" s="722"/>
      <c r="AO70" s="722"/>
      <c r="AP70" s="722"/>
      <c r="AQ70" s="722"/>
      <c r="AR70" s="722"/>
      <c r="AS70" s="722"/>
      <c r="AT70" s="722"/>
      <c r="AU70" s="722"/>
      <c r="AV70" s="722"/>
      <c r="AW70" s="722"/>
      <c r="AX70" s="722"/>
      <c r="AY70" s="722"/>
      <c r="AZ70" s="722"/>
      <c r="BA70" s="722"/>
      <c r="BB70" s="722"/>
      <c r="BC70" s="722"/>
      <c r="BD70" s="722"/>
      <c r="BE70" s="722"/>
      <c r="BF70" s="722"/>
      <c r="BG70" s="722"/>
      <c r="BH70" s="722"/>
      <c r="BI70" s="722"/>
      <c r="BJ70" s="722"/>
      <c r="BK70" s="722"/>
      <c r="BL70" s="722"/>
      <c r="BM70" s="722"/>
      <c r="BN70" s="722"/>
      <c r="BO70" s="722"/>
      <c r="BP70" s="722"/>
      <c r="BQ70" s="722"/>
      <c r="BR70" s="722"/>
      <c r="BS70" s="722"/>
      <c r="BT70" s="722"/>
      <c r="BU70" s="245"/>
      <c r="BV70" s="245"/>
      <c r="BW70" s="245"/>
      <c r="BX70" s="245"/>
      <c r="BY70" s="245"/>
      <c r="BZ70" s="245"/>
      <c r="CA70" s="245"/>
      <c r="CB70" s="245"/>
      <c r="CC70" s="245"/>
      <c r="CD70" s="245"/>
      <c r="CE70" s="245"/>
      <c r="CF70" s="245"/>
      <c r="CG70" s="245"/>
      <c r="CH70" s="245"/>
      <c r="CI70" s="245"/>
      <c r="CJ70" s="245"/>
      <c r="CK70" s="245"/>
      <c r="CL70" s="245"/>
      <c r="CM70" s="245"/>
      <c r="CN70" s="245"/>
      <c r="CO70" s="245"/>
      <c r="CP70" s="245"/>
      <c r="CQ70" s="245"/>
      <c r="CR70" s="245"/>
      <c r="CS70" s="245"/>
      <c r="CT70" s="245"/>
      <c r="CU70" s="245"/>
      <c r="CV70" s="245"/>
      <c r="CW70" s="245"/>
      <c r="CX70" s="245"/>
      <c r="CY70" s="245"/>
      <c r="CZ70" s="245"/>
      <c r="DA70" s="245"/>
      <c r="DB70" s="245"/>
      <c r="DC70" s="245"/>
      <c r="DD70" s="245"/>
      <c r="DE70" s="245"/>
      <c r="DF70" s="245"/>
      <c r="DG70" s="245"/>
      <c r="DH70" s="245"/>
      <c r="DI70" s="245"/>
      <c r="DJ70" s="245"/>
      <c r="DK70" s="245"/>
      <c r="DL70" s="245"/>
      <c r="DM70" s="245"/>
      <c r="DN70" s="245"/>
      <c r="DO70" s="245"/>
      <c r="DP70" s="245"/>
      <c r="DQ70" s="245"/>
      <c r="DR70" s="245"/>
      <c r="DS70" s="245"/>
      <c r="DT70" s="245"/>
      <c r="DU70" s="245"/>
      <c r="DV70" s="245"/>
      <c r="DW70" s="245"/>
      <c r="DX70" s="245"/>
      <c r="DY70" s="245"/>
      <c r="DZ70" s="245"/>
      <c r="EA70" s="245"/>
      <c r="EB70" s="245"/>
      <c r="EC70" s="245"/>
      <c r="ED70" s="245"/>
      <c r="EE70" s="245"/>
      <c r="EF70" s="245"/>
      <c r="EG70" s="245"/>
      <c r="EH70" s="245"/>
      <c r="EI70" s="245"/>
      <c r="EJ70" s="245"/>
      <c r="EK70" s="245"/>
      <c r="EL70" s="245"/>
      <c r="EM70" s="245"/>
      <c r="EN70" s="245"/>
      <c r="EO70" s="245"/>
      <c r="EP70" s="245"/>
      <c r="EQ70" s="245"/>
      <c r="ER70" s="245"/>
      <c r="ES70" s="245"/>
      <c r="ET70" s="245"/>
      <c r="EU70" s="245"/>
      <c r="EV70" s="245"/>
      <c r="EW70" s="245"/>
      <c r="EX70" s="245"/>
      <c r="EY70" s="245"/>
      <c r="EZ70" s="245"/>
      <c r="FA70" s="245"/>
      <c r="FB70" s="245"/>
      <c r="FC70" s="245"/>
      <c r="FD70" s="245"/>
      <c r="FE70" s="245"/>
      <c r="FF70" s="245"/>
      <c r="FG70" s="245"/>
      <c r="FH70" s="245"/>
      <c r="FI70" s="245"/>
      <c r="FJ70" s="245"/>
      <c r="FK70" s="245"/>
      <c r="FL70" s="245"/>
      <c r="FM70" s="245"/>
      <c r="FN70" s="245"/>
      <c r="FO70" s="245"/>
      <c r="FP70" s="245"/>
      <c r="FQ70" s="245"/>
      <c r="FR70" s="245"/>
      <c r="FS70" s="245"/>
      <c r="FT70" s="245"/>
      <c r="FU70" s="245"/>
      <c r="FV70" s="245"/>
      <c r="FW70" s="245"/>
      <c r="FX70" s="245"/>
      <c r="FY70" s="245"/>
      <c r="FZ70" s="245"/>
      <c r="GA70" s="245"/>
      <c r="GB70" s="245"/>
      <c r="GC70" s="245"/>
      <c r="GD70" s="245"/>
      <c r="GE70" s="245"/>
      <c r="GF70" s="245"/>
      <c r="GG70" s="245"/>
      <c r="GH70" s="245"/>
      <c r="GI70" s="245"/>
      <c r="GJ70" s="245"/>
      <c r="GK70" s="245"/>
      <c r="GL70" s="245"/>
      <c r="GM70" s="245"/>
      <c r="GN70" s="245"/>
      <c r="GO70" s="245"/>
      <c r="GP70" s="245"/>
      <c r="GQ70" s="245"/>
      <c r="GR70" s="245"/>
      <c r="GS70" s="245"/>
      <c r="GT70" s="245"/>
      <c r="GU70" s="245"/>
      <c r="GV70" s="245"/>
      <c r="GW70" s="245"/>
      <c r="GX70" s="245"/>
      <c r="GY70" s="245"/>
      <c r="GZ70" s="245"/>
      <c r="HA70" s="245"/>
      <c r="HB70" s="245"/>
      <c r="HC70" s="245"/>
      <c r="HD70" s="245"/>
      <c r="HE70" s="245"/>
      <c r="HF70" s="245"/>
      <c r="HG70" s="245"/>
      <c r="HH70" s="245"/>
      <c r="HI70" s="245"/>
      <c r="HJ70" s="245"/>
      <c r="HK70" s="245"/>
      <c r="HL70" s="245"/>
      <c r="HM70" s="245"/>
      <c r="HN70" s="245"/>
      <c r="HO70" s="245"/>
      <c r="HP70" s="245"/>
      <c r="HQ70" s="245"/>
      <c r="HR70" s="245"/>
      <c r="HS70" s="245"/>
      <c r="HT70" s="245"/>
      <c r="HU70" s="245"/>
      <c r="HV70" s="245"/>
      <c r="HW70" s="245"/>
      <c r="HX70" s="245"/>
      <c r="HY70" s="245"/>
      <c r="HZ70" s="245"/>
      <c r="IA70" s="245"/>
      <c r="IB70" s="245"/>
      <c r="IC70" s="245"/>
      <c r="ID70" s="245"/>
      <c r="IE70" s="245"/>
      <c r="IF70" s="245"/>
      <c r="IG70" s="245"/>
      <c r="IH70" s="245"/>
      <c r="II70" s="245"/>
      <c r="IJ70" s="245"/>
      <c r="IK70" s="245"/>
      <c r="IL70" s="245"/>
      <c r="IM70" s="245"/>
      <c r="IN70" s="245"/>
      <c r="IO70" s="245"/>
      <c r="IP70" s="245"/>
      <c r="IQ70" s="245"/>
      <c r="IR70" s="245"/>
      <c r="IS70" s="245"/>
      <c r="IT70" s="245"/>
      <c r="IU70" s="245"/>
      <c r="IV70" s="245"/>
      <c r="IW70" s="245"/>
      <c r="IX70" s="245"/>
      <c r="IY70" s="245"/>
      <c r="IZ70" s="245"/>
      <c r="JA70" s="245"/>
      <c r="JB70" s="245"/>
      <c r="JC70" s="245"/>
      <c r="JD70" s="245"/>
      <c r="JE70" s="245"/>
      <c r="JF70" s="245"/>
      <c r="JG70" s="245"/>
      <c r="JH70" s="245"/>
      <c r="JI70" s="245"/>
      <c r="JJ70" s="245"/>
      <c r="JK70" s="245"/>
      <c r="JL70" s="245"/>
      <c r="JM70" s="245"/>
      <c r="JN70" s="245"/>
      <c r="JO70" s="245"/>
      <c r="JP70" s="245"/>
      <c r="JQ70" s="245"/>
      <c r="JR70" s="245"/>
      <c r="JS70" s="245"/>
      <c r="JT70" s="245"/>
      <c r="JU70" s="245"/>
      <c r="JV70" s="245"/>
      <c r="JW70" s="245"/>
      <c r="JX70" s="245"/>
      <c r="JY70" s="245"/>
      <c r="JZ70" s="245"/>
      <c r="KA70" s="245"/>
      <c r="KB70" s="245"/>
      <c r="KC70" s="245"/>
      <c r="KD70" s="245"/>
      <c r="KE70" s="245"/>
      <c r="KF70" s="245"/>
      <c r="KG70" s="245"/>
      <c r="KH70" s="245"/>
      <c r="KI70" s="245"/>
      <c r="KJ70" s="245"/>
      <c r="KK70" s="245"/>
      <c r="KL70" s="245"/>
      <c r="KM70" s="245"/>
      <c r="KN70" s="245"/>
      <c r="KO70" s="245"/>
      <c r="KP70" s="245"/>
      <c r="KQ70" s="245"/>
      <c r="KR70" s="245"/>
      <c r="KS70" s="245"/>
      <c r="KT70" s="245"/>
      <c r="KU70" s="245"/>
      <c r="KV70" s="245"/>
      <c r="KW70" s="245"/>
      <c r="KX70" s="245"/>
      <c r="KY70" s="245"/>
      <c r="KZ70" s="245"/>
      <c r="LA70" s="245"/>
      <c r="LB70" s="245"/>
      <c r="LC70" s="245"/>
      <c r="LD70" s="245"/>
      <c r="LE70" s="245"/>
      <c r="LF70" s="245"/>
      <c r="LG70" s="245"/>
      <c r="LH70" s="245"/>
      <c r="LI70" s="245"/>
      <c r="LJ70" s="245"/>
      <c r="LK70" s="245"/>
      <c r="LL70" s="245"/>
      <c r="LM70" s="245"/>
      <c r="LN70" s="245"/>
      <c r="LO70" s="245"/>
      <c r="LP70" s="245"/>
      <c r="LQ70" s="245"/>
      <c r="LR70" s="245"/>
      <c r="LS70" s="245"/>
      <c r="LT70" s="245"/>
      <c r="LU70" s="245"/>
      <c r="LV70" s="245"/>
      <c r="LW70" s="245"/>
      <c r="LX70" s="245"/>
      <c r="LY70" s="245"/>
      <c r="LZ70" s="245"/>
      <c r="MA70" s="245"/>
      <c r="MB70" s="245"/>
      <c r="MC70" s="245"/>
      <c r="MD70" s="245"/>
      <c r="ME70" s="245"/>
      <c r="MF70" s="245"/>
      <c r="MG70" s="245"/>
      <c r="MH70" s="245"/>
      <c r="MI70" s="245"/>
      <c r="MJ70" s="245"/>
      <c r="MK70" s="245"/>
      <c r="ML70" s="245"/>
      <c r="MM70" s="245"/>
      <c r="MN70" s="245"/>
      <c r="MO70" s="245"/>
      <c r="MP70" s="245"/>
      <c r="MQ70" s="245"/>
      <c r="MR70" s="245"/>
      <c r="MS70" s="245"/>
      <c r="MT70" s="245"/>
      <c r="MU70" s="245"/>
      <c r="MV70" s="245"/>
      <c r="MW70" s="245"/>
      <c r="MX70" s="245"/>
      <c r="MY70" s="245"/>
      <c r="MZ70" s="245"/>
      <c r="NA70" s="245"/>
      <c r="NB70" s="245"/>
      <c r="NC70" s="245"/>
      <c r="ND70" s="245"/>
      <c r="NE70" s="245"/>
      <c r="NF70" s="245"/>
      <c r="NG70" s="245"/>
      <c r="NH70" s="245"/>
      <c r="NI70" s="245"/>
      <c r="NJ70" s="245"/>
      <c r="NK70" s="245"/>
      <c r="NL70" s="245"/>
      <c r="NM70" s="245"/>
      <c r="NN70" s="245"/>
      <c r="NO70" s="245"/>
      <c r="NP70" s="245"/>
      <c r="NQ70" s="245"/>
      <c r="NR70" s="245"/>
      <c r="NS70" s="245"/>
      <c r="NT70" s="245"/>
      <c r="NU70" s="245"/>
      <c r="NV70" s="245"/>
      <c r="NW70" s="245"/>
      <c r="NX70" s="245"/>
      <c r="NY70" s="245"/>
      <c r="NZ70" s="245"/>
      <c r="OA70" s="245"/>
      <c r="OB70" s="245"/>
      <c r="OC70" s="245"/>
      <c r="OD70" s="245"/>
      <c r="OE70" s="245"/>
      <c r="OF70" s="245"/>
      <c r="OG70" s="245"/>
      <c r="OH70" s="245"/>
      <c r="OI70" s="245"/>
      <c r="OJ70" s="245"/>
      <c r="OK70" s="245"/>
      <c r="OL70" s="245"/>
      <c r="OM70" s="245"/>
      <c r="ON70" s="245"/>
      <c r="OO70" s="245"/>
      <c r="OP70" s="245"/>
      <c r="OQ70" s="245"/>
      <c r="OR70" s="245"/>
      <c r="OS70" s="245"/>
      <c r="OT70" s="245"/>
      <c r="OU70" s="245"/>
      <c r="OV70" s="245"/>
      <c r="OW70" s="245"/>
      <c r="OX70" s="245"/>
      <c r="OY70" s="245"/>
      <c r="OZ70" s="245"/>
      <c r="PA70" s="245"/>
      <c r="PB70" s="245"/>
      <c r="PC70" s="245"/>
      <c r="PD70" s="245"/>
      <c r="PE70" s="245"/>
      <c r="PF70" s="245"/>
      <c r="PG70" s="245"/>
      <c r="PH70" s="245"/>
      <c r="PI70" s="245"/>
      <c r="PJ70" s="245"/>
      <c r="PK70" s="245"/>
      <c r="PL70" s="245"/>
      <c r="PM70" s="245"/>
      <c r="PN70" s="245"/>
      <c r="PO70" s="245"/>
      <c r="PP70" s="245"/>
      <c r="PQ70" s="245"/>
      <c r="PR70" s="245"/>
      <c r="PS70" s="245"/>
      <c r="PT70" s="245"/>
    </row>
    <row r="71" spans="1:436" s="201" customFormat="1" ht="147.6" customHeight="1">
      <c r="A71" s="1051"/>
      <c r="B71" s="1022" t="s">
        <v>731</v>
      </c>
      <c r="C71" s="1023"/>
      <c r="D71" s="597" t="s">
        <v>732</v>
      </c>
      <c r="E71" s="555" t="s">
        <v>87</v>
      </c>
      <c r="F71" s="555" t="s">
        <v>88</v>
      </c>
      <c r="G71" s="1018" t="s">
        <v>624</v>
      </c>
      <c r="H71" s="1018"/>
      <c r="I71" s="507" t="s">
        <v>733</v>
      </c>
      <c r="J71" s="1026" t="s">
        <v>734</v>
      </c>
      <c r="K71" s="1027"/>
      <c r="L71" s="242" t="s">
        <v>624</v>
      </c>
      <c r="M71" s="218"/>
      <c r="N71" s="218"/>
      <c r="O71" s="501"/>
      <c r="P71" s="218"/>
      <c r="Q71" s="218"/>
      <c r="R71" s="500"/>
      <c r="S71" s="240"/>
      <c r="T71" s="240"/>
      <c r="U71" s="501"/>
      <c r="V71" s="722"/>
      <c r="W71" s="722"/>
      <c r="X71" s="722"/>
      <c r="Y71" s="722"/>
      <c r="Z71" s="722"/>
      <c r="AA71" s="722"/>
      <c r="AB71" s="722"/>
      <c r="AC71" s="722"/>
      <c r="AD71" s="722"/>
      <c r="AE71" s="722"/>
      <c r="AF71" s="722"/>
      <c r="AG71" s="722"/>
      <c r="AH71" s="722"/>
      <c r="AI71" s="722"/>
      <c r="AJ71" s="722"/>
      <c r="AK71" s="722"/>
      <c r="AL71" s="722"/>
      <c r="AM71" s="722"/>
      <c r="AN71" s="722"/>
      <c r="AO71" s="722"/>
      <c r="AP71" s="722"/>
      <c r="AQ71" s="722"/>
      <c r="AR71" s="722"/>
      <c r="AS71" s="722"/>
      <c r="AT71" s="722"/>
      <c r="AU71" s="722"/>
      <c r="AV71" s="722"/>
      <c r="AW71" s="722"/>
      <c r="AX71" s="722"/>
      <c r="AY71" s="722"/>
      <c r="AZ71" s="722"/>
      <c r="BA71" s="722"/>
      <c r="BB71" s="722"/>
      <c r="BC71" s="722"/>
      <c r="BD71" s="722"/>
      <c r="BE71" s="722"/>
      <c r="BF71" s="722"/>
      <c r="BG71" s="722"/>
      <c r="BH71" s="722"/>
      <c r="BI71" s="722"/>
      <c r="BJ71" s="722"/>
      <c r="BK71" s="722"/>
      <c r="BL71" s="722"/>
      <c r="BM71" s="722"/>
      <c r="BN71" s="722"/>
      <c r="BO71" s="722"/>
      <c r="BP71" s="722"/>
      <c r="BQ71" s="722"/>
      <c r="BR71" s="722"/>
      <c r="BS71" s="722"/>
      <c r="BT71" s="722"/>
      <c r="BU71" s="245"/>
      <c r="BV71" s="245"/>
      <c r="BW71" s="245"/>
      <c r="BX71" s="245"/>
      <c r="BY71" s="245"/>
      <c r="BZ71" s="245"/>
      <c r="CA71" s="245"/>
      <c r="CB71" s="245"/>
      <c r="CC71" s="245"/>
      <c r="CD71" s="245"/>
      <c r="CE71" s="245"/>
      <c r="CF71" s="245"/>
      <c r="CG71" s="245"/>
      <c r="CH71" s="245"/>
      <c r="CI71" s="245"/>
      <c r="CJ71" s="245"/>
      <c r="CK71" s="245"/>
      <c r="CL71" s="245"/>
      <c r="CM71" s="245"/>
      <c r="CN71" s="245"/>
      <c r="CO71" s="245"/>
      <c r="CP71" s="245"/>
      <c r="CQ71" s="245"/>
      <c r="CR71" s="245"/>
      <c r="CS71" s="245"/>
      <c r="CT71" s="245"/>
      <c r="CU71" s="245"/>
      <c r="CV71" s="245"/>
      <c r="CW71" s="245"/>
      <c r="CX71" s="245"/>
      <c r="CY71" s="245"/>
      <c r="CZ71" s="245"/>
      <c r="DA71" s="245"/>
      <c r="DB71" s="245"/>
      <c r="DC71" s="245"/>
      <c r="DD71" s="245"/>
      <c r="DE71" s="245"/>
      <c r="DF71" s="245"/>
      <c r="DG71" s="245"/>
      <c r="DH71" s="245"/>
      <c r="DI71" s="245"/>
      <c r="DJ71" s="245"/>
      <c r="DK71" s="245"/>
      <c r="DL71" s="245"/>
      <c r="DM71" s="245"/>
      <c r="DN71" s="245"/>
      <c r="DO71" s="245"/>
      <c r="DP71" s="245"/>
      <c r="DQ71" s="245"/>
      <c r="DR71" s="245"/>
      <c r="DS71" s="245"/>
      <c r="DT71" s="245"/>
      <c r="DU71" s="245"/>
      <c r="DV71" s="245"/>
      <c r="DW71" s="245"/>
      <c r="DX71" s="245"/>
      <c r="DY71" s="245"/>
      <c r="DZ71" s="245"/>
      <c r="EA71" s="245"/>
      <c r="EB71" s="245"/>
      <c r="EC71" s="245"/>
      <c r="ED71" s="245"/>
      <c r="EE71" s="245"/>
      <c r="EF71" s="245"/>
      <c r="EG71" s="245"/>
      <c r="EH71" s="245"/>
      <c r="EI71" s="245"/>
      <c r="EJ71" s="245"/>
      <c r="EK71" s="245"/>
      <c r="EL71" s="245"/>
      <c r="EM71" s="245"/>
      <c r="EN71" s="245"/>
      <c r="EO71" s="245"/>
      <c r="EP71" s="245"/>
      <c r="EQ71" s="245"/>
      <c r="ER71" s="245"/>
      <c r="ES71" s="245"/>
      <c r="ET71" s="245"/>
      <c r="EU71" s="245"/>
      <c r="EV71" s="245"/>
      <c r="EW71" s="245"/>
      <c r="EX71" s="245"/>
      <c r="EY71" s="245"/>
      <c r="EZ71" s="245"/>
      <c r="FA71" s="245"/>
      <c r="FB71" s="245"/>
      <c r="FC71" s="245"/>
      <c r="FD71" s="245"/>
      <c r="FE71" s="245"/>
      <c r="FF71" s="245"/>
      <c r="FG71" s="245"/>
      <c r="FH71" s="245"/>
      <c r="FI71" s="245"/>
      <c r="FJ71" s="245"/>
      <c r="FK71" s="245"/>
      <c r="FL71" s="245"/>
      <c r="FM71" s="245"/>
      <c r="FN71" s="245"/>
      <c r="FO71" s="245"/>
      <c r="FP71" s="245"/>
      <c r="FQ71" s="245"/>
      <c r="FR71" s="245"/>
      <c r="FS71" s="245"/>
      <c r="FT71" s="245"/>
      <c r="FU71" s="245"/>
      <c r="FV71" s="245"/>
      <c r="FW71" s="245"/>
      <c r="FX71" s="245"/>
      <c r="FY71" s="245"/>
      <c r="FZ71" s="245"/>
      <c r="GA71" s="245"/>
      <c r="GB71" s="245"/>
      <c r="GC71" s="245"/>
      <c r="GD71" s="245"/>
      <c r="GE71" s="245"/>
      <c r="GF71" s="245"/>
      <c r="GG71" s="245"/>
      <c r="GH71" s="245"/>
      <c r="GI71" s="245"/>
      <c r="GJ71" s="245"/>
      <c r="GK71" s="245"/>
      <c r="GL71" s="245"/>
      <c r="GM71" s="245"/>
      <c r="GN71" s="245"/>
      <c r="GO71" s="245"/>
      <c r="GP71" s="245"/>
      <c r="GQ71" s="245"/>
      <c r="GR71" s="245"/>
      <c r="GS71" s="245"/>
      <c r="GT71" s="245"/>
      <c r="GU71" s="245"/>
      <c r="GV71" s="245"/>
      <c r="GW71" s="245"/>
      <c r="GX71" s="245"/>
      <c r="GY71" s="245"/>
      <c r="GZ71" s="245"/>
      <c r="HA71" s="245"/>
      <c r="HB71" s="245"/>
      <c r="HC71" s="245"/>
      <c r="HD71" s="245"/>
      <c r="HE71" s="245"/>
      <c r="HF71" s="245"/>
      <c r="HG71" s="245"/>
      <c r="HH71" s="245"/>
      <c r="HI71" s="245"/>
      <c r="HJ71" s="245"/>
      <c r="HK71" s="245"/>
      <c r="HL71" s="245"/>
      <c r="HM71" s="245"/>
      <c r="HN71" s="245"/>
      <c r="HO71" s="245"/>
      <c r="HP71" s="245"/>
      <c r="HQ71" s="245"/>
      <c r="HR71" s="245"/>
      <c r="HS71" s="245"/>
      <c r="HT71" s="245"/>
      <c r="HU71" s="245"/>
      <c r="HV71" s="245"/>
      <c r="HW71" s="245"/>
      <c r="HX71" s="245"/>
      <c r="HY71" s="245"/>
      <c r="HZ71" s="245"/>
      <c r="IA71" s="245"/>
      <c r="IB71" s="245"/>
      <c r="IC71" s="245"/>
      <c r="ID71" s="245"/>
      <c r="IE71" s="245"/>
      <c r="IF71" s="245"/>
      <c r="IG71" s="245"/>
      <c r="IH71" s="245"/>
      <c r="II71" s="245"/>
      <c r="IJ71" s="245"/>
      <c r="IK71" s="245"/>
      <c r="IL71" s="245"/>
      <c r="IM71" s="245"/>
      <c r="IN71" s="245"/>
      <c r="IO71" s="245"/>
      <c r="IP71" s="245"/>
      <c r="IQ71" s="245"/>
      <c r="IR71" s="245"/>
      <c r="IS71" s="245"/>
      <c r="IT71" s="245"/>
      <c r="IU71" s="245"/>
      <c r="IV71" s="245"/>
      <c r="IW71" s="245"/>
      <c r="IX71" s="245"/>
      <c r="IY71" s="245"/>
      <c r="IZ71" s="245"/>
      <c r="JA71" s="245"/>
      <c r="JB71" s="245"/>
      <c r="JC71" s="245"/>
      <c r="JD71" s="245"/>
      <c r="JE71" s="245"/>
      <c r="JF71" s="245"/>
      <c r="JG71" s="245"/>
      <c r="JH71" s="245"/>
      <c r="JI71" s="245"/>
      <c r="JJ71" s="245"/>
      <c r="JK71" s="245"/>
      <c r="JL71" s="245"/>
      <c r="JM71" s="245"/>
      <c r="JN71" s="245"/>
      <c r="JO71" s="245"/>
      <c r="JP71" s="245"/>
      <c r="JQ71" s="245"/>
      <c r="JR71" s="245"/>
      <c r="JS71" s="245"/>
      <c r="JT71" s="245"/>
      <c r="JU71" s="245"/>
      <c r="JV71" s="245"/>
      <c r="JW71" s="245"/>
      <c r="JX71" s="245"/>
      <c r="JY71" s="245"/>
      <c r="JZ71" s="245"/>
      <c r="KA71" s="245"/>
      <c r="KB71" s="245"/>
      <c r="KC71" s="245"/>
      <c r="KD71" s="245"/>
      <c r="KE71" s="245"/>
      <c r="KF71" s="245"/>
      <c r="KG71" s="245"/>
      <c r="KH71" s="245"/>
      <c r="KI71" s="245"/>
      <c r="KJ71" s="245"/>
      <c r="KK71" s="245"/>
      <c r="KL71" s="245"/>
      <c r="KM71" s="245"/>
      <c r="KN71" s="245"/>
      <c r="KO71" s="245"/>
      <c r="KP71" s="245"/>
      <c r="KQ71" s="245"/>
      <c r="KR71" s="245"/>
      <c r="KS71" s="245"/>
      <c r="KT71" s="245"/>
      <c r="KU71" s="245"/>
      <c r="KV71" s="245"/>
      <c r="KW71" s="245"/>
      <c r="KX71" s="245"/>
      <c r="KY71" s="245"/>
      <c r="KZ71" s="245"/>
      <c r="LA71" s="245"/>
      <c r="LB71" s="245"/>
      <c r="LC71" s="245"/>
      <c r="LD71" s="245"/>
      <c r="LE71" s="245"/>
      <c r="LF71" s="245"/>
      <c r="LG71" s="245"/>
      <c r="LH71" s="245"/>
      <c r="LI71" s="245"/>
      <c r="LJ71" s="245"/>
      <c r="LK71" s="245"/>
      <c r="LL71" s="245"/>
      <c r="LM71" s="245"/>
      <c r="LN71" s="245"/>
      <c r="LO71" s="245"/>
      <c r="LP71" s="245"/>
      <c r="LQ71" s="245"/>
      <c r="LR71" s="245"/>
      <c r="LS71" s="245"/>
      <c r="LT71" s="245"/>
      <c r="LU71" s="245"/>
      <c r="LV71" s="245"/>
      <c r="LW71" s="245"/>
      <c r="LX71" s="245"/>
      <c r="LY71" s="245"/>
      <c r="LZ71" s="245"/>
      <c r="MA71" s="245"/>
      <c r="MB71" s="245"/>
      <c r="MC71" s="245"/>
      <c r="MD71" s="245"/>
      <c r="ME71" s="245"/>
      <c r="MF71" s="245"/>
      <c r="MG71" s="245"/>
      <c r="MH71" s="245"/>
      <c r="MI71" s="245"/>
      <c r="MJ71" s="245"/>
      <c r="MK71" s="245"/>
      <c r="ML71" s="245"/>
      <c r="MM71" s="245"/>
      <c r="MN71" s="245"/>
      <c r="MO71" s="245"/>
      <c r="MP71" s="245"/>
      <c r="MQ71" s="245"/>
      <c r="MR71" s="245"/>
      <c r="MS71" s="245"/>
      <c r="MT71" s="245"/>
      <c r="MU71" s="245"/>
      <c r="MV71" s="245"/>
      <c r="MW71" s="245"/>
      <c r="MX71" s="245"/>
      <c r="MY71" s="245"/>
      <c r="MZ71" s="245"/>
      <c r="NA71" s="245"/>
      <c r="NB71" s="245"/>
      <c r="NC71" s="245"/>
      <c r="ND71" s="245"/>
      <c r="NE71" s="245"/>
      <c r="NF71" s="245"/>
      <c r="NG71" s="245"/>
      <c r="NH71" s="245"/>
      <c r="NI71" s="245"/>
      <c r="NJ71" s="245"/>
      <c r="NK71" s="245"/>
      <c r="NL71" s="245"/>
      <c r="NM71" s="245"/>
      <c r="NN71" s="245"/>
      <c r="NO71" s="245"/>
      <c r="NP71" s="245"/>
      <c r="NQ71" s="245"/>
      <c r="NR71" s="245"/>
      <c r="NS71" s="245"/>
      <c r="NT71" s="245"/>
      <c r="NU71" s="245"/>
      <c r="NV71" s="245"/>
      <c r="NW71" s="245"/>
      <c r="NX71" s="245"/>
      <c r="NY71" s="245"/>
      <c r="NZ71" s="245"/>
      <c r="OA71" s="245"/>
      <c r="OB71" s="245"/>
      <c r="OC71" s="245"/>
      <c r="OD71" s="245"/>
      <c r="OE71" s="245"/>
      <c r="OF71" s="245"/>
      <c r="OG71" s="245"/>
      <c r="OH71" s="245"/>
      <c r="OI71" s="245"/>
      <c r="OJ71" s="245"/>
      <c r="OK71" s="245"/>
      <c r="OL71" s="245"/>
      <c r="OM71" s="245"/>
      <c r="ON71" s="245"/>
      <c r="OO71" s="245"/>
      <c r="OP71" s="245"/>
      <c r="OQ71" s="245"/>
      <c r="OR71" s="245"/>
      <c r="OS71" s="245"/>
      <c r="OT71" s="245"/>
      <c r="OU71" s="245"/>
      <c r="OV71" s="245"/>
      <c r="OW71" s="245"/>
      <c r="OX71" s="245"/>
      <c r="OY71" s="245"/>
      <c r="OZ71" s="245"/>
      <c r="PA71" s="245"/>
      <c r="PB71" s="245"/>
      <c r="PC71" s="245"/>
      <c r="PD71" s="245"/>
      <c r="PE71" s="245"/>
      <c r="PF71" s="245"/>
      <c r="PG71" s="245"/>
      <c r="PH71" s="245"/>
      <c r="PI71" s="245"/>
      <c r="PJ71" s="245"/>
      <c r="PK71" s="245"/>
      <c r="PL71" s="245"/>
      <c r="PM71" s="245"/>
      <c r="PN71" s="245"/>
      <c r="PO71" s="245"/>
      <c r="PP71" s="245"/>
      <c r="PQ71" s="245"/>
      <c r="PR71" s="245"/>
      <c r="PS71" s="245"/>
      <c r="PT71" s="245"/>
    </row>
    <row r="72" spans="1:436" s="201" customFormat="1" ht="78.75" customHeight="1">
      <c r="A72" s="1051"/>
      <c r="B72" s="1022" t="s">
        <v>735</v>
      </c>
      <c r="C72" s="1023"/>
      <c r="D72" s="597" t="s">
        <v>736</v>
      </c>
      <c r="E72" s="555" t="s">
        <v>87</v>
      </c>
      <c r="F72" s="555" t="s">
        <v>88</v>
      </c>
      <c r="G72" s="1018" t="s">
        <v>624</v>
      </c>
      <c r="H72" s="1018"/>
      <c r="I72" s="507" t="s">
        <v>737</v>
      </c>
      <c r="J72" s="1026" t="s">
        <v>738</v>
      </c>
      <c r="K72" s="1027"/>
      <c r="L72" s="242" t="s">
        <v>624</v>
      </c>
      <c r="M72" s="218"/>
      <c r="N72" s="218"/>
      <c r="O72" s="501"/>
      <c r="P72" s="218"/>
      <c r="Q72" s="218"/>
      <c r="R72" s="500"/>
      <c r="S72" s="240"/>
      <c r="T72" s="240"/>
      <c r="U72" s="501"/>
      <c r="V72" s="245"/>
      <c r="W72" s="245"/>
      <c r="X72" s="245"/>
      <c r="Y72" s="245"/>
      <c r="Z72" s="245"/>
      <c r="AA72" s="245"/>
      <c r="AB72" s="245"/>
      <c r="AC72" s="245"/>
      <c r="AD72" s="245"/>
      <c r="AE72" s="245"/>
      <c r="AF72" s="245"/>
      <c r="AG72" s="245"/>
      <c r="AH72" s="245"/>
      <c r="AI72" s="245"/>
      <c r="AJ72" s="245"/>
      <c r="AK72" s="245"/>
      <c r="AL72" s="245"/>
      <c r="AM72" s="245"/>
      <c r="AN72" s="245"/>
      <c r="AO72" s="245"/>
      <c r="AP72" s="245"/>
      <c r="AQ72" s="245"/>
      <c r="AR72" s="245"/>
      <c r="AS72" s="245"/>
      <c r="AT72" s="245"/>
      <c r="AU72" s="245"/>
      <c r="AV72" s="245"/>
      <c r="AW72" s="245"/>
      <c r="AX72" s="245"/>
      <c r="AY72" s="245"/>
      <c r="AZ72" s="245"/>
      <c r="BA72" s="245"/>
      <c r="BB72" s="245"/>
      <c r="BC72" s="245"/>
      <c r="BD72" s="245"/>
      <c r="BE72" s="245"/>
      <c r="BF72" s="245"/>
      <c r="BG72" s="245"/>
      <c r="BH72" s="245"/>
      <c r="BI72" s="245"/>
      <c r="BJ72" s="245"/>
      <c r="BK72" s="245"/>
      <c r="BL72" s="245"/>
      <c r="BM72" s="245"/>
      <c r="BN72" s="245"/>
      <c r="BO72" s="245"/>
      <c r="BP72" s="245"/>
      <c r="BQ72" s="245"/>
      <c r="BR72" s="245"/>
      <c r="BS72" s="245"/>
      <c r="BT72" s="245"/>
      <c r="BU72" s="245"/>
      <c r="BV72" s="245"/>
      <c r="BW72" s="245"/>
      <c r="BX72" s="245"/>
      <c r="BY72" s="245"/>
      <c r="BZ72" s="245"/>
      <c r="CA72" s="245"/>
      <c r="CB72" s="245"/>
      <c r="CC72" s="245"/>
      <c r="CD72" s="245"/>
      <c r="CE72" s="245"/>
      <c r="CF72" s="245"/>
      <c r="CG72" s="245"/>
      <c r="CH72" s="245"/>
      <c r="CI72" s="245"/>
      <c r="CJ72" s="245"/>
      <c r="CK72" s="245"/>
      <c r="CL72" s="245"/>
      <c r="CM72" s="245"/>
      <c r="CN72" s="245"/>
      <c r="CO72" s="245"/>
      <c r="CP72" s="245"/>
      <c r="CQ72" s="245"/>
      <c r="CR72" s="245"/>
      <c r="CS72" s="245"/>
      <c r="CT72" s="245"/>
      <c r="CU72" s="245"/>
      <c r="CV72" s="245"/>
      <c r="CW72" s="245"/>
      <c r="CX72" s="245"/>
      <c r="CY72" s="245"/>
      <c r="CZ72" s="245"/>
      <c r="DA72" s="245"/>
      <c r="DB72" s="245"/>
      <c r="DC72" s="245"/>
      <c r="DD72" s="245"/>
      <c r="DE72" s="245"/>
      <c r="DF72" s="245"/>
      <c r="DG72" s="245"/>
      <c r="DH72" s="245"/>
      <c r="DI72" s="245"/>
      <c r="DJ72" s="245"/>
      <c r="DK72" s="245"/>
      <c r="DL72" s="245"/>
      <c r="DM72" s="245"/>
      <c r="DN72" s="245"/>
      <c r="DO72" s="245"/>
      <c r="DP72" s="245"/>
      <c r="DQ72" s="245"/>
      <c r="DR72" s="245"/>
      <c r="DS72" s="245"/>
      <c r="DT72" s="245"/>
      <c r="DU72" s="245"/>
      <c r="DV72" s="245"/>
      <c r="DW72" s="245"/>
      <c r="DX72" s="245"/>
      <c r="DY72" s="245"/>
      <c r="DZ72" s="245"/>
      <c r="EA72" s="245"/>
      <c r="EB72" s="245"/>
      <c r="EC72" s="245"/>
      <c r="ED72" s="245"/>
      <c r="EE72" s="245"/>
      <c r="EF72" s="245"/>
      <c r="EG72" s="245"/>
      <c r="EH72" s="245"/>
      <c r="EI72" s="245"/>
      <c r="EJ72" s="245"/>
      <c r="EK72" s="245"/>
      <c r="EL72" s="245"/>
      <c r="EM72" s="245"/>
      <c r="EN72" s="245"/>
      <c r="EO72" s="245"/>
      <c r="EP72" s="245"/>
      <c r="EQ72" s="245"/>
      <c r="ER72" s="245"/>
      <c r="ES72" s="245"/>
      <c r="ET72" s="245"/>
      <c r="EU72" s="245"/>
      <c r="EV72" s="245"/>
      <c r="EW72" s="245"/>
      <c r="EX72" s="245"/>
      <c r="EY72" s="245"/>
      <c r="EZ72" s="245"/>
      <c r="FA72" s="245"/>
      <c r="FB72" s="245"/>
      <c r="FC72" s="245"/>
      <c r="FD72" s="245"/>
      <c r="FE72" s="245"/>
      <c r="FF72" s="245"/>
      <c r="FG72" s="245"/>
      <c r="FH72" s="245"/>
      <c r="FI72" s="245"/>
      <c r="FJ72" s="245"/>
      <c r="FK72" s="245"/>
      <c r="FL72" s="245"/>
      <c r="FM72" s="245"/>
      <c r="FN72" s="245"/>
      <c r="FO72" s="245"/>
      <c r="FP72" s="245"/>
      <c r="FQ72" s="245"/>
      <c r="FR72" s="245"/>
      <c r="FS72" s="245"/>
      <c r="FT72" s="245"/>
      <c r="FU72" s="245"/>
      <c r="FV72" s="245"/>
      <c r="FW72" s="245"/>
      <c r="FX72" s="245"/>
      <c r="FY72" s="245"/>
      <c r="FZ72" s="245"/>
      <c r="GA72" s="245"/>
      <c r="GB72" s="245"/>
      <c r="GC72" s="245"/>
      <c r="GD72" s="245"/>
      <c r="GE72" s="245"/>
      <c r="GF72" s="245"/>
      <c r="GG72" s="245"/>
      <c r="GH72" s="245"/>
      <c r="GI72" s="245"/>
      <c r="GJ72" s="245"/>
      <c r="GK72" s="245"/>
      <c r="GL72" s="245"/>
      <c r="GM72" s="245"/>
      <c r="GN72" s="245"/>
      <c r="GO72" s="245"/>
      <c r="GP72" s="245"/>
      <c r="GQ72" s="245"/>
      <c r="GR72" s="245"/>
      <c r="GS72" s="245"/>
      <c r="GT72" s="245"/>
      <c r="GU72" s="245"/>
      <c r="GV72" s="245"/>
      <c r="GW72" s="245"/>
      <c r="GX72" s="245"/>
      <c r="GY72" s="245"/>
      <c r="GZ72" s="245"/>
      <c r="HA72" s="245"/>
      <c r="HB72" s="245"/>
      <c r="HC72" s="245"/>
      <c r="HD72" s="245"/>
      <c r="HE72" s="245"/>
      <c r="HF72" s="245"/>
      <c r="HG72" s="245"/>
      <c r="HH72" s="245"/>
      <c r="HI72" s="245"/>
      <c r="HJ72" s="245"/>
      <c r="HK72" s="245"/>
      <c r="HL72" s="245"/>
      <c r="HM72" s="245"/>
      <c r="HN72" s="245"/>
      <c r="HO72" s="245"/>
      <c r="HP72" s="245"/>
      <c r="HQ72" s="245"/>
      <c r="HR72" s="245"/>
      <c r="HS72" s="245"/>
      <c r="HT72" s="245"/>
      <c r="HU72" s="245"/>
      <c r="HV72" s="245"/>
      <c r="HW72" s="245"/>
      <c r="HX72" s="245"/>
      <c r="HY72" s="245"/>
      <c r="HZ72" s="245"/>
      <c r="IA72" s="245"/>
      <c r="IB72" s="245"/>
      <c r="IC72" s="245"/>
      <c r="ID72" s="245"/>
      <c r="IE72" s="245"/>
      <c r="IF72" s="245"/>
      <c r="IG72" s="245"/>
      <c r="IH72" s="245"/>
      <c r="II72" s="245"/>
      <c r="IJ72" s="245"/>
      <c r="IK72" s="245"/>
      <c r="IL72" s="245"/>
      <c r="IM72" s="245"/>
      <c r="IN72" s="245"/>
      <c r="IO72" s="245"/>
      <c r="IP72" s="245"/>
      <c r="IQ72" s="245"/>
      <c r="IR72" s="245"/>
      <c r="IS72" s="245"/>
      <c r="IT72" s="245"/>
      <c r="IU72" s="245"/>
      <c r="IV72" s="245"/>
      <c r="IW72" s="245"/>
      <c r="IX72" s="245"/>
      <c r="IY72" s="245"/>
      <c r="IZ72" s="245"/>
      <c r="JA72" s="245"/>
      <c r="JB72" s="245"/>
      <c r="JC72" s="245"/>
      <c r="JD72" s="245"/>
      <c r="JE72" s="245"/>
      <c r="JF72" s="245"/>
      <c r="JG72" s="245"/>
      <c r="JH72" s="245"/>
      <c r="JI72" s="245"/>
      <c r="JJ72" s="245"/>
      <c r="JK72" s="245"/>
      <c r="JL72" s="245"/>
      <c r="JM72" s="245"/>
      <c r="JN72" s="245"/>
      <c r="JO72" s="245"/>
      <c r="JP72" s="245"/>
      <c r="JQ72" s="245"/>
      <c r="JR72" s="245"/>
      <c r="JS72" s="245"/>
      <c r="JT72" s="245"/>
      <c r="JU72" s="245"/>
      <c r="JV72" s="245"/>
      <c r="JW72" s="245"/>
      <c r="JX72" s="245"/>
      <c r="JY72" s="245"/>
      <c r="JZ72" s="245"/>
      <c r="KA72" s="245"/>
      <c r="KB72" s="245"/>
      <c r="KC72" s="245"/>
      <c r="KD72" s="245"/>
      <c r="KE72" s="245"/>
      <c r="KF72" s="245"/>
      <c r="KG72" s="245"/>
      <c r="KH72" s="245"/>
      <c r="KI72" s="245"/>
      <c r="KJ72" s="245"/>
      <c r="KK72" s="245"/>
      <c r="KL72" s="245"/>
      <c r="KM72" s="245"/>
      <c r="KN72" s="245"/>
      <c r="KO72" s="245"/>
      <c r="KP72" s="245"/>
      <c r="KQ72" s="245"/>
      <c r="KR72" s="245"/>
      <c r="KS72" s="245"/>
      <c r="KT72" s="245"/>
      <c r="KU72" s="245"/>
      <c r="KV72" s="245"/>
      <c r="KW72" s="245"/>
      <c r="KX72" s="245"/>
      <c r="KY72" s="245"/>
      <c r="KZ72" s="245"/>
      <c r="LA72" s="245"/>
      <c r="LB72" s="245"/>
      <c r="LC72" s="245"/>
      <c r="LD72" s="245"/>
      <c r="LE72" s="245"/>
      <c r="LF72" s="245"/>
      <c r="LG72" s="245"/>
      <c r="LH72" s="245"/>
      <c r="LI72" s="245"/>
      <c r="LJ72" s="245"/>
      <c r="LK72" s="245"/>
      <c r="LL72" s="245"/>
      <c r="LM72" s="245"/>
      <c r="LN72" s="245"/>
      <c r="LO72" s="245"/>
      <c r="LP72" s="245"/>
      <c r="LQ72" s="245"/>
      <c r="LR72" s="245"/>
      <c r="LS72" s="245"/>
      <c r="LT72" s="245"/>
      <c r="LU72" s="245"/>
      <c r="LV72" s="245"/>
      <c r="LW72" s="245"/>
      <c r="LX72" s="245"/>
      <c r="LY72" s="245"/>
      <c r="LZ72" s="245"/>
      <c r="MA72" s="245"/>
      <c r="MB72" s="245"/>
      <c r="MC72" s="245"/>
      <c r="MD72" s="245"/>
      <c r="ME72" s="245"/>
      <c r="MF72" s="245"/>
      <c r="MG72" s="245"/>
      <c r="MH72" s="245"/>
      <c r="MI72" s="245"/>
      <c r="MJ72" s="245"/>
      <c r="MK72" s="245"/>
      <c r="ML72" s="245"/>
      <c r="MM72" s="245"/>
      <c r="MN72" s="245"/>
      <c r="MO72" s="245"/>
      <c r="MP72" s="245"/>
      <c r="MQ72" s="245"/>
      <c r="MR72" s="245"/>
      <c r="MS72" s="245"/>
      <c r="MT72" s="245"/>
      <c r="MU72" s="245"/>
      <c r="MV72" s="245"/>
      <c r="MW72" s="245"/>
      <c r="MX72" s="245"/>
      <c r="MY72" s="245"/>
      <c r="MZ72" s="245"/>
      <c r="NA72" s="245"/>
      <c r="NB72" s="245"/>
      <c r="NC72" s="245"/>
      <c r="ND72" s="245"/>
      <c r="NE72" s="245"/>
      <c r="NF72" s="245"/>
      <c r="NG72" s="245"/>
      <c r="NH72" s="245"/>
      <c r="NI72" s="245"/>
      <c r="NJ72" s="245"/>
      <c r="NK72" s="245"/>
      <c r="NL72" s="245"/>
      <c r="NM72" s="245"/>
      <c r="NN72" s="245"/>
      <c r="NO72" s="245"/>
      <c r="NP72" s="245"/>
      <c r="NQ72" s="245"/>
      <c r="NR72" s="245"/>
      <c r="NS72" s="245"/>
      <c r="NT72" s="245"/>
      <c r="NU72" s="245"/>
      <c r="NV72" s="245"/>
      <c r="NW72" s="245"/>
      <c r="NX72" s="245"/>
      <c r="NY72" s="245"/>
      <c r="NZ72" s="245"/>
      <c r="OA72" s="245"/>
      <c r="OB72" s="245"/>
      <c r="OC72" s="245"/>
      <c r="OD72" s="245"/>
      <c r="OE72" s="245"/>
      <c r="OF72" s="245"/>
      <c r="OG72" s="245"/>
      <c r="OH72" s="245"/>
      <c r="OI72" s="245"/>
      <c r="OJ72" s="245"/>
      <c r="OK72" s="245"/>
      <c r="OL72" s="245"/>
      <c r="OM72" s="245"/>
      <c r="ON72" s="245"/>
      <c r="OO72" s="245"/>
      <c r="OP72" s="245"/>
      <c r="OQ72" s="245"/>
      <c r="OR72" s="245"/>
      <c r="OS72" s="245"/>
      <c r="OT72" s="245"/>
      <c r="OU72" s="245"/>
      <c r="OV72" s="245"/>
      <c r="OW72" s="245"/>
      <c r="OX72" s="245"/>
      <c r="OY72" s="245"/>
      <c r="OZ72" s="245"/>
      <c r="PA72" s="245"/>
      <c r="PB72" s="245"/>
      <c r="PC72" s="245"/>
      <c r="PD72" s="245"/>
      <c r="PE72" s="245"/>
      <c r="PF72" s="245"/>
      <c r="PG72" s="245"/>
      <c r="PH72" s="245"/>
      <c r="PI72" s="245"/>
      <c r="PJ72" s="245"/>
      <c r="PK72" s="245"/>
      <c r="PL72" s="245"/>
      <c r="PM72" s="245"/>
      <c r="PN72" s="245"/>
      <c r="PO72" s="245"/>
      <c r="PP72" s="245"/>
      <c r="PQ72" s="245"/>
      <c r="PR72" s="245"/>
      <c r="PS72" s="245"/>
      <c r="PT72" s="245"/>
    </row>
    <row r="73" spans="1:436" s="201" customFormat="1" ht="78.75" customHeight="1">
      <c r="A73" s="1051"/>
      <c r="B73" s="1022" t="s">
        <v>739</v>
      </c>
      <c r="C73" s="1023"/>
      <c r="D73" s="597" t="s">
        <v>740</v>
      </c>
      <c r="E73" s="555" t="s">
        <v>87</v>
      </c>
      <c r="F73" s="555" t="s">
        <v>88</v>
      </c>
      <c r="G73" s="1018" t="s">
        <v>624</v>
      </c>
      <c r="H73" s="1018"/>
      <c r="I73" s="507" t="s">
        <v>741</v>
      </c>
      <c r="J73" s="1026" t="s">
        <v>742</v>
      </c>
      <c r="K73" s="1027"/>
      <c r="L73" s="242" t="s">
        <v>743</v>
      </c>
      <c r="M73" s="218"/>
      <c r="N73" s="218"/>
      <c r="O73" s="501"/>
      <c r="P73" s="218"/>
      <c r="Q73" s="218"/>
      <c r="R73" s="500"/>
      <c r="S73" s="240"/>
      <c r="T73" s="240"/>
      <c r="U73" s="501"/>
      <c r="V73" s="245"/>
      <c r="W73" s="245"/>
      <c r="X73" s="245"/>
      <c r="Y73" s="245"/>
      <c r="Z73" s="245"/>
      <c r="AA73" s="245"/>
      <c r="AB73" s="245"/>
      <c r="AC73" s="245"/>
      <c r="AD73" s="245"/>
      <c r="AE73" s="245"/>
      <c r="AF73" s="245"/>
      <c r="AG73" s="245"/>
      <c r="AH73" s="245"/>
      <c r="AI73" s="245"/>
      <c r="AJ73" s="245"/>
      <c r="AK73" s="245"/>
      <c r="AL73" s="245"/>
      <c r="AM73" s="245"/>
      <c r="AN73" s="245"/>
      <c r="AO73" s="245"/>
      <c r="AP73" s="245"/>
      <c r="AQ73" s="245"/>
      <c r="AR73" s="245"/>
      <c r="AS73" s="245"/>
      <c r="AT73" s="245"/>
      <c r="AU73" s="245"/>
      <c r="AV73" s="245"/>
      <c r="AW73" s="245"/>
      <c r="AX73" s="245"/>
      <c r="AY73" s="245"/>
      <c r="AZ73" s="245"/>
      <c r="BA73" s="245"/>
      <c r="BB73" s="245"/>
      <c r="BC73" s="245"/>
      <c r="BD73" s="245"/>
      <c r="BE73" s="245"/>
      <c r="BF73" s="245"/>
      <c r="BG73" s="245"/>
      <c r="BH73" s="245"/>
      <c r="BI73" s="245"/>
      <c r="BJ73" s="245"/>
      <c r="BK73" s="245"/>
      <c r="BL73" s="245"/>
      <c r="BM73" s="245"/>
      <c r="BN73" s="245"/>
      <c r="BO73" s="245"/>
      <c r="BP73" s="245"/>
      <c r="BQ73" s="245"/>
      <c r="BR73" s="245"/>
      <c r="BS73" s="245"/>
      <c r="BT73" s="245"/>
      <c r="BU73" s="245"/>
      <c r="BV73" s="245"/>
      <c r="BW73" s="245"/>
      <c r="BX73" s="245"/>
      <c r="BY73" s="245"/>
      <c r="BZ73" s="245"/>
      <c r="CA73" s="245"/>
      <c r="CB73" s="245"/>
      <c r="CC73" s="245"/>
      <c r="CD73" s="245"/>
      <c r="CE73" s="245"/>
      <c r="CF73" s="245"/>
      <c r="CG73" s="245"/>
      <c r="CH73" s="245"/>
      <c r="CI73" s="245"/>
      <c r="CJ73" s="245"/>
      <c r="CK73" s="245"/>
      <c r="CL73" s="245"/>
      <c r="CM73" s="245"/>
      <c r="CN73" s="245"/>
      <c r="CO73" s="245"/>
      <c r="CP73" s="245"/>
      <c r="CQ73" s="245"/>
      <c r="CR73" s="245"/>
      <c r="CS73" s="245"/>
      <c r="CT73" s="245"/>
      <c r="CU73" s="245"/>
      <c r="CV73" s="245"/>
      <c r="CW73" s="245"/>
      <c r="CX73" s="245"/>
      <c r="CY73" s="245"/>
      <c r="CZ73" s="245"/>
      <c r="DA73" s="245"/>
      <c r="DB73" s="245"/>
      <c r="DC73" s="245"/>
      <c r="DD73" s="245"/>
      <c r="DE73" s="245"/>
      <c r="DF73" s="245"/>
      <c r="DG73" s="245"/>
      <c r="DH73" s="245"/>
      <c r="DI73" s="245"/>
      <c r="DJ73" s="245"/>
      <c r="DK73" s="245"/>
      <c r="DL73" s="245"/>
      <c r="DM73" s="245"/>
      <c r="DN73" s="245"/>
      <c r="DO73" s="245"/>
      <c r="DP73" s="245"/>
      <c r="DQ73" s="245"/>
      <c r="DR73" s="245"/>
      <c r="DS73" s="245"/>
      <c r="DT73" s="245"/>
      <c r="DU73" s="245"/>
      <c r="DV73" s="245"/>
      <c r="DW73" s="245"/>
      <c r="DX73" s="245"/>
      <c r="DY73" s="245"/>
      <c r="DZ73" s="245"/>
      <c r="EA73" s="245"/>
      <c r="EB73" s="245"/>
      <c r="EC73" s="245"/>
      <c r="ED73" s="245"/>
      <c r="EE73" s="245"/>
      <c r="EF73" s="245"/>
      <c r="EG73" s="245"/>
      <c r="EH73" s="245"/>
      <c r="EI73" s="245"/>
      <c r="EJ73" s="245"/>
      <c r="EK73" s="245"/>
      <c r="EL73" s="245"/>
      <c r="EM73" s="245"/>
      <c r="EN73" s="245"/>
      <c r="EO73" s="245"/>
      <c r="EP73" s="245"/>
      <c r="EQ73" s="245"/>
      <c r="ER73" s="245"/>
      <c r="ES73" s="245"/>
      <c r="ET73" s="245"/>
      <c r="EU73" s="245"/>
      <c r="EV73" s="245"/>
      <c r="EW73" s="245"/>
      <c r="EX73" s="245"/>
      <c r="EY73" s="245"/>
      <c r="EZ73" s="245"/>
      <c r="FA73" s="245"/>
      <c r="FB73" s="245"/>
      <c r="FC73" s="245"/>
      <c r="FD73" s="245"/>
      <c r="FE73" s="245"/>
      <c r="FF73" s="245"/>
      <c r="FG73" s="245"/>
      <c r="FH73" s="245"/>
      <c r="FI73" s="245"/>
      <c r="FJ73" s="245"/>
      <c r="FK73" s="245"/>
      <c r="FL73" s="245"/>
      <c r="FM73" s="245"/>
      <c r="FN73" s="245"/>
      <c r="FO73" s="245"/>
      <c r="FP73" s="245"/>
      <c r="FQ73" s="245"/>
      <c r="FR73" s="245"/>
      <c r="FS73" s="245"/>
      <c r="FT73" s="245"/>
      <c r="FU73" s="245"/>
      <c r="FV73" s="245"/>
      <c r="FW73" s="245"/>
      <c r="FX73" s="245"/>
      <c r="FY73" s="245"/>
      <c r="FZ73" s="245"/>
      <c r="GA73" s="245"/>
      <c r="GB73" s="245"/>
      <c r="GC73" s="245"/>
      <c r="GD73" s="245"/>
      <c r="GE73" s="245"/>
      <c r="GF73" s="245"/>
      <c r="GG73" s="245"/>
      <c r="GH73" s="245"/>
      <c r="GI73" s="245"/>
      <c r="GJ73" s="245"/>
      <c r="GK73" s="245"/>
      <c r="GL73" s="245"/>
      <c r="GM73" s="245"/>
      <c r="GN73" s="245"/>
      <c r="GO73" s="245"/>
      <c r="GP73" s="245"/>
      <c r="GQ73" s="245"/>
      <c r="GR73" s="245"/>
      <c r="GS73" s="245"/>
      <c r="GT73" s="245"/>
      <c r="GU73" s="245"/>
      <c r="GV73" s="245"/>
      <c r="GW73" s="245"/>
      <c r="GX73" s="245"/>
      <c r="GY73" s="245"/>
      <c r="GZ73" s="245"/>
      <c r="HA73" s="245"/>
      <c r="HB73" s="245"/>
      <c r="HC73" s="245"/>
      <c r="HD73" s="245"/>
      <c r="HE73" s="245"/>
      <c r="HF73" s="245"/>
      <c r="HG73" s="245"/>
      <c r="HH73" s="245"/>
      <c r="HI73" s="245"/>
      <c r="HJ73" s="245"/>
      <c r="HK73" s="245"/>
      <c r="HL73" s="245"/>
      <c r="HM73" s="245"/>
      <c r="HN73" s="245"/>
      <c r="HO73" s="245"/>
      <c r="HP73" s="245"/>
      <c r="HQ73" s="245"/>
      <c r="HR73" s="245"/>
      <c r="HS73" s="245"/>
      <c r="HT73" s="245"/>
      <c r="HU73" s="245"/>
      <c r="HV73" s="245"/>
      <c r="HW73" s="245"/>
      <c r="HX73" s="245"/>
      <c r="HY73" s="245"/>
      <c r="HZ73" s="245"/>
      <c r="IA73" s="245"/>
      <c r="IB73" s="245"/>
      <c r="IC73" s="245"/>
      <c r="ID73" s="245"/>
      <c r="IE73" s="245"/>
      <c r="IF73" s="245"/>
      <c r="IG73" s="245"/>
      <c r="IH73" s="245"/>
      <c r="II73" s="245"/>
      <c r="IJ73" s="245"/>
      <c r="IK73" s="245"/>
      <c r="IL73" s="245"/>
      <c r="IM73" s="245"/>
      <c r="IN73" s="245"/>
      <c r="IO73" s="245"/>
      <c r="IP73" s="245"/>
      <c r="IQ73" s="245"/>
      <c r="IR73" s="245"/>
      <c r="IS73" s="245"/>
      <c r="IT73" s="245"/>
      <c r="IU73" s="245"/>
      <c r="IV73" s="245"/>
      <c r="IW73" s="245"/>
      <c r="IX73" s="245"/>
      <c r="IY73" s="245"/>
      <c r="IZ73" s="245"/>
      <c r="JA73" s="245"/>
      <c r="JB73" s="245"/>
      <c r="JC73" s="245"/>
      <c r="JD73" s="245"/>
      <c r="JE73" s="245"/>
      <c r="JF73" s="245"/>
      <c r="JG73" s="245"/>
      <c r="JH73" s="245"/>
      <c r="JI73" s="245"/>
      <c r="JJ73" s="245"/>
      <c r="JK73" s="245"/>
      <c r="JL73" s="245"/>
      <c r="JM73" s="245"/>
      <c r="JN73" s="245"/>
      <c r="JO73" s="245"/>
      <c r="JP73" s="245"/>
      <c r="JQ73" s="245"/>
      <c r="JR73" s="245"/>
      <c r="JS73" s="245"/>
      <c r="JT73" s="245"/>
      <c r="JU73" s="245"/>
      <c r="JV73" s="245"/>
      <c r="JW73" s="245"/>
      <c r="JX73" s="245"/>
      <c r="JY73" s="245"/>
      <c r="JZ73" s="245"/>
      <c r="KA73" s="245"/>
      <c r="KB73" s="245"/>
      <c r="KC73" s="245"/>
      <c r="KD73" s="245"/>
      <c r="KE73" s="245"/>
      <c r="KF73" s="245"/>
      <c r="KG73" s="245"/>
      <c r="KH73" s="245"/>
      <c r="KI73" s="245"/>
      <c r="KJ73" s="245"/>
      <c r="KK73" s="245"/>
      <c r="KL73" s="245"/>
      <c r="KM73" s="245"/>
      <c r="KN73" s="245"/>
      <c r="KO73" s="245"/>
      <c r="KP73" s="245"/>
      <c r="KQ73" s="245"/>
      <c r="KR73" s="245"/>
      <c r="KS73" s="245"/>
      <c r="KT73" s="245"/>
      <c r="KU73" s="245"/>
      <c r="KV73" s="245"/>
      <c r="KW73" s="245"/>
      <c r="KX73" s="245"/>
      <c r="KY73" s="245"/>
      <c r="KZ73" s="245"/>
      <c r="LA73" s="245"/>
      <c r="LB73" s="245"/>
      <c r="LC73" s="245"/>
      <c r="LD73" s="245"/>
      <c r="LE73" s="245"/>
      <c r="LF73" s="245"/>
      <c r="LG73" s="245"/>
      <c r="LH73" s="245"/>
      <c r="LI73" s="245"/>
      <c r="LJ73" s="245"/>
      <c r="LK73" s="245"/>
      <c r="LL73" s="245"/>
      <c r="LM73" s="245"/>
      <c r="LN73" s="245"/>
      <c r="LO73" s="245"/>
      <c r="LP73" s="245"/>
      <c r="LQ73" s="245"/>
      <c r="LR73" s="245"/>
      <c r="LS73" s="245"/>
      <c r="LT73" s="245"/>
      <c r="LU73" s="245"/>
      <c r="LV73" s="245"/>
      <c r="LW73" s="245"/>
      <c r="LX73" s="245"/>
      <c r="LY73" s="245"/>
      <c r="LZ73" s="245"/>
      <c r="MA73" s="245"/>
      <c r="MB73" s="245"/>
      <c r="MC73" s="245"/>
      <c r="MD73" s="245"/>
      <c r="ME73" s="245"/>
      <c r="MF73" s="245"/>
      <c r="MG73" s="245"/>
      <c r="MH73" s="245"/>
      <c r="MI73" s="245"/>
      <c r="MJ73" s="245"/>
      <c r="MK73" s="245"/>
      <c r="ML73" s="245"/>
      <c r="MM73" s="245"/>
      <c r="MN73" s="245"/>
      <c r="MO73" s="245"/>
      <c r="MP73" s="245"/>
      <c r="MQ73" s="245"/>
      <c r="MR73" s="245"/>
      <c r="MS73" s="245"/>
      <c r="MT73" s="245"/>
      <c r="MU73" s="245"/>
      <c r="MV73" s="245"/>
      <c r="MW73" s="245"/>
      <c r="MX73" s="245"/>
      <c r="MY73" s="245"/>
      <c r="MZ73" s="245"/>
      <c r="NA73" s="245"/>
      <c r="NB73" s="245"/>
      <c r="NC73" s="245"/>
      <c r="ND73" s="245"/>
      <c r="NE73" s="245"/>
      <c r="NF73" s="245"/>
      <c r="NG73" s="245"/>
      <c r="NH73" s="245"/>
      <c r="NI73" s="245"/>
      <c r="NJ73" s="245"/>
      <c r="NK73" s="245"/>
      <c r="NL73" s="245"/>
      <c r="NM73" s="245"/>
      <c r="NN73" s="245"/>
      <c r="NO73" s="245"/>
      <c r="NP73" s="245"/>
      <c r="NQ73" s="245"/>
      <c r="NR73" s="245"/>
      <c r="NS73" s="245"/>
      <c r="NT73" s="245"/>
      <c r="NU73" s="245"/>
      <c r="NV73" s="245"/>
      <c r="NW73" s="245"/>
      <c r="NX73" s="245"/>
      <c r="NY73" s="245"/>
      <c r="NZ73" s="245"/>
      <c r="OA73" s="245"/>
      <c r="OB73" s="245"/>
      <c r="OC73" s="245"/>
      <c r="OD73" s="245"/>
      <c r="OE73" s="245"/>
      <c r="OF73" s="245"/>
      <c r="OG73" s="245"/>
      <c r="OH73" s="245"/>
      <c r="OI73" s="245"/>
      <c r="OJ73" s="245"/>
      <c r="OK73" s="245"/>
      <c r="OL73" s="245"/>
      <c r="OM73" s="245"/>
      <c r="ON73" s="245"/>
      <c r="OO73" s="245"/>
      <c r="OP73" s="245"/>
      <c r="OQ73" s="245"/>
      <c r="OR73" s="245"/>
      <c r="OS73" s="245"/>
      <c r="OT73" s="245"/>
      <c r="OU73" s="245"/>
      <c r="OV73" s="245"/>
      <c r="OW73" s="245"/>
      <c r="OX73" s="245"/>
      <c r="OY73" s="245"/>
      <c r="OZ73" s="245"/>
      <c r="PA73" s="245"/>
      <c r="PB73" s="245"/>
      <c r="PC73" s="245"/>
      <c r="PD73" s="245"/>
      <c r="PE73" s="245"/>
      <c r="PF73" s="245"/>
      <c r="PG73" s="245"/>
      <c r="PH73" s="245"/>
      <c r="PI73" s="245"/>
      <c r="PJ73" s="245"/>
      <c r="PK73" s="245"/>
      <c r="PL73" s="245"/>
      <c r="PM73" s="245"/>
      <c r="PN73" s="245"/>
      <c r="PO73" s="245"/>
      <c r="PP73" s="245"/>
      <c r="PQ73" s="245"/>
      <c r="PR73" s="245"/>
      <c r="PS73" s="245"/>
      <c r="PT73" s="245"/>
    </row>
    <row r="74" spans="1:436" s="201" customFormat="1" ht="78.75" customHeight="1">
      <c r="A74" s="1051"/>
      <c r="B74" s="1022" t="s">
        <v>744</v>
      </c>
      <c r="C74" s="1023"/>
      <c r="D74" s="597" t="s">
        <v>745</v>
      </c>
      <c r="E74" s="555" t="s">
        <v>87</v>
      </c>
      <c r="F74" s="555" t="s">
        <v>746</v>
      </c>
      <c r="G74" s="1018" t="s">
        <v>624</v>
      </c>
      <c r="H74" s="1018"/>
      <c r="I74" s="507" t="s">
        <v>747</v>
      </c>
      <c r="J74" s="1026" t="s">
        <v>742</v>
      </c>
      <c r="K74" s="1027"/>
      <c r="L74" s="242" t="s">
        <v>748</v>
      </c>
      <c r="M74" s="218"/>
      <c r="N74" s="218"/>
      <c r="O74" s="501"/>
      <c r="P74" s="218"/>
      <c r="Q74" s="218"/>
      <c r="R74" s="500"/>
      <c r="S74" s="240"/>
      <c r="T74" s="240"/>
      <c r="U74" s="501"/>
      <c r="V74" s="245"/>
      <c r="W74" s="245"/>
      <c r="X74" s="245"/>
      <c r="Y74" s="245"/>
      <c r="Z74" s="245"/>
      <c r="AA74" s="245"/>
      <c r="AB74" s="245"/>
      <c r="AC74" s="245"/>
      <c r="AD74" s="245"/>
      <c r="AE74" s="245"/>
      <c r="AF74" s="245"/>
      <c r="AG74" s="245"/>
      <c r="AH74" s="245"/>
      <c r="AI74" s="245"/>
      <c r="AJ74" s="245"/>
      <c r="AK74" s="245"/>
      <c r="AL74" s="245"/>
      <c r="AM74" s="245"/>
      <c r="AN74" s="245"/>
      <c r="AO74" s="245"/>
      <c r="AP74" s="245"/>
      <c r="AQ74" s="245"/>
      <c r="AR74" s="245"/>
      <c r="AS74" s="245"/>
      <c r="AT74" s="245"/>
      <c r="AU74" s="245"/>
      <c r="AV74" s="245"/>
      <c r="AW74" s="245"/>
      <c r="AX74" s="245"/>
      <c r="AY74" s="245"/>
      <c r="AZ74" s="245"/>
      <c r="BA74" s="245"/>
      <c r="BB74" s="245"/>
      <c r="BC74" s="245"/>
      <c r="BD74" s="245"/>
      <c r="BE74" s="245"/>
      <c r="BF74" s="245"/>
      <c r="BG74" s="245"/>
      <c r="BH74" s="245"/>
      <c r="BI74" s="245"/>
      <c r="BJ74" s="245"/>
      <c r="BK74" s="245"/>
      <c r="BL74" s="245"/>
      <c r="BM74" s="245"/>
      <c r="BN74" s="245"/>
      <c r="BO74" s="245"/>
      <c r="BP74" s="245"/>
      <c r="BQ74" s="245"/>
      <c r="BR74" s="245"/>
      <c r="BS74" s="245"/>
      <c r="BT74" s="245"/>
      <c r="BU74" s="245"/>
      <c r="BV74" s="245"/>
      <c r="BW74" s="245"/>
      <c r="BX74" s="245"/>
      <c r="BY74" s="245"/>
      <c r="BZ74" s="245"/>
      <c r="CA74" s="245"/>
      <c r="CB74" s="245"/>
      <c r="CC74" s="245"/>
      <c r="CD74" s="245"/>
      <c r="CE74" s="245"/>
      <c r="CF74" s="245"/>
      <c r="CG74" s="245"/>
      <c r="CH74" s="245"/>
      <c r="CI74" s="245"/>
      <c r="CJ74" s="245"/>
      <c r="CK74" s="245"/>
      <c r="CL74" s="245"/>
      <c r="CM74" s="245"/>
      <c r="CN74" s="245"/>
      <c r="CO74" s="245"/>
      <c r="CP74" s="245"/>
      <c r="CQ74" s="245"/>
      <c r="CR74" s="245"/>
      <c r="CS74" s="245"/>
      <c r="CT74" s="245"/>
      <c r="CU74" s="245"/>
      <c r="CV74" s="245"/>
      <c r="CW74" s="245"/>
      <c r="CX74" s="245"/>
      <c r="CY74" s="245"/>
      <c r="CZ74" s="245"/>
      <c r="DA74" s="245"/>
      <c r="DB74" s="245"/>
      <c r="DC74" s="245"/>
      <c r="DD74" s="245"/>
      <c r="DE74" s="245"/>
      <c r="DF74" s="245"/>
      <c r="DG74" s="245"/>
      <c r="DH74" s="245"/>
      <c r="DI74" s="245"/>
      <c r="DJ74" s="245"/>
      <c r="DK74" s="245"/>
      <c r="DL74" s="245"/>
      <c r="DM74" s="245"/>
      <c r="DN74" s="245"/>
      <c r="DO74" s="245"/>
      <c r="DP74" s="245"/>
      <c r="DQ74" s="245"/>
      <c r="DR74" s="245"/>
      <c r="DS74" s="245"/>
      <c r="DT74" s="245"/>
      <c r="DU74" s="245"/>
      <c r="DV74" s="245"/>
      <c r="DW74" s="245"/>
      <c r="DX74" s="245"/>
      <c r="DY74" s="245"/>
      <c r="DZ74" s="245"/>
      <c r="EA74" s="245"/>
      <c r="EB74" s="245"/>
      <c r="EC74" s="245"/>
      <c r="ED74" s="245"/>
      <c r="EE74" s="245"/>
      <c r="EF74" s="245"/>
      <c r="EG74" s="245"/>
      <c r="EH74" s="245"/>
      <c r="EI74" s="245"/>
      <c r="EJ74" s="245"/>
      <c r="EK74" s="245"/>
      <c r="EL74" s="245"/>
      <c r="EM74" s="245"/>
      <c r="EN74" s="245"/>
      <c r="EO74" s="245"/>
      <c r="EP74" s="245"/>
      <c r="EQ74" s="245"/>
      <c r="ER74" s="245"/>
      <c r="ES74" s="245"/>
      <c r="ET74" s="245"/>
      <c r="EU74" s="245"/>
      <c r="EV74" s="245"/>
      <c r="EW74" s="245"/>
      <c r="EX74" s="245"/>
      <c r="EY74" s="245"/>
      <c r="EZ74" s="245"/>
      <c r="FA74" s="245"/>
      <c r="FB74" s="245"/>
      <c r="FC74" s="245"/>
      <c r="FD74" s="245"/>
      <c r="FE74" s="245"/>
      <c r="FF74" s="245"/>
      <c r="FG74" s="245"/>
      <c r="FH74" s="245"/>
      <c r="FI74" s="245"/>
      <c r="FJ74" s="245"/>
      <c r="FK74" s="245"/>
      <c r="FL74" s="245"/>
      <c r="FM74" s="245"/>
      <c r="FN74" s="245"/>
      <c r="FO74" s="245"/>
      <c r="FP74" s="245"/>
      <c r="FQ74" s="245"/>
      <c r="FR74" s="245"/>
      <c r="FS74" s="245"/>
      <c r="FT74" s="245"/>
      <c r="FU74" s="245"/>
      <c r="FV74" s="245"/>
      <c r="FW74" s="245"/>
      <c r="FX74" s="245"/>
      <c r="FY74" s="245"/>
      <c r="FZ74" s="245"/>
      <c r="GA74" s="245"/>
      <c r="GB74" s="245"/>
      <c r="GC74" s="245"/>
      <c r="GD74" s="245"/>
      <c r="GE74" s="245"/>
      <c r="GF74" s="245"/>
      <c r="GG74" s="245"/>
      <c r="GH74" s="245"/>
      <c r="GI74" s="245"/>
      <c r="GJ74" s="245"/>
      <c r="GK74" s="245"/>
      <c r="GL74" s="245"/>
      <c r="GM74" s="245"/>
      <c r="GN74" s="245"/>
      <c r="GO74" s="245"/>
      <c r="GP74" s="245"/>
      <c r="GQ74" s="245"/>
      <c r="GR74" s="245"/>
      <c r="GS74" s="245"/>
      <c r="GT74" s="245"/>
      <c r="GU74" s="245"/>
      <c r="GV74" s="245"/>
      <c r="GW74" s="245"/>
      <c r="GX74" s="245"/>
      <c r="GY74" s="245"/>
      <c r="GZ74" s="245"/>
      <c r="HA74" s="245"/>
      <c r="HB74" s="245"/>
      <c r="HC74" s="245"/>
      <c r="HD74" s="245"/>
      <c r="HE74" s="245"/>
      <c r="HF74" s="245"/>
      <c r="HG74" s="245"/>
      <c r="HH74" s="245"/>
      <c r="HI74" s="245"/>
      <c r="HJ74" s="245"/>
      <c r="HK74" s="245"/>
      <c r="HL74" s="245"/>
      <c r="HM74" s="245"/>
      <c r="HN74" s="245"/>
      <c r="HO74" s="245"/>
      <c r="HP74" s="245"/>
      <c r="HQ74" s="245"/>
      <c r="HR74" s="245"/>
      <c r="HS74" s="245"/>
      <c r="HT74" s="245"/>
      <c r="HU74" s="245"/>
      <c r="HV74" s="245"/>
      <c r="HW74" s="245"/>
      <c r="HX74" s="245"/>
      <c r="HY74" s="245"/>
      <c r="HZ74" s="245"/>
      <c r="IA74" s="245"/>
      <c r="IB74" s="245"/>
      <c r="IC74" s="245"/>
      <c r="ID74" s="245"/>
      <c r="IE74" s="245"/>
      <c r="IF74" s="245"/>
      <c r="IG74" s="245"/>
      <c r="IH74" s="245"/>
      <c r="II74" s="245"/>
      <c r="IJ74" s="245"/>
      <c r="IK74" s="245"/>
      <c r="IL74" s="245"/>
      <c r="IM74" s="245"/>
      <c r="IN74" s="245"/>
      <c r="IO74" s="245"/>
      <c r="IP74" s="245"/>
      <c r="IQ74" s="245"/>
      <c r="IR74" s="245"/>
      <c r="IS74" s="245"/>
      <c r="IT74" s="245"/>
      <c r="IU74" s="245"/>
      <c r="IV74" s="245"/>
      <c r="IW74" s="245"/>
      <c r="IX74" s="245"/>
      <c r="IY74" s="245"/>
      <c r="IZ74" s="245"/>
      <c r="JA74" s="245"/>
      <c r="JB74" s="245"/>
      <c r="JC74" s="245"/>
      <c r="JD74" s="245"/>
      <c r="JE74" s="245"/>
      <c r="JF74" s="245"/>
      <c r="JG74" s="245"/>
      <c r="JH74" s="245"/>
      <c r="JI74" s="245"/>
      <c r="JJ74" s="245"/>
      <c r="JK74" s="245"/>
      <c r="JL74" s="245"/>
      <c r="JM74" s="245"/>
      <c r="JN74" s="245"/>
      <c r="JO74" s="245"/>
      <c r="JP74" s="245"/>
      <c r="JQ74" s="245"/>
      <c r="JR74" s="245"/>
      <c r="JS74" s="245"/>
      <c r="JT74" s="245"/>
      <c r="JU74" s="245"/>
      <c r="JV74" s="245"/>
      <c r="JW74" s="245"/>
      <c r="JX74" s="245"/>
      <c r="JY74" s="245"/>
      <c r="JZ74" s="245"/>
      <c r="KA74" s="245"/>
      <c r="KB74" s="245"/>
      <c r="KC74" s="245"/>
      <c r="KD74" s="245"/>
      <c r="KE74" s="245"/>
      <c r="KF74" s="245"/>
      <c r="KG74" s="245"/>
      <c r="KH74" s="245"/>
      <c r="KI74" s="245"/>
      <c r="KJ74" s="245"/>
      <c r="KK74" s="245"/>
      <c r="KL74" s="245"/>
      <c r="KM74" s="245"/>
      <c r="KN74" s="245"/>
      <c r="KO74" s="245"/>
      <c r="KP74" s="245"/>
      <c r="KQ74" s="245"/>
      <c r="KR74" s="245"/>
      <c r="KS74" s="245"/>
      <c r="KT74" s="245"/>
      <c r="KU74" s="245"/>
      <c r="KV74" s="245"/>
      <c r="KW74" s="245"/>
      <c r="KX74" s="245"/>
      <c r="KY74" s="245"/>
      <c r="KZ74" s="245"/>
      <c r="LA74" s="245"/>
      <c r="LB74" s="245"/>
      <c r="LC74" s="245"/>
      <c r="LD74" s="245"/>
      <c r="LE74" s="245"/>
      <c r="LF74" s="245"/>
      <c r="LG74" s="245"/>
      <c r="LH74" s="245"/>
      <c r="LI74" s="245"/>
      <c r="LJ74" s="245"/>
      <c r="LK74" s="245"/>
      <c r="LL74" s="245"/>
      <c r="LM74" s="245"/>
      <c r="LN74" s="245"/>
      <c r="LO74" s="245"/>
      <c r="LP74" s="245"/>
      <c r="LQ74" s="245"/>
      <c r="LR74" s="245"/>
      <c r="LS74" s="245"/>
      <c r="LT74" s="245"/>
      <c r="LU74" s="245"/>
      <c r="LV74" s="245"/>
      <c r="LW74" s="245"/>
      <c r="LX74" s="245"/>
      <c r="LY74" s="245"/>
      <c r="LZ74" s="245"/>
      <c r="MA74" s="245"/>
      <c r="MB74" s="245"/>
      <c r="MC74" s="245"/>
      <c r="MD74" s="245"/>
      <c r="ME74" s="245"/>
      <c r="MF74" s="245"/>
      <c r="MG74" s="245"/>
      <c r="MH74" s="245"/>
      <c r="MI74" s="245"/>
      <c r="MJ74" s="245"/>
      <c r="MK74" s="245"/>
      <c r="ML74" s="245"/>
      <c r="MM74" s="245"/>
      <c r="MN74" s="245"/>
      <c r="MO74" s="245"/>
      <c r="MP74" s="245"/>
      <c r="MQ74" s="245"/>
      <c r="MR74" s="245"/>
      <c r="MS74" s="245"/>
      <c r="MT74" s="245"/>
      <c r="MU74" s="245"/>
      <c r="MV74" s="245"/>
      <c r="MW74" s="245"/>
      <c r="MX74" s="245"/>
      <c r="MY74" s="245"/>
      <c r="MZ74" s="245"/>
      <c r="NA74" s="245"/>
      <c r="NB74" s="245"/>
      <c r="NC74" s="245"/>
      <c r="ND74" s="245"/>
      <c r="NE74" s="245"/>
      <c r="NF74" s="245"/>
      <c r="NG74" s="245"/>
      <c r="NH74" s="245"/>
      <c r="NI74" s="245"/>
      <c r="NJ74" s="245"/>
      <c r="NK74" s="245"/>
      <c r="NL74" s="245"/>
      <c r="NM74" s="245"/>
      <c r="NN74" s="245"/>
      <c r="NO74" s="245"/>
      <c r="NP74" s="245"/>
      <c r="NQ74" s="245"/>
      <c r="NR74" s="245"/>
      <c r="NS74" s="245"/>
      <c r="NT74" s="245"/>
      <c r="NU74" s="245"/>
      <c r="NV74" s="245"/>
      <c r="NW74" s="245"/>
      <c r="NX74" s="245"/>
      <c r="NY74" s="245"/>
      <c r="NZ74" s="245"/>
      <c r="OA74" s="245"/>
      <c r="OB74" s="245"/>
      <c r="OC74" s="245"/>
      <c r="OD74" s="245"/>
      <c r="OE74" s="245"/>
      <c r="OF74" s="245"/>
      <c r="OG74" s="245"/>
      <c r="OH74" s="245"/>
      <c r="OI74" s="245"/>
      <c r="OJ74" s="245"/>
      <c r="OK74" s="245"/>
      <c r="OL74" s="245"/>
      <c r="OM74" s="245"/>
      <c r="ON74" s="245"/>
      <c r="OO74" s="245"/>
      <c r="OP74" s="245"/>
      <c r="OQ74" s="245"/>
      <c r="OR74" s="245"/>
      <c r="OS74" s="245"/>
      <c r="OT74" s="245"/>
      <c r="OU74" s="245"/>
      <c r="OV74" s="245"/>
      <c r="OW74" s="245"/>
      <c r="OX74" s="245"/>
      <c r="OY74" s="245"/>
      <c r="OZ74" s="245"/>
      <c r="PA74" s="245"/>
      <c r="PB74" s="245"/>
      <c r="PC74" s="245"/>
      <c r="PD74" s="245"/>
      <c r="PE74" s="245"/>
      <c r="PF74" s="245"/>
      <c r="PG74" s="245"/>
      <c r="PH74" s="245"/>
      <c r="PI74" s="245"/>
      <c r="PJ74" s="245"/>
      <c r="PK74" s="245"/>
      <c r="PL74" s="245"/>
      <c r="PM74" s="245"/>
      <c r="PN74" s="245"/>
      <c r="PO74" s="245"/>
      <c r="PP74" s="245"/>
      <c r="PQ74" s="245"/>
      <c r="PR74" s="245"/>
      <c r="PS74" s="245"/>
      <c r="PT74" s="245"/>
    </row>
    <row r="75" spans="1:436" s="201" customFormat="1" ht="78.75" customHeight="1">
      <c r="A75" s="1051"/>
      <c r="B75" s="1022" t="s">
        <v>749</v>
      </c>
      <c r="C75" s="1023"/>
      <c r="D75" s="597" t="s">
        <v>750</v>
      </c>
      <c r="E75" s="555" t="s">
        <v>87</v>
      </c>
      <c r="F75" s="555" t="s">
        <v>93</v>
      </c>
      <c r="G75" s="1018" t="s">
        <v>624</v>
      </c>
      <c r="H75" s="1018"/>
      <c r="I75" s="507" t="s">
        <v>751</v>
      </c>
      <c r="J75" s="1026" t="s">
        <v>707</v>
      </c>
      <c r="K75" s="1027"/>
      <c r="L75" s="242" t="s">
        <v>752</v>
      </c>
      <c r="M75" s="218"/>
      <c r="N75" s="218"/>
      <c r="O75" s="501"/>
      <c r="P75" s="218"/>
      <c r="Q75" s="218"/>
      <c r="R75" s="500"/>
      <c r="S75" s="240"/>
      <c r="T75" s="240"/>
      <c r="U75" s="501"/>
      <c r="V75" s="245"/>
      <c r="W75" s="245"/>
      <c r="X75" s="245"/>
      <c r="Y75" s="245"/>
      <c r="Z75" s="245"/>
      <c r="AA75" s="245"/>
      <c r="AB75" s="245"/>
      <c r="AC75" s="245"/>
      <c r="AD75" s="245"/>
      <c r="AE75" s="245"/>
      <c r="AF75" s="245"/>
      <c r="AG75" s="245"/>
      <c r="AH75" s="245"/>
      <c r="AI75" s="245"/>
      <c r="AJ75" s="245"/>
      <c r="AK75" s="245"/>
      <c r="AL75" s="245"/>
      <c r="AM75" s="245"/>
      <c r="AN75" s="245"/>
      <c r="AO75" s="245"/>
      <c r="AP75" s="245"/>
      <c r="AQ75" s="245"/>
      <c r="AR75" s="245"/>
      <c r="AS75" s="245"/>
      <c r="AT75" s="245"/>
      <c r="AU75" s="245"/>
      <c r="AV75" s="245"/>
      <c r="AW75" s="245"/>
      <c r="AX75" s="245"/>
      <c r="AY75" s="245"/>
      <c r="AZ75" s="245"/>
      <c r="BA75" s="245"/>
      <c r="BB75" s="245"/>
      <c r="BC75" s="245"/>
      <c r="BD75" s="245"/>
      <c r="BE75" s="245"/>
      <c r="BF75" s="245"/>
      <c r="BG75" s="245"/>
      <c r="BH75" s="245"/>
      <c r="BI75" s="245"/>
      <c r="BJ75" s="245"/>
      <c r="BK75" s="245"/>
      <c r="BL75" s="245"/>
      <c r="BM75" s="245"/>
      <c r="BN75" s="245"/>
      <c r="BO75" s="245"/>
      <c r="BP75" s="245"/>
      <c r="BQ75" s="245"/>
      <c r="BR75" s="245"/>
      <c r="BS75" s="245"/>
      <c r="BT75" s="245"/>
      <c r="BU75" s="245"/>
      <c r="BV75" s="245"/>
      <c r="BW75" s="245"/>
      <c r="BX75" s="245"/>
      <c r="BY75" s="245"/>
      <c r="BZ75" s="245"/>
      <c r="CA75" s="245"/>
      <c r="CB75" s="245"/>
      <c r="CC75" s="245"/>
      <c r="CD75" s="245"/>
      <c r="CE75" s="245"/>
      <c r="CF75" s="245"/>
      <c r="CG75" s="245"/>
      <c r="CH75" s="245"/>
      <c r="CI75" s="245"/>
      <c r="CJ75" s="245"/>
      <c r="CK75" s="245"/>
      <c r="CL75" s="245"/>
      <c r="CM75" s="245"/>
      <c r="CN75" s="245"/>
      <c r="CO75" s="245"/>
      <c r="CP75" s="245"/>
      <c r="CQ75" s="245"/>
      <c r="CR75" s="245"/>
      <c r="CS75" s="245"/>
      <c r="CT75" s="245"/>
      <c r="CU75" s="245"/>
      <c r="CV75" s="245"/>
      <c r="CW75" s="245"/>
      <c r="CX75" s="245"/>
      <c r="CY75" s="245"/>
      <c r="CZ75" s="245"/>
      <c r="DA75" s="245"/>
      <c r="DB75" s="245"/>
      <c r="DC75" s="245"/>
      <c r="DD75" s="245"/>
      <c r="DE75" s="245"/>
      <c r="DF75" s="245"/>
      <c r="DG75" s="245"/>
      <c r="DH75" s="245"/>
      <c r="DI75" s="245"/>
      <c r="DJ75" s="245"/>
      <c r="DK75" s="245"/>
      <c r="DL75" s="245"/>
      <c r="DM75" s="245"/>
      <c r="DN75" s="245"/>
      <c r="DO75" s="245"/>
      <c r="DP75" s="245"/>
      <c r="DQ75" s="245"/>
      <c r="DR75" s="245"/>
      <c r="DS75" s="245"/>
      <c r="DT75" s="245"/>
      <c r="DU75" s="245"/>
      <c r="DV75" s="245"/>
      <c r="DW75" s="245"/>
      <c r="DX75" s="245"/>
      <c r="DY75" s="245"/>
      <c r="DZ75" s="245"/>
      <c r="EA75" s="245"/>
      <c r="EB75" s="245"/>
      <c r="EC75" s="245"/>
      <c r="ED75" s="245"/>
      <c r="EE75" s="245"/>
      <c r="EF75" s="245"/>
      <c r="EG75" s="245"/>
      <c r="EH75" s="245"/>
      <c r="EI75" s="245"/>
      <c r="EJ75" s="245"/>
      <c r="EK75" s="245"/>
      <c r="EL75" s="245"/>
      <c r="EM75" s="245"/>
      <c r="EN75" s="245"/>
      <c r="EO75" s="245"/>
      <c r="EP75" s="245"/>
      <c r="EQ75" s="245"/>
      <c r="ER75" s="245"/>
      <c r="ES75" s="245"/>
      <c r="ET75" s="245"/>
      <c r="EU75" s="245"/>
      <c r="EV75" s="245"/>
      <c r="EW75" s="245"/>
      <c r="EX75" s="245"/>
      <c r="EY75" s="245"/>
      <c r="EZ75" s="245"/>
      <c r="FA75" s="245"/>
      <c r="FB75" s="245"/>
      <c r="FC75" s="245"/>
      <c r="FD75" s="245"/>
      <c r="FE75" s="245"/>
      <c r="FF75" s="245"/>
      <c r="FG75" s="245"/>
      <c r="FH75" s="245"/>
      <c r="FI75" s="245"/>
      <c r="FJ75" s="245"/>
      <c r="FK75" s="245"/>
      <c r="FL75" s="245"/>
      <c r="FM75" s="245"/>
      <c r="FN75" s="245"/>
      <c r="FO75" s="245"/>
      <c r="FP75" s="245"/>
      <c r="FQ75" s="245"/>
      <c r="FR75" s="245"/>
      <c r="FS75" s="245"/>
      <c r="FT75" s="245"/>
      <c r="FU75" s="245"/>
      <c r="FV75" s="245"/>
      <c r="FW75" s="245"/>
      <c r="FX75" s="245"/>
      <c r="FY75" s="245"/>
      <c r="FZ75" s="245"/>
      <c r="GA75" s="245"/>
      <c r="GB75" s="245"/>
      <c r="GC75" s="245"/>
      <c r="GD75" s="245"/>
      <c r="GE75" s="245"/>
      <c r="GF75" s="245"/>
      <c r="GG75" s="245"/>
      <c r="GH75" s="245"/>
      <c r="GI75" s="245"/>
      <c r="GJ75" s="245"/>
      <c r="GK75" s="245"/>
      <c r="GL75" s="245"/>
      <c r="GM75" s="245"/>
      <c r="GN75" s="245"/>
      <c r="GO75" s="245"/>
      <c r="GP75" s="245"/>
      <c r="GQ75" s="245"/>
      <c r="GR75" s="245"/>
      <c r="GS75" s="245"/>
      <c r="GT75" s="245"/>
      <c r="GU75" s="245"/>
      <c r="GV75" s="245"/>
      <c r="GW75" s="245"/>
      <c r="GX75" s="245"/>
      <c r="GY75" s="245"/>
      <c r="GZ75" s="245"/>
      <c r="HA75" s="245"/>
      <c r="HB75" s="245"/>
      <c r="HC75" s="245"/>
      <c r="HD75" s="245"/>
      <c r="HE75" s="245"/>
      <c r="HF75" s="245"/>
      <c r="HG75" s="245"/>
      <c r="HH75" s="245"/>
      <c r="HI75" s="245"/>
      <c r="HJ75" s="245"/>
      <c r="HK75" s="245"/>
      <c r="HL75" s="245"/>
      <c r="HM75" s="245"/>
      <c r="HN75" s="245"/>
      <c r="HO75" s="245"/>
      <c r="HP75" s="245"/>
      <c r="HQ75" s="245"/>
      <c r="HR75" s="245"/>
      <c r="HS75" s="245"/>
      <c r="HT75" s="245"/>
      <c r="HU75" s="245"/>
      <c r="HV75" s="245"/>
      <c r="HW75" s="245"/>
      <c r="HX75" s="245"/>
      <c r="HY75" s="245"/>
      <c r="HZ75" s="245"/>
      <c r="IA75" s="245"/>
      <c r="IB75" s="245"/>
      <c r="IC75" s="245"/>
      <c r="ID75" s="245"/>
      <c r="IE75" s="245"/>
      <c r="IF75" s="245"/>
      <c r="IG75" s="245"/>
      <c r="IH75" s="245"/>
      <c r="II75" s="245"/>
      <c r="IJ75" s="245"/>
      <c r="IK75" s="245"/>
      <c r="IL75" s="245"/>
      <c r="IM75" s="245"/>
      <c r="IN75" s="245"/>
      <c r="IO75" s="245"/>
      <c r="IP75" s="245"/>
      <c r="IQ75" s="245"/>
      <c r="IR75" s="245"/>
      <c r="IS75" s="245"/>
      <c r="IT75" s="245"/>
      <c r="IU75" s="245"/>
      <c r="IV75" s="245"/>
      <c r="IW75" s="245"/>
      <c r="IX75" s="245"/>
      <c r="IY75" s="245"/>
      <c r="IZ75" s="245"/>
      <c r="JA75" s="245"/>
      <c r="JB75" s="245"/>
      <c r="JC75" s="245"/>
      <c r="JD75" s="245"/>
      <c r="JE75" s="245"/>
      <c r="JF75" s="245"/>
      <c r="JG75" s="245"/>
      <c r="JH75" s="245"/>
      <c r="JI75" s="245"/>
      <c r="JJ75" s="245"/>
      <c r="JK75" s="245"/>
      <c r="JL75" s="245"/>
      <c r="JM75" s="245"/>
      <c r="JN75" s="245"/>
      <c r="JO75" s="245"/>
      <c r="JP75" s="245"/>
      <c r="JQ75" s="245"/>
      <c r="JR75" s="245"/>
      <c r="JS75" s="245"/>
      <c r="JT75" s="245"/>
      <c r="JU75" s="245"/>
      <c r="JV75" s="245"/>
      <c r="JW75" s="245"/>
      <c r="JX75" s="245"/>
      <c r="JY75" s="245"/>
      <c r="JZ75" s="245"/>
      <c r="KA75" s="245"/>
      <c r="KB75" s="245"/>
      <c r="KC75" s="245"/>
      <c r="KD75" s="245"/>
      <c r="KE75" s="245"/>
      <c r="KF75" s="245"/>
      <c r="KG75" s="245"/>
      <c r="KH75" s="245"/>
      <c r="KI75" s="245"/>
      <c r="KJ75" s="245"/>
      <c r="KK75" s="245"/>
      <c r="KL75" s="245"/>
      <c r="KM75" s="245"/>
      <c r="KN75" s="245"/>
      <c r="KO75" s="245"/>
      <c r="KP75" s="245"/>
      <c r="KQ75" s="245"/>
      <c r="KR75" s="245"/>
      <c r="KS75" s="245"/>
      <c r="KT75" s="245"/>
      <c r="KU75" s="245"/>
      <c r="KV75" s="245"/>
      <c r="KW75" s="245"/>
      <c r="KX75" s="245"/>
      <c r="KY75" s="245"/>
      <c r="KZ75" s="245"/>
      <c r="LA75" s="245"/>
      <c r="LB75" s="245"/>
      <c r="LC75" s="245"/>
      <c r="LD75" s="245"/>
      <c r="LE75" s="245"/>
      <c r="LF75" s="245"/>
      <c r="LG75" s="245"/>
      <c r="LH75" s="245"/>
      <c r="LI75" s="245"/>
      <c r="LJ75" s="245"/>
      <c r="LK75" s="245"/>
      <c r="LL75" s="245"/>
      <c r="LM75" s="245"/>
      <c r="LN75" s="245"/>
      <c r="LO75" s="245"/>
      <c r="LP75" s="245"/>
      <c r="LQ75" s="245"/>
      <c r="LR75" s="245"/>
      <c r="LS75" s="245"/>
      <c r="LT75" s="245"/>
      <c r="LU75" s="245"/>
      <c r="LV75" s="245"/>
      <c r="LW75" s="245"/>
      <c r="LX75" s="245"/>
      <c r="LY75" s="245"/>
      <c r="LZ75" s="245"/>
      <c r="MA75" s="245"/>
      <c r="MB75" s="245"/>
      <c r="MC75" s="245"/>
      <c r="MD75" s="245"/>
      <c r="ME75" s="245"/>
      <c r="MF75" s="245"/>
      <c r="MG75" s="245"/>
      <c r="MH75" s="245"/>
      <c r="MI75" s="245"/>
      <c r="MJ75" s="245"/>
      <c r="MK75" s="245"/>
      <c r="ML75" s="245"/>
      <c r="MM75" s="245"/>
      <c r="MN75" s="245"/>
      <c r="MO75" s="245"/>
      <c r="MP75" s="245"/>
      <c r="MQ75" s="245"/>
      <c r="MR75" s="245"/>
      <c r="MS75" s="245"/>
      <c r="MT75" s="245"/>
      <c r="MU75" s="245"/>
      <c r="MV75" s="245"/>
      <c r="MW75" s="245"/>
      <c r="MX75" s="245"/>
      <c r="MY75" s="245"/>
      <c r="MZ75" s="245"/>
      <c r="NA75" s="245"/>
      <c r="NB75" s="245"/>
      <c r="NC75" s="245"/>
      <c r="ND75" s="245"/>
      <c r="NE75" s="245"/>
      <c r="NF75" s="245"/>
      <c r="NG75" s="245"/>
      <c r="NH75" s="245"/>
      <c r="NI75" s="245"/>
      <c r="NJ75" s="245"/>
      <c r="NK75" s="245"/>
      <c r="NL75" s="245"/>
      <c r="NM75" s="245"/>
      <c r="NN75" s="245"/>
      <c r="NO75" s="245"/>
      <c r="NP75" s="245"/>
      <c r="NQ75" s="245"/>
      <c r="NR75" s="245"/>
      <c r="NS75" s="245"/>
      <c r="NT75" s="245"/>
      <c r="NU75" s="245"/>
      <c r="NV75" s="245"/>
      <c r="NW75" s="245"/>
      <c r="NX75" s="245"/>
      <c r="NY75" s="245"/>
      <c r="NZ75" s="245"/>
      <c r="OA75" s="245"/>
      <c r="OB75" s="245"/>
      <c r="OC75" s="245"/>
      <c r="OD75" s="245"/>
      <c r="OE75" s="245"/>
      <c r="OF75" s="245"/>
      <c r="OG75" s="245"/>
      <c r="OH75" s="245"/>
      <c r="OI75" s="245"/>
      <c r="OJ75" s="245"/>
      <c r="OK75" s="245"/>
      <c r="OL75" s="245"/>
      <c r="OM75" s="245"/>
      <c r="ON75" s="245"/>
      <c r="OO75" s="245"/>
      <c r="OP75" s="245"/>
      <c r="OQ75" s="245"/>
      <c r="OR75" s="245"/>
      <c r="OS75" s="245"/>
      <c r="OT75" s="245"/>
      <c r="OU75" s="245"/>
      <c r="OV75" s="245"/>
      <c r="OW75" s="245"/>
      <c r="OX75" s="245"/>
      <c r="OY75" s="245"/>
      <c r="OZ75" s="245"/>
      <c r="PA75" s="245"/>
      <c r="PB75" s="245"/>
      <c r="PC75" s="245"/>
      <c r="PD75" s="245"/>
      <c r="PE75" s="245"/>
      <c r="PF75" s="245"/>
      <c r="PG75" s="245"/>
      <c r="PH75" s="245"/>
      <c r="PI75" s="245"/>
      <c r="PJ75" s="245"/>
      <c r="PK75" s="245"/>
      <c r="PL75" s="245"/>
      <c r="PM75" s="245"/>
      <c r="PN75" s="245"/>
      <c r="PO75" s="245"/>
      <c r="PP75" s="245"/>
      <c r="PQ75" s="245"/>
      <c r="PR75" s="245"/>
      <c r="PS75" s="245"/>
      <c r="PT75" s="245"/>
    </row>
    <row r="76" spans="1:436" s="201" customFormat="1" ht="78.75" customHeight="1">
      <c r="A76" s="1051"/>
      <c r="B76" s="1017" t="s">
        <v>753</v>
      </c>
      <c r="C76" s="1017"/>
      <c r="D76" s="555" t="s">
        <v>750</v>
      </c>
      <c r="E76" s="555" t="s">
        <v>87</v>
      </c>
      <c r="F76" s="555" t="s">
        <v>754</v>
      </c>
      <c r="G76" s="1018" t="s">
        <v>624</v>
      </c>
      <c r="H76" s="1018"/>
      <c r="I76" s="555" t="s">
        <v>755</v>
      </c>
      <c r="J76" s="1162" t="s">
        <v>707</v>
      </c>
      <c r="K76" s="1162"/>
      <c r="L76" s="242" t="s">
        <v>752</v>
      </c>
      <c r="M76" s="218"/>
      <c r="N76" s="218"/>
      <c r="O76" s="501"/>
      <c r="P76" s="218"/>
      <c r="Q76" s="218"/>
      <c r="R76" s="500"/>
      <c r="S76" s="240"/>
      <c r="T76" s="240"/>
      <c r="U76" s="501"/>
      <c r="V76" s="245"/>
      <c r="W76" s="245"/>
      <c r="X76" s="245"/>
      <c r="Y76" s="245"/>
      <c r="Z76" s="245"/>
      <c r="AA76" s="245"/>
      <c r="AB76" s="245"/>
      <c r="AC76" s="245"/>
      <c r="AD76" s="245"/>
      <c r="AE76" s="245"/>
      <c r="AF76" s="245"/>
      <c r="AG76" s="245"/>
      <c r="AH76" s="245"/>
      <c r="AI76" s="245"/>
      <c r="AJ76" s="245"/>
      <c r="AK76" s="245"/>
      <c r="AL76" s="245"/>
      <c r="AM76" s="245"/>
      <c r="AN76" s="245"/>
      <c r="AO76" s="245"/>
      <c r="AP76" s="245"/>
      <c r="AQ76" s="245"/>
      <c r="AR76" s="245"/>
      <c r="AS76" s="245"/>
      <c r="AT76" s="245"/>
      <c r="AU76" s="245"/>
      <c r="AV76" s="245"/>
      <c r="AW76" s="245"/>
      <c r="AX76" s="245"/>
      <c r="AY76" s="245"/>
      <c r="AZ76" s="245"/>
      <c r="BA76" s="245"/>
      <c r="BB76" s="245"/>
      <c r="BC76" s="245"/>
      <c r="BD76" s="245"/>
      <c r="BE76" s="245"/>
      <c r="BF76" s="245"/>
      <c r="BG76" s="245"/>
      <c r="BH76" s="245"/>
      <c r="BI76" s="245"/>
      <c r="BJ76" s="245"/>
      <c r="BK76" s="245"/>
      <c r="BL76" s="245"/>
      <c r="BM76" s="245"/>
      <c r="BN76" s="245"/>
      <c r="BO76" s="245"/>
      <c r="BP76" s="245"/>
      <c r="BQ76" s="245"/>
      <c r="BR76" s="245"/>
      <c r="BS76" s="245"/>
      <c r="BT76" s="245"/>
      <c r="BU76" s="245"/>
      <c r="BV76" s="245"/>
      <c r="BW76" s="245"/>
      <c r="BX76" s="245"/>
      <c r="BY76" s="245"/>
      <c r="BZ76" s="245"/>
      <c r="CA76" s="245"/>
      <c r="CB76" s="245"/>
      <c r="CC76" s="245"/>
      <c r="CD76" s="245"/>
      <c r="CE76" s="245"/>
      <c r="CF76" s="245"/>
      <c r="CG76" s="245"/>
      <c r="CH76" s="245"/>
      <c r="CI76" s="245"/>
      <c r="CJ76" s="245"/>
      <c r="CK76" s="245"/>
      <c r="CL76" s="245"/>
      <c r="CM76" s="245"/>
      <c r="CN76" s="245"/>
      <c r="CO76" s="245"/>
      <c r="CP76" s="245"/>
      <c r="CQ76" s="245"/>
      <c r="CR76" s="245"/>
      <c r="CS76" s="245"/>
      <c r="CT76" s="245"/>
      <c r="CU76" s="245"/>
      <c r="CV76" s="245"/>
      <c r="CW76" s="245"/>
      <c r="CX76" s="245"/>
      <c r="CY76" s="245"/>
      <c r="CZ76" s="245"/>
      <c r="DA76" s="245"/>
      <c r="DB76" s="245"/>
      <c r="DC76" s="245"/>
      <c r="DD76" s="245"/>
      <c r="DE76" s="245"/>
      <c r="DF76" s="245"/>
      <c r="DG76" s="245"/>
      <c r="DH76" s="245"/>
      <c r="DI76" s="245"/>
      <c r="DJ76" s="245"/>
      <c r="DK76" s="245"/>
      <c r="DL76" s="245"/>
      <c r="DM76" s="245"/>
      <c r="DN76" s="245"/>
      <c r="DO76" s="245"/>
      <c r="DP76" s="245"/>
      <c r="DQ76" s="245"/>
      <c r="DR76" s="245"/>
      <c r="DS76" s="245"/>
      <c r="DT76" s="245"/>
      <c r="DU76" s="245"/>
      <c r="DV76" s="245"/>
      <c r="DW76" s="245"/>
      <c r="DX76" s="245"/>
      <c r="DY76" s="245"/>
      <c r="DZ76" s="245"/>
      <c r="EA76" s="245"/>
      <c r="EB76" s="245"/>
      <c r="EC76" s="245"/>
      <c r="ED76" s="245"/>
      <c r="EE76" s="245"/>
      <c r="EF76" s="245"/>
      <c r="EG76" s="245"/>
      <c r="EH76" s="245"/>
      <c r="EI76" s="245"/>
      <c r="EJ76" s="245"/>
      <c r="EK76" s="245"/>
      <c r="EL76" s="245"/>
      <c r="EM76" s="245"/>
      <c r="EN76" s="245"/>
      <c r="EO76" s="245"/>
      <c r="EP76" s="245"/>
      <c r="EQ76" s="245"/>
      <c r="ER76" s="245"/>
      <c r="ES76" s="245"/>
      <c r="ET76" s="245"/>
      <c r="EU76" s="245"/>
      <c r="EV76" s="245"/>
      <c r="EW76" s="245"/>
      <c r="EX76" s="245"/>
      <c r="EY76" s="245"/>
      <c r="EZ76" s="245"/>
      <c r="FA76" s="245"/>
      <c r="FB76" s="245"/>
      <c r="FC76" s="245"/>
      <c r="FD76" s="245"/>
      <c r="FE76" s="245"/>
      <c r="FF76" s="245"/>
      <c r="FG76" s="245"/>
      <c r="FH76" s="245"/>
      <c r="FI76" s="245"/>
      <c r="FJ76" s="245"/>
      <c r="FK76" s="245"/>
      <c r="FL76" s="245"/>
      <c r="FM76" s="245"/>
      <c r="FN76" s="245"/>
      <c r="FO76" s="245"/>
      <c r="FP76" s="245"/>
      <c r="FQ76" s="245"/>
      <c r="FR76" s="245"/>
      <c r="FS76" s="245"/>
      <c r="FT76" s="245"/>
      <c r="FU76" s="245"/>
      <c r="FV76" s="245"/>
      <c r="FW76" s="245"/>
      <c r="FX76" s="245"/>
      <c r="FY76" s="245"/>
      <c r="FZ76" s="245"/>
      <c r="GA76" s="245"/>
      <c r="GB76" s="245"/>
      <c r="GC76" s="245"/>
      <c r="GD76" s="245"/>
      <c r="GE76" s="245"/>
      <c r="GF76" s="245"/>
      <c r="GG76" s="245"/>
      <c r="GH76" s="245"/>
      <c r="GI76" s="245"/>
      <c r="GJ76" s="245"/>
      <c r="GK76" s="245"/>
      <c r="GL76" s="245"/>
      <c r="GM76" s="245"/>
      <c r="GN76" s="245"/>
      <c r="GO76" s="245"/>
      <c r="GP76" s="245"/>
      <c r="GQ76" s="245"/>
      <c r="GR76" s="245"/>
      <c r="GS76" s="245"/>
      <c r="GT76" s="245"/>
      <c r="GU76" s="245"/>
      <c r="GV76" s="245"/>
      <c r="GW76" s="245"/>
      <c r="GX76" s="245"/>
      <c r="GY76" s="245"/>
      <c r="GZ76" s="245"/>
      <c r="HA76" s="245"/>
      <c r="HB76" s="245"/>
      <c r="HC76" s="245"/>
      <c r="HD76" s="245"/>
      <c r="HE76" s="245"/>
      <c r="HF76" s="245"/>
      <c r="HG76" s="245"/>
      <c r="HH76" s="245"/>
      <c r="HI76" s="245"/>
      <c r="HJ76" s="245"/>
      <c r="HK76" s="245"/>
      <c r="HL76" s="245"/>
      <c r="HM76" s="245"/>
      <c r="HN76" s="245"/>
      <c r="HO76" s="245"/>
      <c r="HP76" s="245"/>
      <c r="HQ76" s="245"/>
      <c r="HR76" s="245"/>
      <c r="HS76" s="245"/>
      <c r="HT76" s="245"/>
      <c r="HU76" s="245"/>
      <c r="HV76" s="245"/>
      <c r="HW76" s="245"/>
      <c r="HX76" s="245"/>
      <c r="HY76" s="245"/>
      <c r="HZ76" s="245"/>
      <c r="IA76" s="245"/>
      <c r="IB76" s="245"/>
      <c r="IC76" s="245"/>
      <c r="ID76" s="245"/>
      <c r="IE76" s="245"/>
      <c r="IF76" s="245"/>
      <c r="IG76" s="245"/>
      <c r="IH76" s="245"/>
      <c r="II76" s="245"/>
      <c r="IJ76" s="245"/>
      <c r="IK76" s="245"/>
      <c r="IL76" s="245"/>
      <c r="IM76" s="245"/>
      <c r="IN76" s="245"/>
      <c r="IO76" s="245"/>
      <c r="IP76" s="245"/>
      <c r="IQ76" s="245"/>
      <c r="IR76" s="245"/>
      <c r="IS76" s="245"/>
      <c r="IT76" s="245"/>
      <c r="IU76" s="245"/>
      <c r="IV76" s="245"/>
      <c r="IW76" s="245"/>
      <c r="IX76" s="245"/>
      <c r="IY76" s="245"/>
      <c r="IZ76" s="245"/>
      <c r="JA76" s="245"/>
      <c r="JB76" s="245"/>
      <c r="JC76" s="245"/>
      <c r="JD76" s="245"/>
      <c r="JE76" s="245"/>
      <c r="JF76" s="245"/>
      <c r="JG76" s="245"/>
      <c r="JH76" s="245"/>
      <c r="JI76" s="245"/>
      <c r="JJ76" s="245"/>
      <c r="JK76" s="245"/>
      <c r="JL76" s="245"/>
      <c r="JM76" s="245"/>
      <c r="JN76" s="245"/>
      <c r="JO76" s="245"/>
      <c r="JP76" s="245"/>
      <c r="JQ76" s="245"/>
      <c r="JR76" s="245"/>
      <c r="JS76" s="245"/>
      <c r="JT76" s="245"/>
      <c r="JU76" s="245"/>
      <c r="JV76" s="245"/>
      <c r="JW76" s="245"/>
      <c r="JX76" s="245"/>
      <c r="JY76" s="245"/>
      <c r="JZ76" s="245"/>
      <c r="KA76" s="245"/>
      <c r="KB76" s="245"/>
      <c r="KC76" s="245"/>
      <c r="KD76" s="245"/>
      <c r="KE76" s="245"/>
      <c r="KF76" s="245"/>
      <c r="KG76" s="245"/>
      <c r="KH76" s="245"/>
      <c r="KI76" s="245"/>
      <c r="KJ76" s="245"/>
      <c r="KK76" s="245"/>
      <c r="KL76" s="245"/>
      <c r="KM76" s="245"/>
      <c r="KN76" s="245"/>
      <c r="KO76" s="245"/>
      <c r="KP76" s="245"/>
      <c r="KQ76" s="245"/>
      <c r="KR76" s="245"/>
      <c r="KS76" s="245"/>
      <c r="KT76" s="245"/>
      <c r="KU76" s="245"/>
      <c r="KV76" s="245"/>
      <c r="KW76" s="245"/>
      <c r="KX76" s="245"/>
      <c r="KY76" s="245"/>
      <c r="KZ76" s="245"/>
      <c r="LA76" s="245"/>
      <c r="LB76" s="245"/>
      <c r="LC76" s="245"/>
      <c r="LD76" s="245"/>
      <c r="LE76" s="245"/>
      <c r="LF76" s="245"/>
      <c r="LG76" s="245"/>
      <c r="LH76" s="245"/>
      <c r="LI76" s="245"/>
      <c r="LJ76" s="245"/>
      <c r="LK76" s="245"/>
      <c r="LL76" s="245"/>
      <c r="LM76" s="245"/>
      <c r="LN76" s="245"/>
      <c r="LO76" s="245"/>
      <c r="LP76" s="245"/>
      <c r="LQ76" s="245"/>
      <c r="LR76" s="245"/>
      <c r="LS76" s="245"/>
      <c r="LT76" s="245"/>
      <c r="LU76" s="245"/>
      <c r="LV76" s="245"/>
      <c r="LW76" s="245"/>
      <c r="LX76" s="245"/>
      <c r="LY76" s="245"/>
      <c r="LZ76" s="245"/>
      <c r="MA76" s="245"/>
      <c r="MB76" s="245"/>
      <c r="MC76" s="245"/>
      <c r="MD76" s="245"/>
      <c r="ME76" s="245"/>
      <c r="MF76" s="245"/>
      <c r="MG76" s="245"/>
      <c r="MH76" s="245"/>
      <c r="MI76" s="245"/>
      <c r="MJ76" s="245"/>
      <c r="MK76" s="245"/>
      <c r="ML76" s="245"/>
      <c r="MM76" s="245"/>
      <c r="MN76" s="245"/>
      <c r="MO76" s="245"/>
      <c r="MP76" s="245"/>
      <c r="MQ76" s="245"/>
      <c r="MR76" s="245"/>
      <c r="MS76" s="245"/>
      <c r="MT76" s="245"/>
      <c r="MU76" s="245"/>
      <c r="MV76" s="245"/>
      <c r="MW76" s="245"/>
      <c r="MX76" s="245"/>
      <c r="MY76" s="245"/>
      <c r="MZ76" s="245"/>
      <c r="NA76" s="245"/>
      <c r="NB76" s="245"/>
      <c r="NC76" s="245"/>
      <c r="ND76" s="245"/>
      <c r="NE76" s="245"/>
      <c r="NF76" s="245"/>
      <c r="NG76" s="245"/>
      <c r="NH76" s="245"/>
      <c r="NI76" s="245"/>
      <c r="NJ76" s="245"/>
      <c r="NK76" s="245"/>
      <c r="NL76" s="245"/>
      <c r="NM76" s="245"/>
      <c r="NN76" s="245"/>
      <c r="NO76" s="245"/>
      <c r="NP76" s="245"/>
      <c r="NQ76" s="245"/>
      <c r="NR76" s="245"/>
      <c r="NS76" s="245"/>
      <c r="NT76" s="245"/>
      <c r="NU76" s="245"/>
      <c r="NV76" s="245"/>
      <c r="NW76" s="245"/>
      <c r="NX76" s="245"/>
      <c r="NY76" s="245"/>
      <c r="NZ76" s="245"/>
      <c r="OA76" s="245"/>
      <c r="OB76" s="245"/>
      <c r="OC76" s="245"/>
      <c r="OD76" s="245"/>
      <c r="OE76" s="245"/>
      <c r="OF76" s="245"/>
      <c r="OG76" s="245"/>
      <c r="OH76" s="245"/>
      <c r="OI76" s="245"/>
      <c r="OJ76" s="245"/>
      <c r="OK76" s="245"/>
      <c r="OL76" s="245"/>
      <c r="OM76" s="245"/>
      <c r="ON76" s="245"/>
      <c r="OO76" s="245"/>
      <c r="OP76" s="245"/>
      <c r="OQ76" s="245"/>
      <c r="OR76" s="245"/>
      <c r="OS76" s="245"/>
      <c r="OT76" s="245"/>
      <c r="OU76" s="245"/>
      <c r="OV76" s="245"/>
      <c r="OW76" s="245"/>
      <c r="OX76" s="245"/>
      <c r="OY76" s="245"/>
      <c r="OZ76" s="245"/>
      <c r="PA76" s="245"/>
      <c r="PB76" s="245"/>
      <c r="PC76" s="245"/>
      <c r="PD76" s="245"/>
      <c r="PE76" s="245"/>
      <c r="PF76" s="245"/>
      <c r="PG76" s="245"/>
      <c r="PH76" s="245"/>
      <c r="PI76" s="245"/>
      <c r="PJ76" s="245"/>
      <c r="PK76" s="245"/>
      <c r="PL76" s="245"/>
      <c r="PM76" s="245"/>
      <c r="PN76" s="245"/>
      <c r="PO76" s="245"/>
      <c r="PP76" s="245"/>
      <c r="PQ76" s="245"/>
      <c r="PR76" s="245"/>
      <c r="PS76" s="245"/>
      <c r="PT76" s="245"/>
    </row>
    <row r="77" spans="1:436" s="201" customFormat="1" ht="78.75" customHeight="1">
      <c r="A77" s="1052"/>
      <c r="B77" s="1017" t="s">
        <v>756</v>
      </c>
      <c r="C77" s="1017"/>
      <c r="D77" s="555" t="s">
        <v>757</v>
      </c>
      <c r="E77" s="555" t="s">
        <v>87</v>
      </c>
      <c r="F77" s="555" t="s">
        <v>88</v>
      </c>
      <c r="G77" s="1018" t="s">
        <v>624</v>
      </c>
      <c r="H77" s="1018"/>
      <c r="I77" s="555" t="s">
        <v>758</v>
      </c>
      <c r="J77" s="1162" t="s">
        <v>759</v>
      </c>
      <c r="K77" s="1162"/>
      <c r="L77" s="242" t="s">
        <v>752</v>
      </c>
      <c r="M77" s="218"/>
      <c r="N77" s="218"/>
      <c r="O77" s="501"/>
      <c r="P77" s="218"/>
      <c r="Q77" s="218"/>
      <c r="R77" s="500"/>
      <c r="S77" s="240"/>
      <c r="T77" s="240"/>
      <c r="U77" s="501"/>
      <c r="V77" s="245"/>
      <c r="W77" s="245"/>
      <c r="X77" s="245"/>
      <c r="Y77" s="245"/>
      <c r="Z77" s="245"/>
      <c r="AA77" s="245"/>
      <c r="AB77" s="245"/>
      <c r="AC77" s="245"/>
      <c r="AD77" s="245"/>
      <c r="AE77" s="245"/>
      <c r="AF77" s="245"/>
      <c r="AG77" s="245"/>
      <c r="AH77" s="245"/>
      <c r="AI77" s="245"/>
      <c r="AJ77" s="245"/>
      <c r="AK77" s="245"/>
      <c r="AL77" s="245"/>
      <c r="AM77" s="245"/>
      <c r="AN77" s="245"/>
      <c r="AO77" s="245"/>
      <c r="AP77" s="245"/>
      <c r="AQ77" s="245"/>
      <c r="AR77" s="245"/>
      <c r="AS77" s="245"/>
      <c r="AT77" s="245"/>
      <c r="AU77" s="245"/>
      <c r="AV77" s="245"/>
      <c r="AW77" s="245"/>
      <c r="AX77" s="245"/>
      <c r="AY77" s="245"/>
      <c r="AZ77" s="245"/>
      <c r="BA77" s="245"/>
      <c r="BB77" s="245"/>
      <c r="BC77" s="245"/>
      <c r="BD77" s="245"/>
      <c r="BE77" s="245"/>
      <c r="BF77" s="245"/>
      <c r="BG77" s="245"/>
      <c r="BH77" s="245"/>
      <c r="BI77" s="245"/>
      <c r="BJ77" s="245"/>
      <c r="BK77" s="245"/>
      <c r="BL77" s="245"/>
      <c r="BM77" s="245"/>
      <c r="BN77" s="245"/>
      <c r="BO77" s="245"/>
      <c r="BP77" s="245"/>
      <c r="BQ77" s="245"/>
      <c r="BR77" s="245"/>
      <c r="BS77" s="245"/>
      <c r="BT77" s="245"/>
      <c r="BU77" s="245"/>
      <c r="BV77" s="245"/>
      <c r="BW77" s="245"/>
      <c r="BX77" s="245"/>
      <c r="BY77" s="245"/>
      <c r="BZ77" s="245"/>
      <c r="CA77" s="245"/>
      <c r="CB77" s="245"/>
      <c r="CC77" s="245"/>
      <c r="CD77" s="245"/>
      <c r="CE77" s="245"/>
      <c r="CF77" s="245"/>
      <c r="CG77" s="245"/>
      <c r="CH77" s="245"/>
      <c r="CI77" s="245"/>
      <c r="CJ77" s="245"/>
      <c r="CK77" s="245"/>
      <c r="CL77" s="245"/>
      <c r="CM77" s="245"/>
      <c r="CN77" s="245"/>
      <c r="CO77" s="245"/>
      <c r="CP77" s="245"/>
      <c r="CQ77" s="245"/>
      <c r="CR77" s="245"/>
      <c r="CS77" s="245"/>
      <c r="CT77" s="245"/>
      <c r="CU77" s="245"/>
      <c r="CV77" s="245"/>
      <c r="CW77" s="245"/>
      <c r="CX77" s="245"/>
      <c r="CY77" s="245"/>
      <c r="CZ77" s="245"/>
      <c r="DA77" s="245"/>
      <c r="DB77" s="245"/>
      <c r="DC77" s="245"/>
      <c r="DD77" s="245"/>
      <c r="DE77" s="245"/>
      <c r="DF77" s="245"/>
      <c r="DG77" s="245"/>
      <c r="DH77" s="245"/>
      <c r="DI77" s="245"/>
      <c r="DJ77" s="245"/>
      <c r="DK77" s="245"/>
      <c r="DL77" s="245"/>
      <c r="DM77" s="245"/>
      <c r="DN77" s="245"/>
      <c r="DO77" s="245"/>
      <c r="DP77" s="245"/>
      <c r="DQ77" s="245"/>
      <c r="DR77" s="245"/>
      <c r="DS77" s="245"/>
      <c r="DT77" s="245"/>
      <c r="DU77" s="245"/>
      <c r="DV77" s="245"/>
      <c r="DW77" s="245"/>
      <c r="DX77" s="245"/>
      <c r="DY77" s="245"/>
      <c r="DZ77" s="245"/>
      <c r="EA77" s="245"/>
      <c r="EB77" s="245"/>
      <c r="EC77" s="245"/>
      <c r="ED77" s="245"/>
      <c r="EE77" s="245"/>
      <c r="EF77" s="245"/>
      <c r="EG77" s="245"/>
      <c r="EH77" s="245"/>
      <c r="EI77" s="245"/>
      <c r="EJ77" s="245"/>
      <c r="EK77" s="245"/>
      <c r="EL77" s="245"/>
      <c r="EM77" s="245"/>
      <c r="EN77" s="245"/>
      <c r="EO77" s="245"/>
      <c r="EP77" s="245"/>
      <c r="EQ77" s="245"/>
      <c r="ER77" s="245"/>
      <c r="ES77" s="245"/>
      <c r="ET77" s="245"/>
      <c r="EU77" s="245"/>
      <c r="EV77" s="245"/>
      <c r="EW77" s="245"/>
      <c r="EX77" s="245"/>
      <c r="EY77" s="245"/>
      <c r="EZ77" s="245"/>
      <c r="FA77" s="245"/>
      <c r="FB77" s="245"/>
      <c r="FC77" s="245"/>
      <c r="FD77" s="245"/>
      <c r="FE77" s="245"/>
      <c r="FF77" s="245"/>
      <c r="FG77" s="245"/>
      <c r="FH77" s="245"/>
      <c r="FI77" s="245"/>
      <c r="FJ77" s="245"/>
      <c r="FK77" s="245"/>
      <c r="FL77" s="245"/>
      <c r="FM77" s="245"/>
      <c r="FN77" s="245"/>
      <c r="FO77" s="245"/>
      <c r="FP77" s="245"/>
      <c r="FQ77" s="245"/>
      <c r="FR77" s="245"/>
      <c r="FS77" s="245"/>
      <c r="FT77" s="245"/>
      <c r="FU77" s="245"/>
      <c r="FV77" s="245"/>
      <c r="FW77" s="245"/>
      <c r="FX77" s="245"/>
      <c r="FY77" s="245"/>
      <c r="FZ77" s="245"/>
      <c r="GA77" s="245"/>
      <c r="GB77" s="245"/>
      <c r="GC77" s="245"/>
      <c r="GD77" s="245"/>
      <c r="GE77" s="245"/>
      <c r="GF77" s="245"/>
      <c r="GG77" s="245"/>
      <c r="GH77" s="245"/>
      <c r="GI77" s="245"/>
      <c r="GJ77" s="245"/>
      <c r="GK77" s="245"/>
      <c r="GL77" s="245"/>
      <c r="GM77" s="245"/>
      <c r="GN77" s="245"/>
      <c r="GO77" s="245"/>
      <c r="GP77" s="245"/>
      <c r="GQ77" s="245"/>
      <c r="GR77" s="245"/>
      <c r="GS77" s="245"/>
      <c r="GT77" s="245"/>
      <c r="GU77" s="245"/>
      <c r="GV77" s="245"/>
      <c r="GW77" s="245"/>
      <c r="GX77" s="245"/>
      <c r="GY77" s="245"/>
      <c r="GZ77" s="245"/>
      <c r="HA77" s="245"/>
      <c r="HB77" s="245"/>
      <c r="HC77" s="245"/>
      <c r="HD77" s="245"/>
      <c r="HE77" s="245"/>
      <c r="HF77" s="245"/>
      <c r="HG77" s="245"/>
      <c r="HH77" s="245"/>
      <c r="HI77" s="245"/>
      <c r="HJ77" s="245"/>
      <c r="HK77" s="245"/>
      <c r="HL77" s="245"/>
      <c r="HM77" s="245"/>
      <c r="HN77" s="245"/>
      <c r="HO77" s="245"/>
      <c r="HP77" s="245"/>
      <c r="HQ77" s="245"/>
      <c r="HR77" s="245"/>
      <c r="HS77" s="245"/>
      <c r="HT77" s="245"/>
      <c r="HU77" s="245"/>
      <c r="HV77" s="245"/>
      <c r="HW77" s="245"/>
      <c r="HX77" s="245"/>
      <c r="HY77" s="245"/>
      <c r="HZ77" s="245"/>
      <c r="IA77" s="245"/>
      <c r="IB77" s="245"/>
      <c r="IC77" s="245"/>
      <c r="ID77" s="245"/>
      <c r="IE77" s="245"/>
      <c r="IF77" s="245"/>
      <c r="IG77" s="245"/>
      <c r="IH77" s="245"/>
      <c r="II77" s="245"/>
      <c r="IJ77" s="245"/>
      <c r="IK77" s="245"/>
      <c r="IL77" s="245"/>
      <c r="IM77" s="245"/>
      <c r="IN77" s="245"/>
      <c r="IO77" s="245"/>
      <c r="IP77" s="245"/>
      <c r="IQ77" s="245"/>
      <c r="IR77" s="245"/>
      <c r="IS77" s="245"/>
      <c r="IT77" s="245"/>
      <c r="IU77" s="245"/>
      <c r="IV77" s="245"/>
      <c r="IW77" s="245"/>
      <c r="IX77" s="245"/>
      <c r="IY77" s="245"/>
      <c r="IZ77" s="245"/>
      <c r="JA77" s="245"/>
      <c r="JB77" s="245"/>
      <c r="JC77" s="245"/>
      <c r="JD77" s="245"/>
      <c r="JE77" s="245"/>
      <c r="JF77" s="245"/>
      <c r="JG77" s="245"/>
      <c r="JH77" s="245"/>
      <c r="JI77" s="245"/>
      <c r="JJ77" s="245"/>
      <c r="JK77" s="245"/>
      <c r="JL77" s="245"/>
      <c r="JM77" s="245"/>
      <c r="JN77" s="245"/>
      <c r="JO77" s="245"/>
      <c r="JP77" s="245"/>
      <c r="JQ77" s="245"/>
      <c r="JR77" s="245"/>
      <c r="JS77" s="245"/>
      <c r="JT77" s="245"/>
      <c r="JU77" s="245"/>
      <c r="JV77" s="245"/>
      <c r="JW77" s="245"/>
      <c r="JX77" s="245"/>
      <c r="JY77" s="245"/>
      <c r="JZ77" s="245"/>
      <c r="KA77" s="245"/>
      <c r="KB77" s="245"/>
      <c r="KC77" s="245"/>
      <c r="KD77" s="245"/>
      <c r="KE77" s="245"/>
      <c r="KF77" s="245"/>
      <c r="KG77" s="245"/>
      <c r="KH77" s="245"/>
      <c r="KI77" s="245"/>
      <c r="KJ77" s="245"/>
      <c r="KK77" s="245"/>
      <c r="KL77" s="245"/>
      <c r="KM77" s="245"/>
      <c r="KN77" s="245"/>
      <c r="KO77" s="245"/>
      <c r="KP77" s="245"/>
      <c r="KQ77" s="245"/>
      <c r="KR77" s="245"/>
      <c r="KS77" s="245"/>
      <c r="KT77" s="245"/>
      <c r="KU77" s="245"/>
      <c r="KV77" s="245"/>
      <c r="KW77" s="245"/>
      <c r="KX77" s="245"/>
      <c r="KY77" s="245"/>
      <c r="KZ77" s="245"/>
      <c r="LA77" s="245"/>
      <c r="LB77" s="245"/>
      <c r="LC77" s="245"/>
      <c r="LD77" s="245"/>
      <c r="LE77" s="245"/>
      <c r="LF77" s="245"/>
      <c r="LG77" s="245"/>
      <c r="LH77" s="245"/>
      <c r="LI77" s="245"/>
      <c r="LJ77" s="245"/>
      <c r="LK77" s="245"/>
      <c r="LL77" s="245"/>
      <c r="LM77" s="245"/>
      <c r="LN77" s="245"/>
      <c r="LO77" s="245"/>
      <c r="LP77" s="245"/>
      <c r="LQ77" s="245"/>
      <c r="LR77" s="245"/>
      <c r="LS77" s="245"/>
      <c r="LT77" s="245"/>
      <c r="LU77" s="245"/>
      <c r="LV77" s="245"/>
      <c r="LW77" s="245"/>
      <c r="LX77" s="245"/>
      <c r="LY77" s="245"/>
      <c r="LZ77" s="245"/>
      <c r="MA77" s="245"/>
      <c r="MB77" s="245"/>
      <c r="MC77" s="245"/>
      <c r="MD77" s="245"/>
      <c r="ME77" s="245"/>
      <c r="MF77" s="245"/>
      <c r="MG77" s="245"/>
      <c r="MH77" s="245"/>
      <c r="MI77" s="245"/>
      <c r="MJ77" s="245"/>
      <c r="MK77" s="245"/>
      <c r="ML77" s="245"/>
      <c r="MM77" s="245"/>
      <c r="MN77" s="245"/>
      <c r="MO77" s="245"/>
      <c r="MP77" s="245"/>
      <c r="MQ77" s="245"/>
      <c r="MR77" s="245"/>
      <c r="MS77" s="245"/>
      <c r="MT77" s="245"/>
      <c r="MU77" s="245"/>
      <c r="MV77" s="245"/>
      <c r="MW77" s="245"/>
      <c r="MX77" s="245"/>
      <c r="MY77" s="245"/>
      <c r="MZ77" s="245"/>
      <c r="NA77" s="245"/>
      <c r="NB77" s="245"/>
      <c r="NC77" s="245"/>
      <c r="ND77" s="245"/>
      <c r="NE77" s="245"/>
      <c r="NF77" s="245"/>
      <c r="NG77" s="245"/>
      <c r="NH77" s="245"/>
      <c r="NI77" s="245"/>
      <c r="NJ77" s="245"/>
      <c r="NK77" s="245"/>
      <c r="NL77" s="245"/>
      <c r="NM77" s="245"/>
      <c r="NN77" s="245"/>
      <c r="NO77" s="245"/>
      <c r="NP77" s="245"/>
      <c r="NQ77" s="245"/>
      <c r="NR77" s="245"/>
      <c r="NS77" s="245"/>
      <c r="NT77" s="245"/>
      <c r="NU77" s="245"/>
      <c r="NV77" s="245"/>
      <c r="NW77" s="245"/>
      <c r="NX77" s="245"/>
      <c r="NY77" s="245"/>
      <c r="NZ77" s="245"/>
      <c r="OA77" s="245"/>
      <c r="OB77" s="245"/>
      <c r="OC77" s="245"/>
      <c r="OD77" s="245"/>
      <c r="OE77" s="245"/>
      <c r="OF77" s="245"/>
      <c r="OG77" s="245"/>
      <c r="OH77" s="245"/>
      <c r="OI77" s="245"/>
      <c r="OJ77" s="245"/>
      <c r="OK77" s="245"/>
      <c r="OL77" s="245"/>
      <c r="OM77" s="245"/>
      <c r="ON77" s="245"/>
      <c r="OO77" s="245"/>
      <c r="OP77" s="245"/>
      <c r="OQ77" s="245"/>
      <c r="OR77" s="245"/>
      <c r="OS77" s="245"/>
      <c r="OT77" s="245"/>
      <c r="OU77" s="245"/>
      <c r="OV77" s="245"/>
      <c r="OW77" s="245"/>
      <c r="OX77" s="245"/>
      <c r="OY77" s="245"/>
      <c r="OZ77" s="245"/>
      <c r="PA77" s="245"/>
      <c r="PB77" s="245"/>
      <c r="PC77" s="245"/>
      <c r="PD77" s="245"/>
      <c r="PE77" s="245"/>
      <c r="PF77" s="245"/>
      <c r="PG77" s="245"/>
      <c r="PH77" s="245"/>
      <c r="PI77" s="245"/>
      <c r="PJ77" s="245"/>
      <c r="PK77" s="245"/>
      <c r="PL77" s="245"/>
      <c r="PM77" s="245"/>
      <c r="PN77" s="245"/>
      <c r="PO77" s="245"/>
      <c r="PP77" s="245"/>
      <c r="PQ77" s="245"/>
      <c r="PR77" s="245"/>
      <c r="PS77" s="245"/>
      <c r="PT77" s="245"/>
    </row>
    <row r="78" spans="1:436" s="201" customFormat="1" ht="39.6" customHeight="1" thickBot="1">
      <c r="A78" s="246"/>
      <c r="B78" s="247"/>
      <c r="C78" s="623"/>
      <c r="D78" s="248"/>
      <c r="E78" s="249"/>
      <c r="F78" s="249"/>
      <c r="G78" s="250"/>
      <c r="H78" s="250"/>
      <c r="I78" s="248"/>
      <c r="J78" s="248"/>
      <c r="K78" s="248"/>
      <c r="L78" s="248"/>
      <c r="M78" s="250"/>
      <c r="N78" s="250"/>
      <c r="O78" s="250"/>
      <c r="P78" s="250"/>
      <c r="Q78" s="250"/>
      <c r="R78" s="248"/>
      <c r="S78" s="248"/>
      <c r="T78" s="248"/>
      <c r="U78" s="250"/>
      <c r="V78" s="245"/>
      <c r="W78" s="245"/>
      <c r="X78" s="245"/>
      <c r="Y78" s="245"/>
      <c r="Z78" s="245"/>
      <c r="AA78" s="245"/>
      <c r="AB78" s="245"/>
      <c r="AC78" s="245"/>
      <c r="AD78" s="245"/>
      <c r="AE78" s="245"/>
      <c r="AF78" s="245"/>
      <c r="AG78" s="245"/>
      <c r="AH78" s="245"/>
      <c r="AI78" s="245"/>
      <c r="AJ78" s="245"/>
      <c r="AK78" s="245"/>
      <c r="AL78" s="245"/>
      <c r="AM78" s="245"/>
      <c r="AN78" s="245"/>
      <c r="AO78" s="245"/>
      <c r="AP78" s="245"/>
      <c r="AQ78" s="245"/>
      <c r="AR78" s="245"/>
      <c r="AS78" s="245"/>
      <c r="AT78" s="245"/>
      <c r="AU78" s="245"/>
      <c r="AV78" s="245"/>
      <c r="AW78" s="245"/>
      <c r="AX78" s="245"/>
      <c r="AY78" s="245"/>
      <c r="AZ78" s="245"/>
      <c r="BA78" s="245"/>
      <c r="BB78" s="245"/>
      <c r="BC78" s="245"/>
      <c r="BD78" s="245"/>
      <c r="BE78" s="245"/>
      <c r="BF78" s="245"/>
      <c r="BG78" s="245"/>
      <c r="BH78" s="245"/>
      <c r="BI78" s="245"/>
      <c r="BJ78" s="245"/>
      <c r="BK78" s="245"/>
      <c r="BL78" s="245"/>
      <c r="BM78" s="245"/>
      <c r="BN78" s="245"/>
      <c r="BO78" s="245"/>
      <c r="BP78" s="245"/>
      <c r="BQ78" s="245"/>
      <c r="BR78" s="245"/>
      <c r="BS78" s="245"/>
      <c r="BT78" s="245"/>
      <c r="BU78" s="245"/>
      <c r="BV78" s="245"/>
      <c r="BW78" s="245"/>
      <c r="BX78" s="245"/>
      <c r="BY78" s="245"/>
      <c r="BZ78" s="245"/>
      <c r="CA78" s="245"/>
      <c r="CB78" s="245"/>
      <c r="CC78" s="245"/>
      <c r="CD78" s="245"/>
      <c r="CE78" s="245"/>
      <c r="CF78" s="245"/>
      <c r="CG78" s="245"/>
      <c r="CH78" s="245"/>
      <c r="CI78" s="245"/>
      <c r="CJ78" s="245"/>
      <c r="CK78" s="245"/>
      <c r="CL78" s="245"/>
      <c r="CM78" s="245"/>
      <c r="CN78" s="245"/>
      <c r="CO78" s="245"/>
      <c r="CP78" s="245"/>
      <c r="CQ78" s="245"/>
      <c r="CR78" s="245"/>
      <c r="CS78" s="245"/>
      <c r="CT78" s="245"/>
      <c r="CU78" s="245"/>
      <c r="CV78" s="245"/>
      <c r="CW78" s="245"/>
      <c r="CX78" s="245"/>
      <c r="CY78" s="245"/>
      <c r="CZ78" s="245"/>
      <c r="DA78" s="245"/>
      <c r="DB78" s="245"/>
      <c r="DC78" s="245"/>
      <c r="DD78" s="245"/>
      <c r="DE78" s="245"/>
      <c r="DF78" s="245"/>
      <c r="DG78" s="245"/>
      <c r="DH78" s="245"/>
      <c r="DI78" s="245"/>
      <c r="DJ78" s="245"/>
      <c r="DK78" s="245"/>
      <c r="DL78" s="245"/>
      <c r="DM78" s="245"/>
      <c r="DN78" s="245"/>
      <c r="DO78" s="245"/>
      <c r="DP78" s="245"/>
      <c r="DQ78" s="245"/>
      <c r="DR78" s="245"/>
      <c r="DS78" s="245"/>
      <c r="DT78" s="245"/>
      <c r="DU78" s="245"/>
      <c r="DV78" s="245"/>
      <c r="DW78" s="245"/>
      <c r="DX78" s="245"/>
      <c r="DY78" s="245"/>
      <c r="DZ78" s="245"/>
      <c r="EA78" s="245"/>
      <c r="EB78" s="245"/>
      <c r="EC78" s="245"/>
      <c r="ED78" s="245"/>
      <c r="EE78" s="245"/>
      <c r="EF78" s="245"/>
      <c r="EG78" s="245"/>
      <c r="EH78" s="245"/>
      <c r="EI78" s="245"/>
      <c r="EJ78" s="245"/>
      <c r="EK78" s="245"/>
      <c r="EL78" s="245"/>
      <c r="EM78" s="245"/>
      <c r="EN78" s="245"/>
      <c r="EO78" s="245"/>
      <c r="EP78" s="245"/>
      <c r="EQ78" s="245"/>
      <c r="ER78" s="245"/>
      <c r="ES78" s="245"/>
      <c r="ET78" s="245"/>
      <c r="EU78" s="245"/>
      <c r="EV78" s="245"/>
      <c r="EW78" s="245"/>
      <c r="EX78" s="245"/>
      <c r="EY78" s="245"/>
      <c r="EZ78" s="245"/>
      <c r="FA78" s="245"/>
      <c r="FB78" s="245"/>
      <c r="FC78" s="245"/>
      <c r="FD78" s="245"/>
      <c r="FE78" s="245"/>
      <c r="FF78" s="245"/>
      <c r="FG78" s="245"/>
      <c r="FH78" s="245"/>
      <c r="FI78" s="245"/>
      <c r="FJ78" s="245"/>
      <c r="FK78" s="245"/>
      <c r="FL78" s="245"/>
      <c r="FM78" s="245"/>
      <c r="FN78" s="245"/>
      <c r="FO78" s="245"/>
      <c r="FP78" s="245"/>
      <c r="FQ78" s="245"/>
      <c r="FR78" s="245"/>
      <c r="FS78" s="245"/>
      <c r="FT78" s="245"/>
      <c r="FU78" s="245"/>
      <c r="FV78" s="245"/>
      <c r="FW78" s="245"/>
      <c r="FX78" s="245"/>
      <c r="FY78" s="245"/>
      <c r="FZ78" s="245"/>
      <c r="GA78" s="245"/>
      <c r="GB78" s="245"/>
      <c r="GC78" s="245"/>
      <c r="GD78" s="245"/>
      <c r="GE78" s="245"/>
      <c r="GF78" s="245"/>
      <c r="GG78" s="245"/>
      <c r="GH78" s="245"/>
      <c r="GI78" s="245"/>
      <c r="GJ78" s="245"/>
      <c r="GK78" s="245"/>
      <c r="GL78" s="245"/>
      <c r="GM78" s="245"/>
      <c r="GN78" s="245"/>
      <c r="GO78" s="245"/>
      <c r="GP78" s="245"/>
      <c r="GQ78" s="245"/>
      <c r="GR78" s="245"/>
      <c r="GS78" s="245"/>
      <c r="GT78" s="245"/>
      <c r="GU78" s="245"/>
      <c r="GV78" s="245"/>
      <c r="GW78" s="245"/>
      <c r="GX78" s="245"/>
      <c r="GY78" s="245"/>
      <c r="GZ78" s="245"/>
      <c r="HA78" s="245"/>
      <c r="HB78" s="245"/>
      <c r="HC78" s="245"/>
      <c r="HD78" s="245"/>
      <c r="HE78" s="245"/>
      <c r="HF78" s="245"/>
      <c r="HG78" s="245"/>
      <c r="HH78" s="245"/>
      <c r="HI78" s="245"/>
      <c r="HJ78" s="245"/>
      <c r="HK78" s="245"/>
      <c r="HL78" s="245"/>
      <c r="HM78" s="245"/>
      <c r="HN78" s="245"/>
      <c r="HO78" s="245"/>
      <c r="HP78" s="245"/>
      <c r="HQ78" s="245"/>
      <c r="HR78" s="245"/>
      <c r="HS78" s="245"/>
      <c r="HT78" s="245"/>
      <c r="HU78" s="245"/>
      <c r="HV78" s="245"/>
      <c r="HW78" s="245"/>
      <c r="HX78" s="245"/>
      <c r="HY78" s="245"/>
      <c r="HZ78" s="245"/>
      <c r="IA78" s="245"/>
      <c r="IB78" s="245"/>
      <c r="IC78" s="245"/>
      <c r="ID78" s="245"/>
      <c r="IE78" s="245"/>
      <c r="IF78" s="245"/>
      <c r="IG78" s="245"/>
      <c r="IH78" s="245"/>
      <c r="II78" s="245"/>
      <c r="IJ78" s="245"/>
      <c r="IK78" s="245"/>
      <c r="IL78" s="245"/>
      <c r="IM78" s="245"/>
      <c r="IN78" s="245"/>
      <c r="IO78" s="245"/>
      <c r="IP78" s="245"/>
      <c r="IQ78" s="245"/>
      <c r="IR78" s="245"/>
      <c r="IS78" s="245"/>
      <c r="IT78" s="245"/>
      <c r="IU78" s="245"/>
      <c r="IV78" s="245"/>
      <c r="IW78" s="245"/>
      <c r="IX78" s="245"/>
      <c r="IY78" s="245"/>
      <c r="IZ78" s="245"/>
      <c r="JA78" s="245"/>
      <c r="JB78" s="245"/>
      <c r="JC78" s="245"/>
      <c r="JD78" s="245"/>
      <c r="JE78" s="245"/>
      <c r="JF78" s="245"/>
      <c r="JG78" s="245"/>
      <c r="JH78" s="245"/>
      <c r="JI78" s="245"/>
      <c r="JJ78" s="245"/>
      <c r="JK78" s="245"/>
      <c r="JL78" s="245"/>
      <c r="JM78" s="245"/>
      <c r="JN78" s="245"/>
      <c r="JO78" s="245"/>
      <c r="JP78" s="245"/>
      <c r="JQ78" s="245"/>
      <c r="JR78" s="245"/>
      <c r="JS78" s="245"/>
      <c r="JT78" s="245"/>
      <c r="JU78" s="245"/>
      <c r="JV78" s="245"/>
      <c r="JW78" s="245"/>
      <c r="JX78" s="245"/>
      <c r="JY78" s="245"/>
      <c r="JZ78" s="245"/>
      <c r="KA78" s="245"/>
      <c r="KB78" s="245"/>
      <c r="KC78" s="245"/>
      <c r="KD78" s="245"/>
      <c r="KE78" s="245"/>
      <c r="KF78" s="245"/>
      <c r="KG78" s="245"/>
      <c r="KH78" s="245"/>
      <c r="KI78" s="245"/>
      <c r="KJ78" s="245"/>
      <c r="KK78" s="245"/>
      <c r="KL78" s="245"/>
      <c r="KM78" s="245"/>
      <c r="KN78" s="245"/>
      <c r="KO78" s="245"/>
      <c r="KP78" s="245"/>
      <c r="KQ78" s="245"/>
      <c r="KR78" s="245"/>
      <c r="KS78" s="245"/>
      <c r="KT78" s="245"/>
      <c r="KU78" s="245"/>
      <c r="KV78" s="245"/>
      <c r="KW78" s="245"/>
      <c r="KX78" s="245"/>
      <c r="KY78" s="245"/>
      <c r="KZ78" s="245"/>
      <c r="LA78" s="245"/>
      <c r="LB78" s="245"/>
      <c r="LC78" s="245"/>
      <c r="LD78" s="245"/>
      <c r="LE78" s="245"/>
      <c r="LF78" s="245"/>
      <c r="LG78" s="245"/>
      <c r="LH78" s="245"/>
      <c r="LI78" s="245"/>
      <c r="LJ78" s="245"/>
      <c r="LK78" s="245"/>
      <c r="LL78" s="245"/>
      <c r="LM78" s="245"/>
      <c r="LN78" s="245"/>
      <c r="LO78" s="245"/>
      <c r="LP78" s="245"/>
      <c r="LQ78" s="245"/>
      <c r="LR78" s="245"/>
      <c r="LS78" s="245"/>
      <c r="LT78" s="245"/>
      <c r="LU78" s="245"/>
      <c r="LV78" s="245"/>
      <c r="LW78" s="245"/>
      <c r="LX78" s="245"/>
      <c r="LY78" s="245"/>
      <c r="LZ78" s="245"/>
      <c r="MA78" s="245"/>
      <c r="MB78" s="245"/>
      <c r="MC78" s="245"/>
      <c r="MD78" s="245"/>
      <c r="ME78" s="245"/>
      <c r="MF78" s="245"/>
      <c r="MG78" s="245"/>
      <c r="MH78" s="245"/>
      <c r="MI78" s="245"/>
      <c r="MJ78" s="245"/>
      <c r="MK78" s="245"/>
      <c r="ML78" s="245"/>
      <c r="MM78" s="245"/>
      <c r="MN78" s="245"/>
      <c r="MO78" s="245"/>
      <c r="MP78" s="245"/>
      <c r="MQ78" s="245"/>
      <c r="MR78" s="245"/>
      <c r="MS78" s="245"/>
      <c r="MT78" s="245"/>
      <c r="MU78" s="245"/>
      <c r="MV78" s="245"/>
      <c r="MW78" s="245"/>
      <c r="MX78" s="245"/>
      <c r="MY78" s="245"/>
      <c r="MZ78" s="245"/>
      <c r="NA78" s="245"/>
      <c r="NB78" s="245"/>
      <c r="NC78" s="245"/>
      <c r="ND78" s="245"/>
      <c r="NE78" s="245"/>
      <c r="NF78" s="245"/>
      <c r="NG78" s="245"/>
      <c r="NH78" s="245"/>
      <c r="NI78" s="245"/>
      <c r="NJ78" s="245"/>
      <c r="NK78" s="245"/>
      <c r="NL78" s="245"/>
      <c r="NM78" s="245"/>
      <c r="NN78" s="245"/>
      <c r="NO78" s="245"/>
      <c r="NP78" s="245"/>
      <c r="NQ78" s="245"/>
      <c r="NR78" s="245"/>
      <c r="NS78" s="245"/>
      <c r="NT78" s="245"/>
      <c r="NU78" s="245"/>
      <c r="NV78" s="245"/>
      <c r="NW78" s="245"/>
      <c r="NX78" s="245"/>
      <c r="NY78" s="245"/>
      <c r="NZ78" s="245"/>
      <c r="OA78" s="245"/>
      <c r="OB78" s="245"/>
      <c r="OC78" s="245"/>
      <c r="OD78" s="245"/>
      <c r="OE78" s="245"/>
      <c r="OF78" s="245"/>
      <c r="OG78" s="245"/>
      <c r="OH78" s="245"/>
      <c r="OI78" s="245"/>
      <c r="OJ78" s="245"/>
      <c r="OK78" s="245"/>
      <c r="OL78" s="245"/>
      <c r="OM78" s="245"/>
      <c r="ON78" s="245"/>
      <c r="OO78" s="245"/>
      <c r="OP78" s="245"/>
      <c r="OQ78" s="245"/>
      <c r="OR78" s="245"/>
      <c r="OS78" s="245"/>
      <c r="OT78" s="245"/>
      <c r="OU78" s="245"/>
      <c r="OV78" s="245"/>
      <c r="OW78" s="245"/>
      <c r="OX78" s="245"/>
      <c r="OY78" s="245"/>
      <c r="OZ78" s="245"/>
      <c r="PA78" s="245"/>
      <c r="PB78" s="245"/>
      <c r="PC78" s="245"/>
      <c r="PD78" s="245"/>
      <c r="PE78" s="245"/>
      <c r="PF78" s="245"/>
      <c r="PG78" s="245"/>
      <c r="PH78" s="245"/>
      <c r="PI78" s="245"/>
      <c r="PJ78" s="245"/>
      <c r="PK78" s="245"/>
      <c r="PL78" s="245"/>
      <c r="PM78" s="245"/>
      <c r="PN78" s="245"/>
      <c r="PO78" s="245"/>
      <c r="PP78" s="245"/>
      <c r="PQ78" s="245"/>
      <c r="PR78" s="245"/>
      <c r="PS78" s="245"/>
      <c r="PT78" s="245"/>
    </row>
    <row r="79" spans="1:436" ht="53.1" customHeight="1" thickBot="1">
      <c r="B79" s="1122" t="s">
        <v>760</v>
      </c>
      <c r="C79" s="1123"/>
      <c r="D79" s="1123"/>
      <c r="E79" s="1123"/>
      <c r="F79" s="1123"/>
      <c r="G79" s="1123"/>
      <c r="H79" s="1123"/>
      <c r="I79" s="1123"/>
      <c r="J79" s="1123"/>
      <c r="K79" s="1123"/>
      <c r="L79" s="1124"/>
      <c r="M79" s="251"/>
      <c r="N79" s="251"/>
      <c r="O79" s="251"/>
      <c r="P79" s="206"/>
      <c r="Q79" s="206"/>
      <c r="R79" s="206"/>
      <c r="S79" s="206"/>
      <c r="T79" s="206"/>
      <c r="U79" s="206"/>
    </row>
    <row r="80" spans="1:436" ht="28.5" customHeight="1">
      <c r="B80" s="1028" t="s">
        <v>51</v>
      </c>
      <c r="C80" s="1028"/>
      <c r="D80" s="1028" t="s">
        <v>9</v>
      </c>
      <c r="E80" s="1034"/>
      <c r="F80" s="1028" t="s">
        <v>52</v>
      </c>
      <c r="G80" s="1028"/>
      <c r="H80" s="1028" t="s">
        <v>53</v>
      </c>
      <c r="I80" s="1028"/>
      <c r="J80" s="1028" t="s">
        <v>54</v>
      </c>
      <c r="K80" s="1028"/>
      <c r="L80" s="1028"/>
      <c r="M80" s="211"/>
      <c r="N80" s="211"/>
      <c r="O80" s="212"/>
      <c r="P80" s="206"/>
      <c r="Q80" s="206"/>
      <c r="R80" s="206"/>
      <c r="S80" s="206"/>
      <c r="T80" s="206"/>
      <c r="U80" s="206"/>
    </row>
    <row r="81" spans="1:21" ht="53.85" customHeight="1">
      <c r="B81" s="1029" t="s">
        <v>1652</v>
      </c>
      <c r="C81" s="1030"/>
      <c r="D81" s="1031" t="s">
        <v>761</v>
      </c>
      <c r="E81" s="1032"/>
      <c r="F81" s="823" t="s">
        <v>762</v>
      </c>
      <c r="G81" s="826"/>
      <c r="H81" s="1031" t="s">
        <v>763</v>
      </c>
      <c r="I81" s="1032"/>
      <c r="J81" s="1031" t="s">
        <v>289</v>
      </c>
      <c r="K81" s="1032"/>
      <c r="L81" s="1113"/>
      <c r="M81" s="211"/>
      <c r="N81" s="211"/>
      <c r="O81" s="212"/>
      <c r="P81" s="206"/>
      <c r="Q81" s="206"/>
      <c r="R81" s="206"/>
      <c r="S81" s="206"/>
      <c r="T81" s="206"/>
      <c r="U81" s="206"/>
    </row>
    <row r="82" spans="1:21" ht="122.45" customHeight="1">
      <c r="B82" s="1247" t="s">
        <v>764</v>
      </c>
      <c r="C82" s="1248"/>
      <c r="D82" s="1249" t="s">
        <v>1696</v>
      </c>
      <c r="E82" s="1250"/>
      <c r="F82" s="823" t="s">
        <v>1697</v>
      </c>
      <c r="G82" s="826"/>
      <c r="H82" s="823" t="s">
        <v>1698</v>
      </c>
      <c r="I82" s="823"/>
      <c r="J82" s="1120" t="s">
        <v>765</v>
      </c>
      <c r="K82" s="1120"/>
      <c r="L82" s="1120"/>
      <c r="M82" s="206"/>
      <c r="N82" s="206"/>
      <c r="O82" s="206"/>
      <c r="P82" s="206"/>
      <c r="Q82" s="206"/>
      <c r="R82" s="206"/>
      <c r="S82" s="206"/>
      <c r="T82" s="206"/>
      <c r="U82" s="206"/>
    </row>
    <row r="83" spans="1:21" ht="59.25" customHeight="1">
      <c r="B83" s="1045" t="s">
        <v>766</v>
      </c>
      <c r="C83" s="1045"/>
      <c r="D83" s="1120">
        <v>40</v>
      </c>
      <c r="E83" s="1120"/>
      <c r="F83" s="1120" t="s">
        <v>1699</v>
      </c>
      <c r="G83" s="1120"/>
      <c r="H83" s="1062" t="s">
        <v>1700</v>
      </c>
      <c r="I83" s="1062"/>
      <c r="J83" s="1120" t="s">
        <v>289</v>
      </c>
      <c r="K83" s="1120"/>
      <c r="L83" s="1120"/>
      <c r="M83" s="206"/>
      <c r="N83" s="206"/>
      <c r="O83" s="206"/>
      <c r="P83" s="206"/>
      <c r="Q83" s="206"/>
      <c r="R83" s="206"/>
      <c r="S83" s="206"/>
      <c r="T83" s="206"/>
      <c r="U83" s="206"/>
    </row>
    <row r="84" spans="1:21" ht="33" customHeight="1">
      <c r="B84" s="1247" t="s">
        <v>767</v>
      </c>
      <c r="C84" s="1248"/>
      <c r="D84" s="1120">
        <v>0</v>
      </c>
      <c r="E84" s="1120"/>
      <c r="F84" s="1120">
        <v>3</v>
      </c>
      <c r="G84" s="1120"/>
      <c r="H84" s="1062">
        <v>4</v>
      </c>
      <c r="I84" s="1062"/>
      <c r="J84" s="1120" t="s">
        <v>65</v>
      </c>
      <c r="K84" s="1120"/>
      <c r="L84" s="1120"/>
      <c r="M84" s="1223" t="s">
        <v>66</v>
      </c>
      <c r="N84" s="1223"/>
      <c r="O84" s="1223"/>
      <c r="P84" s="1223"/>
      <c r="Q84" s="1223"/>
      <c r="R84" s="1223"/>
      <c r="S84" s="1223"/>
      <c r="T84" s="1223"/>
      <c r="U84" s="1223"/>
    </row>
    <row r="85" spans="1:21" ht="27" customHeight="1">
      <c r="B85" s="253"/>
      <c r="C85" s="253"/>
      <c r="D85" s="624"/>
      <c r="E85" s="624"/>
      <c r="F85" s="625"/>
      <c r="G85" s="626"/>
      <c r="H85" s="627"/>
      <c r="I85" s="627"/>
      <c r="J85" s="255"/>
      <c r="K85" s="255"/>
      <c r="L85" s="255"/>
      <c r="M85" s="1011">
        <v>2021</v>
      </c>
      <c r="N85" s="1011"/>
      <c r="O85" s="1011"/>
      <c r="P85" s="1012" t="s">
        <v>67</v>
      </c>
      <c r="Q85" s="1011"/>
      <c r="R85" s="1011"/>
      <c r="S85" s="1012" t="s">
        <v>68</v>
      </c>
      <c r="T85" s="1011"/>
      <c r="U85" s="1011"/>
    </row>
    <row r="86" spans="1:21" ht="23.25" customHeight="1">
      <c r="B86" s="1028" t="s">
        <v>69</v>
      </c>
      <c r="C86" s="1038"/>
      <c r="D86" s="1028" t="s">
        <v>70</v>
      </c>
      <c r="E86" s="1028" t="s">
        <v>71</v>
      </c>
      <c r="F86" s="1008"/>
      <c r="G86" s="1028" t="s">
        <v>72</v>
      </c>
      <c r="H86" s="1028"/>
      <c r="I86" s="1028" t="s">
        <v>73</v>
      </c>
      <c r="J86" s="1028" t="s">
        <v>74</v>
      </c>
      <c r="K86" s="1038"/>
      <c r="L86" s="1028" t="s">
        <v>75</v>
      </c>
      <c r="M86" s="1111" t="s">
        <v>76</v>
      </c>
      <c r="N86" s="1103" t="s">
        <v>77</v>
      </c>
      <c r="O86" s="1009" t="s">
        <v>78</v>
      </c>
      <c r="P86" s="1103" t="s">
        <v>76</v>
      </c>
      <c r="Q86" s="1103" t="s">
        <v>77</v>
      </c>
      <c r="R86" s="1009" t="s">
        <v>78</v>
      </c>
      <c r="S86" s="1103" t="s">
        <v>79</v>
      </c>
      <c r="T86" s="1103" t="s">
        <v>80</v>
      </c>
      <c r="U86" s="1009" t="s">
        <v>78</v>
      </c>
    </row>
    <row r="87" spans="1:21" ht="33.75" customHeight="1">
      <c r="B87" s="1038"/>
      <c r="C87" s="1038"/>
      <c r="D87" s="1008"/>
      <c r="E87" s="511" t="s">
        <v>81</v>
      </c>
      <c r="F87" s="511" t="s">
        <v>82</v>
      </c>
      <c r="G87" s="1028"/>
      <c r="H87" s="1028"/>
      <c r="I87" s="1063"/>
      <c r="J87" s="1038"/>
      <c r="K87" s="1038"/>
      <c r="L87" s="1038"/>
      <c r="M87" s="1112"/>
      <c r="N87" s="1104"/>
      <c r="O87" s="1010"/>
      <c r="P87" s="1104"/>
      <c r="Q87" s="1104"/>
      <c r="R87" s="1010"/>
      <c r="S87" s="1104"/>
      <c r="T87" s="1104"/>
      <c r="U87" s="1010"/>
    </row>
    <row r="88" spans="1:21" ht="33.75" customHeight="1">
      <c r="A88" s="1025" t="s">
        <v>768</v>
      </c>
      <c r="B88" s="1046" t="s">
        <v>769</v>
      </c>
      <c r="C88" s="1047"/>
      <c r="D88" s="505" t="s">
        <v>117</v>
      </c>
      <c r="E88" s="505" t="s">
        <v>87</v>
      </c>
      <c r="F88" s="541" t="s">
        <v>357</v>
      </c>
      <c r="G88" s="1008" t="s">
        <v>65</v>
      </c>
      <c r="H88" s="1008"/>
      <c r="I88" s="505" t="s">
        <v>633</v>
      </c>
      <c r="J88" s="828" t="s">
        <v>65</v>
      </c>
      <c r="K88" s="828"/>
      <c r="L88" s="525" t="s">
        <v>634</v>
      </c>
      <c r="M88" s="261">
        <f>184085+1138458</f>
        <v>1322543</v>
      </c>
      <c r="N88" s="262">
        <f>184085+1138458</f>
        <v>1322543</v>
      </c>
      <c r="O88" s="499">
        <f t="shared" ref="O88" si="11">+M88-N88</f>
        <v>0</v>
      </c>
      <c r="P88" s="256"/>
      <c r="Q88" s="256"/>
      <c r="R88" s="499">
        <f t="shared" ref="R88:R93" si="12">+P88-Q88</f>
        <v>0</v>
      </c>
      <c r="S88" s="256">
        <f t="shared" ref="S88:S104" si="13">M88+P88</f>
        <v>1322543</v>
      </c>
      <c r="T88" s="256">
        <f t="shared" ref="T88:T104" si="14">N88+Q88</f>
        <v>1322543</v>
      </c>
      <c r="U88" s="499">
        <f t="shared" ref="U88" si="15">+S88-T88</f>
        <v>0</v>
      </c>
    </row>
    <row r="89" spans="1:21" ht="56.45" customHeight="1">
      <c r="A89" s="1025"/>
      <c r="B89" s="1048"/>
      <c r="C89" s="1049"/>
      <c r="D89" s="544" t="s">
        <v>117</v>
      </c>
      <c r="E89" s="505" t="s">
        <v>87</v>
      </c>
      <c r="F89" s="527" t="s">
        <v>1693</v>
      </c>
      <c r="G89" s="1008" t="s">
        <v>65</v>
      </c>
      <c r="H89" s="1008"/>
      <c r="I89" s="496" t="s">
        <v>635</v>
      </c>
      <c r="J89" s="828" t="s">
        <v>65</v>
      </c>
      <c r="K89" s="828"/>
      <c r="L89" s="224" t="s">
        <v>636</v>
      </c>
      <c r="M89" s="261">
        <v>80383.48</v>
      </c>
      <c r="N89" s="262">
        <f>M89</f>
        <v>80383.48</v>
      </c>
      <c r="O89" s="499">
        <f t="shared" ref="O89:O104" si="16">+M89-N89</f>
        <v>0</v>
      </c>
      <c r="P89" s="256"/>
      <c r="Q89" s="256"/>
      <c r="R89" s="499">
        <f t="shared" si="12"/>
        <v>0</v>
      </c>
      <c r="S89" s="256">
        <f t="shared" si="13"/>
        <v>80383.48</v>
      </c>
      <c r="T89" s="256">
        <f t="shared" si="14"/>
        <v>80383.48</v>
      </c>
      <c r="U89" s="499">
        <f t="shared" ref="U89:U104" si="17">+S89-T89</f>
        <v>0</v>
      </c>
    </row>
    <row r="90" spans="1:21" ht="71.849999999999994" customHeight="1">
      <c r="A90" s="1025"/>
      <c r="B90" s="1044" t="s">
        <v>770</v>
      </c>
      <c r="C90" s="1045"/>
      <c r="D90" s="257" t="s">
        <v>86</v>
      </c>
      <c r="E90" s="505" t="s">
        <v>87</v>
      </c>
      <c r="F90" s="505" t="s">
        <v>686</v>
      </c>
      <c r="G90" s="1008" t="s">
        <v>624</v>
      </c>
      <c r="H90" s="1008"/>
      <c r="I90" s="529" t="s">
        <v>687</v>
      </c>
      <c r="J90" s="1150" t="s">
        <v>688</v>
      </c>
      <c r="K90" s="1161"/>
      <c r="L90" s="258" t="s">
        <v>624</v>
      </c>
      <c r="M90" s="261">
        <v>26869</v>
      </c>
      <c r="N90" s="262">
        <v>26869</v>
      </c>
      <c r="O90" s="499">
        <f t="shared" si="16"/>
        <v>0</v>
      </c>
      <c r="P90" s="256"/>
      <c r="Q90" s="256"/>
      <c r="R90" s="499">
        <f t="shared" si="12"/>
        <v>0</v>
      </c>
      <c r="S90" s="256">
        <f t="shared" si="13"/>
        <v>26869</v>
      </c>
      <c r="T90" s="256">
        <f t="shared" si="14"/>
        <v>26869</v>
      </c>
      <c r="U90" s="499">
        <f t="shared" si="17"/>
        <v>0</v>
      </c>
    </row>
    <row r="91" spans="1:21" ht="54.6" customHeight="1">
      <c r="A91" s="1025"/>
      <c r="B91" s="1042" t="s">
        <v>771</v>
      </c>
      <c r="C91" s="1043"/>
      <c r="D91" s="259" t="s">
        <v>86</v>
      </c>
      <c r="E91" s="505" t="s">
        <v>87</v>
      </c>
      <c r="F91" s="530" t="s">
        <v>88</v>
      </c>
      <c r="G91" s="1148" t="s">
        <v>624</v>
      </c>
      <c r="H91" s="1008"/>
      <c r="I91" s="608" t="s">
        <v>699</v>
      </c>
      <c r="J91" s="1160" t="s">
        <v>670</v>
      </c>
      <c r="K91" s="1121"/>
      <c r="L91" s="258" t="s">
        <v>624</v>
      </c>
      <c r="M91" s="261">
        <v>54467</v>
      </c>
      <c r="N91" s="262">
        <v>54467</v>
      </c>
      <c r="O91" s="499">
        <f t="shared" si="16"/>
        <v>0</v>
      </c>
      <c r="P91" s="256"/>
      <c r="Q91" s="256"/>
      <c r="R91" s="499">
        <f t="shared" si="12"/>
        <v>0</v>
      </c>
      <c r="S91" s="256">
        <f t="shared" si="13"/>
        <v>54467</v>
      </c>
      <c r="T91" s="256">
        <f t="shared" si="14"/>
        <v>54467</v>
      </c>
      <c r="U91" s="499">
        <f t="shared" si="17"/>
        <v>0</v>
      </c>
    </row>
    <row r="92" spans="1:21" ht="60.6" customHeight="1">
      <c r="A92" s="1025"/>
      <c r="B92" s="1044" t="s">
        <v>772</v>
      </c>
      <c r="C92" s="1045"/>
      <c r="D92" s="220" t="s">
        <v>86</v>
      </c>
      <c r="E92" s="505" t="s">
        <v>87</v>
      </c>
      <c r="F92" s="505" t="s">
        <v>705</v>
      </c>
      <c r="G92" s="1008" t="s">
        <v>624</v>
      </c>
      <c r="H92" s="1008"/>
      <c r="I92" s="516" t="s">
        <v>696</v>
      </c>
      <c r="J92" s="1035" t="s">
        <v>702</v>
      </c>
      <c r="K92" s="1121"/>
      <c r="L92" s="258" t="s">
        <v>703</v>
      </c>
      <c r="M92" s="261">
        <v>4027.6</v>
      </c>
      <c r="N92" s="262">
        <v>4027.6</v>
      </c>
      <c r="O92" s="499">
        <f t="shared" si="16"/>
        <v>0</v>
      </c>
      <c r="P92" s="256"/>
      <c r="Q92" s="256"/>
      <c r="R92" s="499">
        <f t="shared" si="12"/>
        <v>0</v>
      </c>
      <c r="S92" s="256">
        <f t="shared" si="13"/>
        <v>4027.6</v>
      </c>
      <c r="T92" s="256">
        <f t="shared" si="14"/>
        <v>4027.6</v>
      </c>
      <c r="U92" s="499">
        <f t="shared" si="17"/>
        <v>0</v>
      </c>
    </row>
    <row r="93" spans="1:21" ht="50.45" customHeight="1">
      <c r="A93" s="1025"/>
      <c r="B93" s="1073" t="s">
        <v>773</v>
      </c>
      <c r="C93" s="1074"/>
      <c r="D93" s="1077" t="s">
        <v>86</v>
      </c>
      <c r="E93" s="1034" t="s">
        <v>87</v>
      </c>
      <c r="F93" s="1034" t="s">
        <v>623</v>
      </c>
      <c r="G93" s="1008" t="s">
        <v>624</v>
      </c>
      <c r="H93" s="1008"/>
      <c r="I93" s="1036" t="s">
        <v>625</v>
      </c>
      <c r="J93" s="1156" t="s">
        <v>626</v>
      </c>
      <c r="K93" s="1157"/>
      <c r="L93" s="1132" t="s">
        <v>627</v>
      </c>
      <c r="M93" s="261">
        <v>10201.997519999999</v>
      </c>
      <c r="N93" s="262"/>
      <c r="O93" s="499">
        <f t="shared" si="16"/>
        <v>10201.997519999999</v>
      </c>
      <c r="P93" s="256"/>
      <c r="Q93" s="256"/>
      <c r="R93" s="499">
        <f t="shared" si="12"/>
        <v>0</v>
      </c>
      <c r="S93" s="256">
        <f t="shared" si="13"/>
        <v>10201.997519999999</v>
      </c>
      <c r="T93" s="256">
        <f t="shared" si="14"/>
        <v>0</v>
      </c>
      <c r="U93" s="499">
        <f t="shared" si="17"/>
        <v>10201.997519999999</v>
      </c>
    </row>
    <row r="94" spans="1:21" ht="96" customHeight="1">
      <c r="A94" s="1025"/>
      <c r="B94" s="1075"/>
      <c r="C94" s="1076"/>
      <c r="D94" s="1077"/>
      <c r="E94" s="1034"/>
      <c r="F94" s="1034"/>
      <c r="G94" s="1008" t="s">
        <v>139</v>
      </c>
      <c r="H94" s="1008"/>
      <c r="I94" s="1036"/>
      <c r="J94" s="1158"/>
      <c r="K94" s="1159"/>
      <c r="L94" s="1133"/>
      <c r="M94" s="261">
        <v>48939.66</v>
      </c>
      <c r="N94" s="262">
        <v>48939.66</v>
      </c>
      <c r="O94" s="499">
        <f t="shared" si="16"/>
        <v>0</v>
      </c>
      <c r="P94" s="256">
        <v>109985.3</v>
      </c>
      <c r="Q94" s="256">
        <v>109985.3</v>
      </c>
      <c r="R94" s="499">
        <f t="shared" ref="R94" si="18">+P94-Q94</f>
        <v>0</v>
      </c>
      <c r="S94" s="256">
        <f t="shared" si="13"/>
        <v>158924.96000000002</v>
      </c>
      <c r="T94" s="256">
        <f t="shared" si="14"/>
        <v>158924.96000000002</v>
      </c>
      <c r="U94" s="499">
        <f t="shared" si="17"/>
        <v>0</v>
      </c>
    </row>
    <row r="95" spans="1:21" ht="90" customHeight="1">
      <c r="A95" s="1025"/>
      <c r="B95" s="1252" t="s">
        <v>774</v>
      </c>
      <c r="C95" s="1253"/>
      <c r="D95" s="488" t="s">
        <v>775</v>
      </c>
      <c r="E95" s="470" t="s">
        <v>87</v>
      </c>
      <c r="F95" s="475">
        <v>44500</v>
      </c>
      <c r="G95" s="1024" t="s">
        <v>293</v>
      </c>
      <c r="H95" s="1024"/>
      <c r="I95" s="667" t="s">
        <v>776</v>
      </c>
      <c r="J95" s="813" t="s">
        <v>777</v>
      </c>
      <c r="K95" s="813"/>
      <c r="L95" s="34" t="s">
        <v>339</v>
      </c>
      <c r="M95" s="261">
        <v>100000</v>
      </c>
      <c r="N95" s="262">
        <v>100000</v>
      </c>
      <c r="O95" s="499">
        <f>+M95-N95</f>
        <v>0</v>
      </c>
      <c r="P95" s="256">
        <v>0</v>
      </c>
      <c r="Q95" s="256">
        <v>0</v>
      </c>
      <c r="R95" s="499">
        <f>+P95-Q95</f>
        <v>0</v>
      </c>
      <c r="S95" s="256">
        <f t="shared" si="13"/>
        <v>100000</v>
      </c>
      <c r="T95" s="256">
        <f t="shared" si="14"/>
        <v>100000</v>
      </c>
      <c r="U95" s="499">
        <f t="shared" si="17"/>
        <v>0</v>
      </c>
    </row>
    <row r="96" spans="1:21" ht="69.599999999999994" customHeight="1">
      <c r="A96" s="1025"/>
      <c r="B96" s="1015" t="s">
        <v>778</v>
      </c>
      <c r="C96" s="1016"/>
      <c r="D96" s="488" t="s">
        <v>775</v>
      </c>
      <c r="E96" s="470" t="s">
        <v>87</v>
      </c>
      <c r="F96" s="475" t="s">
        <v>779</v>
      </c>
      <c r="G96" s="876" t="s">
        <v>293</v>
      </c>
      <c r="H96" s="876"/>
      <c r="I96" s="667" t="s">
        <v>776</v>
      </c>
      <c r="J96" s="1059"/>
      <c r="K96" s="1059"/>
      <c r="L96" s="34" t="s">
        <v>627</v>
      </c>
      <c r="M96" s="261">
        <v>84611.5</v>
      </c>
      <c r="N96" s="262">
        <v>84611.5</v>
      </c>
      <c r="O96" s="499">
        <f t="shared" si="16"/>
        <v>0</v>
      </c>
      <c r="P96" s="256">
        <v>0</v>
      </c>
      <c r="Q96" s="256">
        <v>0</v>
      </c>
      <c r="R96" s="499">
        <f t="shared" ref="R96:R104" si="19">+P96-Q96</f>
        <v>0</v>
      </c>
      <c r="S96" s="256">
        <f t="shared" si="13"/>
        <v>84611.5</v>
      </c>
      <c r="T96" s="256">
        <f t="shared" si="14"/>
        <v>84611.5</v>
      </c>
      <c r="U96" s="499">
        <f t="shared" si="17"/>
        <v>0</v>
      </c>
    </row>
    <row r="97" spans="1:16371" ht="135.6" customHeight="1">
      <c r="A97" s="1025"/>
      <c r="B97" s="1146" t="s">
        <v>780</v>
      </c>
      <c r="C97" s="1147"/>
      <c r="D97" s="597" t="s">
        <v>781</v>
      </c>
      <c r="E97" s="555" t="s">
        <v>87</v>
      </c>
      <c r="F97" s="555" t="s">
        <v>746</v>
      </c>
      <c r="G97" s="1018" t="s">
        <v>624</v>
      </c>
      <c r="H97" s="1018"/>
      <c r="I97" s="507" t="s">
        <v>747</v>
      </c>
      <c r="J97" s="1026" t="s">
        <v>742</v>
      </c>
      <c r="K97" s="1027"/>
      <c r="L97" s="242" t="s">
        <v>748</v>
      </c>
      <c r="M97" s="261">
        <v>0</v>
      </c>
      <c r="N97" s="262">
        <v>0</v>
      </c>
      <c r="O97" s="499">
        <f>+M97-N97</f>
        <v>0</v>
      </c>
      <c r="P97" s="256">
        <v>0</v>
      </c>
      <c r="Q97" s="256">
        <v>0</v>
      </c>
      <c r="R97" s="499">
        <f>+P97-Q97</f>
        <v>0</v>
      </c>
      <c r="S97" s="260">
        <f t="shared" si="13"/>
        <v>0</v>
      </c>
      <c r="T97" s="260">
        <f t="shared" si="14"/>
        <v>0</v>
      </c>
      <c r="U97" s="499">
        <f>+S97-T97</f>
        <v>0</v>
      </c>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3"/>
      <c r="CB97" s="263"/>
      <c r="CC97" s="263"/>
      <c r="CD97" s="263"/>
      <c r="CE97" s="263"/>
      <c r="CF97" s="263"/>
      <c r="CG97" s="263"/>
      <c r="CH97" s="263"/>
      <c r="CI97" s="263"/>
      <c r="CJ97" s="263"/>
      <c r="CK97" s="263"/>
      <c r="CL97" s="263"/>
      <c r="CM97" s="263"/>
      <c r="CN97" s="263"/>
      <c r="CO97" s="263"/>
      <c r="CP97" s="263"/>
      <c r="CQ97" s="263"/>
      <c r="CR97" s="263"/>
      <c r="CS97" s="263"/>
      <c r="CT97" s="263"/>
      <c r="CU97" s="263"/>
      <c r="CV97" s="263"/>
      <c r="CW97" s="263"/>
      <c r="CX97" s="263"/>
      <c r="CY97" s="263"/>
      <c r="CZ97" s="263"/>
      <c r="DA97" s="263"/>
      <c r="DB97" s="263"/>
      <c r="DC97" s="263"/>
      <c r="DD97" s="263"/>
      <c r="DE97" s="263"/>
      <c r="DF97" s="263"/>
      <c r="DG97" s="263"/>
      <c r="DH97" s="263"/>
      <c r="DI97" s="263"/>
      <c r="DJ97" s="263"/>
      <c r="DK97" s="263"/>
      <c r="DL97" s="263"/>
      <c r="DM97" s="263"/>
      <c r="DN97" s="263"/>
      <c r="DO97" s="263"/>
      <c r="DP97" s="263"/>
      <c r="DQ97" s="263"/>
      <c r="DR97" s="263"/>
      <c r="DS97" s="263"/>
      <c r="DT97" s="263"/>
      <c r="DU97" s="263"/>
      <c r="DV97" s="263"/>
      <c r="DW97" s="263"/>
      <c r="DX97" s="263"/>
      <c r="DY97" s="263"/>
      <c r="DZ97" s="263"/>
      <c r="EA97" s="263"/>
      <c r="EB97" s="263"/>
      <c r="EC97" s="263"/>
      <c r="ED97" s="263"/>
      <c r="EE97" s="263"/>
      <c r="EF97" s="263"/>
      <c r="EG97" s="263"/>
      <c r="EH97" s="263"/>
      <c r="EI97" s="263"/>
      <c r="EJ97" s="263"/>
      <c r="EK97" s="263"/>
      <c r="EL97" s="263"/>
      <c r="EM97" s="263"/>
      <c r="EN97" s="263"/>
      <c r="EO97" s="263"/>
      <c r="EP97" s="263"/>
      <c r="EQ97" s="263"/>
      <c r="ER97" s="263"/>
      <c r="ES97" s="263"/>
      <c r="ET97" s="263"/>
      <c r="EU97" s="263"/>
      <c r="EV97" s="263"/>
      <c r="EW97" s="263"/>
      <c r="EX97" s="263"/>
      <c r="EY97" s="263"/>
      <c r="EZ97" s="263"/>
      <c r="FA97" s="263"/>
      <c r="FB97" s="263"/>
      <c r="FC97" s="263"/>
      <c r="FD97" s="263"/>
      <c r="FE97" s="263"/>
      <c r="FF97" s="263"/>
      <c r="FG97" s="263"/>
      <c r="FH97" s="263"/>
      <c r="FI97" s="263"/>
      <c r="FJ97" s="263"/>
      <c r="FK97" s="263"/>
      <c r="FL97" s="263"/>
      <c r="FM97" s="263"/>
      <c r="FN97" s="263"/>
      <c r="FO97" s="263"/>
      <c r="FP97" s="263"/>
      <c r="FQ97" s="263"/>
      <c r="FR97" s="263"/>
      <c r="FS97" s="263"/>
      <c r="FT97" s="263"/>
      <c r="FU97" s="263"/>
      <c r="FV97" s="263"/>
      <c r="FW97" s="263"/>
      <c r="FX97" s="263"/>
      <c r="FY97" s="263"/>
      <c r="FZ97" s="263"/>
      <c r="GA97" s="263"/>
      <c r="GB97" s="263"/>
      <c r="GC97" s="263"/>
      <c r="GD97" s="263"/>
      <c r="GE97" s="263"/>
      <c r="GF97" s="263"/>
      <c r="GG97" s="263"/>
      <c r="GH97" s="263"/>
      <c r="GI97" s="263"/>
      <c r="GJ97" s="263"/>
      <c r="GK97" s="263"/>
      <c r="GL97" s="263"/>
      <c r="GM97" s="263"/>
      <c r="GN97" s="263"/>
      <c r="GO97" s="263"/>
      <c r="GP97" s="263"/>
      <c r="GQ97" s="263"/>
      <c r="GR97" s="263"/>
      <c r="GS97" s="263"/>
      <c r="GT97" s="263"/>
      <c r="GU97" s="263"/>
      <c r="GV97" s="263"/>
      <c r="GW97" s="263"/>
      <c r="GX97" s="263"/>
      <c r="GY97" s="263"/>
      <c r="GZ97" s="263"/>
      <c r="HA97" s="263"/>
      <c r="HB97" s="263"/>
      <c r="HC97" s="263"/>
      <c r="HD97" s="263"/>
      <c r="HE97" s="263"/>
      <c r="HF97" s="263"/>
      <c r="HG97" s="263"/>
      <c r="HH97" s="263"/>
      <c r="HI97" s="263"/>
      <c r="HJ97" s="263"/>
      <c r="HK97" s="263"/>
      <c r="HL97" s="263"/>
      <c r="HM97" s="263"/>
      <c r="HN97" s="263"/>
      <c r="HO97" s="263"/>
      <c r="HP97" s="263"/>
      <c r="HQ97" s="263"/>
      <c r="HR97" s="263"/>
      <c r="HS97" s="263"/>
      <c r="HT97" s="263"/>
      <c r="HU97" s="263"/>
      <c r="HV97" s="263"/>
      <c r="HW97" s="263"/>
      <c r="HX97" s="263"/>
      <c r="HY97" s="263"/>
      <c r="HZ97" s="263"/>
      <c r="IA97" s="263"/>
      <c r="IB97" s="263"/>
      <c r="IC97" s="263"/>
      <c r="ID97" s="263"/>
      <c r="IE97" s="263"/>
      <c r="IF97" s="263"/>
      <c r="IG97" s="263"/>
      <c r="IH97" s="263"/>
      <c r="II97" s="263"/>
      <c r="IJ97" s="263"/>
      <c r="IK97" s="263"/>
      <c r="IL97" s="263"/>
      <c r="IM97" s="263"/>
      <c r="IN97" s="263"/>
      <c r="IO97" s="263"/>
      <c r="IP97" s="263"/>
      <c r="IQ97" s="263"/>
      <c r="IR97" s="263"/>
      <c r="IS97" s="263"/>
      <c r="IT97" s="263"/>
      <c r="IU97" s="263"/>
      <c r="IV97" s="263"/>
      <c r="IW97" s="263"/>
      <c r="IX97" s="263"/>
      <c r="IY97" s="263"/>
      <c r="IZ97" s="263"/>
      <c r="JA97" s="263"/>
      <c r="JB97" s="263"/>
      <c r="JC97" s="263"/>
      <c r="JD97" s="263"/>
      <c r="JE97" s="263"/>
      <c r="JF97" s="263"/>
      <c r="JG97" s="263"/>
      <c r="JH97" s="263"/>
      <c r="JI97" s="263"/>
      <c r="JJ97" s="263"/>
      <c r="JK97" s="263"/>
      <c r="JL97" s="263"/>
      <c r="JM97" s="263"/>
      <c r="JN97" s="263"/>
      <c r="JO97" s="263"/>
      <c r="JP97" s="263"/>
      <c r="JQ97" s="263"/>
      <c r="JR97" s="263"/>
      <c r="JS97" s="263"/>
      <c r="JT97" s="263"/>
      <c r="JU97" s="263"/>
      <c r="JV97" s="263"/>
      <c r="JW97" s="263"/>
      <c r="JX97" s="263"/>
      <c r="JY97" s="263"/>
      <c r="JZ97" s="263"/>
      <c r="KA97" s="263"/>
      <c r="KB97" s="263"/>
      <c r="KC97" s="263"/>
      <c r="KD97" s="263"/>
      <c r="KE97" s="263"/>
      <c r="KF97" s="263"/>
      <c r="KG97" s="263"/>
      <c r="KH97" s="263"/>
      <c r="KI97" s="263"/>
      <c r="KJ97" s="263"/>
      <c r="KK97" s="263"/>
      <c r="KL97" s="263"/>
      <c r="KM97" s="263"/>
      <c r="KN97" s="263"/>
      <c r="KO97" s="263"/>
      <c r="KP97" s="263"/>
      <c r="KQ97" s="263"/>
      <c r="KR97" s="263"/>
      <c r="KS97" s="263"/>
      <c r="KT97" s="263"/>
      <c r="KU97" s="263"/>
      <c r="KV97" s="263"/>
      <c r="KW97" s="263"/>
      <c r="KX97" s="263"/>
      <c r="KY97" s="263"/>
      <c r="KZ97" s="263"/>
      <c r="LA97" s="263"/>
      <c r="LB97" s="263"/>
      <c r="LC97" s="263"/>
      <c r="LD97" s="263"/>
      <c r="LE97" s="263"/>
      <c r="LF97" s="263"/>
      <c r="LG97" s="263"/>
      <c r="LH97" s="263"/>
      <c r="LI97" s="263"/>
      <c r="LJ97" s="263"/>
      <c r="LK97" s="263"/>
      <c r="LL97" s="263"/>
      <c r="LM97" s="263"/>
      <c r="LN97" s="263"/>
      <c r="LO97" s="263"/>
      <c r="LP97" s="263"/>
      <c r="LQ97" s="263"/>
      <c r="LR97" s="263"/>
      <c r="LS97" s="263"/>
      <c r="LT97" s="263"/>
      <c r="LU97" s="263"/>
      <c r="LV97" s="263"/>
      <c r="LW97" s="263"/>
      <c r="LX97" s="263"/>
      <c r="LY97" s="263"/>
      <c r="LZ97" s="263"/>
      <c r="MA97" s="263"/>
      <c r="MB97" s="263"/>
      <c r="MC97" s="263"/>
      <c r="MD97" s="263"/>
      <c r="ME97" s="263"/>
      <c r="MF97" s="263"/>
      <c r="MG97" s="263"/>
      <c r="MH97" s="263"/>
      <c r="MI97" s="263"/>
      <c r="MJ97" s="263"/>
      <c r="MK97" s="263"/>
      <c r="ML97" s="263"/>
      <c r="MM97" s="263"/>
      <c r="MN97" s="263"/>
      <c r="MO97" s="263"/>
      <c r="MP97" s="263"/>
      <c r="MQ97" s="263"/>
      <c r="MR97" s="263"/>
      <c r="MS97" s="263"/>
      <c r="MT97" s="263"/>
      <c r="MU97" s="263"/>
      <c r="MV97" s="263"/>
      <c r="MW97" s="263"/>
      <c r="MX97" s="263"/>
      <c r="MY97" s="263"/>
      <c r="MZ97" s="263"/>
      <c r="NA97" s="263"/>
      <c r="NB97" s="263"/>
      <c r="NC97" s="263"/>
      <c r="ND97" s="263"/>
      <c r="NE97" s="263"/>
      <c r="NF97" s="263"/>
      <c r="NG97" s="263"/>
      <c r="NH97" s="263"/>
      <c r="NI97" s="263"/>
      <c r="NJ97" s="263"/>
      <c r="NK97" s="263"/>
      <c r="NL97" s="263"/>
      <c r="NM97" s="263"/>
      <c r="NN97" s="263"/>
      <c r="NO97" s="263"/>
      <c r="NP97" s="263"/>
      <c r="NQ97" s="263"/>
      <c r="NR97" s="263"/>
      <c r="NS97" s="263"/>
      <c r="NT97" s="263"/>
      <c r="NU97" s="263"/>
      <c r="NV97" s="263"/>
      <c r="NW97" s="263"/>
      <c r="NX97" s="263"/>
      <c r="NY97" s="263"/>
      <c r="NZ97" s="263"/>
      <c r="OA97" s="263"/>
      <c r="OB97" s="263"/>
      <c r="OC97" s="263"/>
      <c r="OD97" s="263"/>
      <c r="OE97" s="263"/>
      <c r="OF97" s="263"/>
      <c r="OG97" s="263"/>
      <c r="OH97" s="263"/>
      <c r="OI97" s="263"/>
      <c r="OJ97" s="263"/>
      <c r="OK97" s="263"/>
      <c r="OL97" s="263"/>
      <c r="OM97" s="263"/>
      <c r="ON97" s="263"/>
      <c r="OO97" s="263"/>
      <c r="OP97" s="263"/>
      <c r="OQ97" s="263"/>
      <c r="OR97" s="263"/>
      <c r="OS97" s="263"/>
      <c r="OT97" s="263"/>
      <c r="OU97" s="263"/>
      <c r="OV97" s="263"/>
      <c r="OW97" s="263"/>
      <c r="OX97" s="263"/>
      <c r="OY97" s="263"/>
      <c r="OZ97" s="263"/>
      <c r="PA97" s="263"/>
      <c r="PB97" s="263"/>
      <c r="PC97" s="263"/>
      <c r="PD97" s="263"/>
      <c r="PE97" s="263"/>
      <c r="PF97" s="263"/>
      <c r="PG97" s="263"/>
      <c r="PH97" s="263"/>
      <c r="PI97" s="263"/>
      <c r="PJ97" s="263"/>
      <c r="PK97" s="263"/>
      <c r="PL97" s="263"/>
      <c r="PM97" s="263"/>
      <c r="PN97" s="263"/>
      <c r="PO97" s="263"/>
      <c r="PP97" s="263"/>
      <c r="PQ97" s="263"/>
      <c r="PR97" s="263"/>
      <c r="PS97" s="263"/>
      <c r="PT97" s="263"/>
    </row>
    <row r="98" spans="1:16371" ht="49.7" customHeight="1">
      <c r="A98" s="1025" t="s">
        <v>782</v>
      </c>
      <c r="B98" s="1092" t="s">
        <v>1793</v>
      </c>
      <c r="C98" s="1093"/>
      <c r="D98" s="528" t="s">
        <v>86</v>
      </c>
      <c r="E98" s="555" t="s">
        <v>87</v>
      </c>
      <c r="F98" s="541" t="s">
        <v>88</v>
      </c>
      <c r="G98" s="1034" t="s">
        <v>65</v>
      </c>
      <c r="H98" s="1034"/>
      <c r="I98" s="524" t="s">
        <v>783</v>
      </c>
      <c r="J98" s="1033" t="s">
        <v>784</v>
      </c>
      <c r="K98" s="1033"/>
      <c r="L98" s="264" t="s">
        <v>631</v>
      </c>
      <c r="M98" s="261">
        <v>0</v>
      </c>
      <c r="N98" s="262">
        <v>0</v>
      </c>
      <c r="O98" s="499">
        <f t="shared" si="16"/>
        <v>0</v>
      </c>
      <c r="P98" s="256">
        <v>0</v>
      </c>
      <c r="Q98" s="256">
        <v>0</v>
      </c>
      <c r="R98" s="499">
        <f t="shared" si="19"/>
        <v>0</v>
      </c>
      <c r="S98" s="256">
        <f t="shared" si="13"/>
        <v>0</v>
      </c>
      <c r="T98" s="256">
        <f t="shared" si="14"/>
        <v>0</v>
      </c>
      <c r="U98" s="499">
        <f t="shared" si="17"/>
        <v>0</v>
      </c>
    </row>
    <row r="99" spans="1:16371" ht="42" customHeight="1">
      <c r="A99" s="1025"/>
      <c r="B99" s="1094"/>
      <c r="C99" s="1095"/>
      <c r="D99" s="528" t="s">
        <v>86</v>
      </c>
      <c r="E99" s="555" t="s">
        <v>87</v>
      </c>
      <c r="F99" s="527" t="s">
        <v>88</v>
      </c>
      <c r="G99" s="1034" t="s">
        <v>65</v>
      </c>
      <c r="H99" s="1034"/>
      <c r="I99" s="529" t="s">
        <v>783</v>
      </c>
      <c r="J99" s="1150" t="s">
        <v>785</v>
      </c>
      <c r="K99" s="1150"/>
      <c r="L99" s="258" t="s">
        <v>786</v>
      </c>
      <c r="M99" s="261">
        <v>0</v>
      </c>
      <c r="N99" s="262">
        <v>0</v>
      </c>
      <c r="O99" s="499">
        <f t="shared" si="16"/>
        <v>0</v>
      </c>
      <c r="P99" s="256">
        <v>0</v>
      </c>
      <c r="Q99" s="256">
        <v>0</v>
      </c>
      <c r="R99" s="499">
        <f t="shared" si="19"/>
        <v>0</v>
      </c>
      <c r="S99" s="256">
        <f t="shared" si="13"/>
        <v>0</v>
      </c>
      <c r="T99" s="256">
        <f t="shared" si="14"/>
        <v>0</v>
      </c>
      <c r="U99" s="499">
        <f t="shared" si="17"/>
        <v>0</v>
      </c>
    </row>
    <row r="100" spans="1:16371" ht="63" customHeight="1">
      <c r="A100" s="1025"/>
      <c r="B100" s="1125" t="s">
        <v>787</v>
      </c>
      <c r="C100" s="1241"/>
      <c r="D100" s="528" t="s">
        <v>86</v>
      </c>
      <c r="E100" s="555" t="s">
        <v>87</v>
      </c>
      <c r="F100" s="541" t="s">
        <v>88</v>
      </c>
      <c r="G100" s="1008" t="s">
        <v>65</v>
      </c>
      <c r="H100" s="1008"/>
      <c r="I100" s="529" t="s">
        <v>788</v>
      </c>
      <c r="J100" s="1007" t="s">
        <v>789</v>
      </c>
      <c r="K100" s="1008"/>
      <c r="L100" s="224" t="s">
        <v>631</v>
      </c>
      <c r="M100" s="261">
        <v>249175</v>
      </c>
      <c r="N100" s="262">
        <v>249175</v>
      </c>
      <c r="O100" s="499">
        <f t="shared" si="16"/>
        <v>0</v>
      </c>
      <c r="P100" s="256">
        <v>0</v>
      </c>
      <c r="Q100" s="256">
        <v>0</v>
      </c>
      <c r="R100" s="499">
        <f t="shared" si="19"/>
        <v>0</v>
      </c>
      <c r="S100" s="256">
        <f t="shared" si="13"/>
        <v>249175</v>
      </c>
      <c r="T100" s="256">
        <f t="shared" si="14"/>
        <v>249175</v>
      </c>
      <c r="U100" s="499">
        <f t="shared" si="17"/>
        <v>0</v>
      </c>
    </row>
    <row r="101" spans="1:16371" ht="28.5" customHeight="1">
      <c r="A101" s="1025"/>
      <c r="B101" s="1127" t="s">
        <v>790</v>
      </c>
      <c r="C101" s="1128"/>
      <c r="D101" s="598" t="s">
        <v>86</v>
      </c>
      <c r="E101" s="505" t="s">
        <v>87</v>
      </c>
      <c r="F101" s="541" t="s">
        <v>1701</v>
      </c>
      <c r="G101" s="1037" t="s">
        <v>791</v>
      </c>
      <c r="H101" s="1038"/>
      <c r="I101" s="609" t="s">
        <v>792</v>
      </c>
      <c r="J101" s="1039" t="s">
        <v>793</v>
      </c>
      <c r="K101" s="1040"/>
      <c r="L101" s="222" t="s">
        <v>791</v>
      </c>
      <c r="M101" s="660">
        <v>21466000</v>
      </c>
      <c r="N101" s="660">
        <v>21466000</v>
      </c>
      <c r="O101" s="499">
        <f t="shared" si="16"/>
        <v>0</v>
      </c>
      <c r="P101" s="256">
        <v>0</v>
      </c>
      <c r="Q101" s="256">
        <v>0</v>
      </c>
      <c r="R101" s="499">
        <f t="shared" si="19"/>
        <v>0</v>
      </c>
      <c r="S101" s="256">
        <f t="shared" si="13"/>
        <v>21466000</v>
      </c>
      <c r="T101" s="256">
        <f t="shared" si="14"/>
        <v>21466000</v>
      </c>
      <c r="U101" s="499">
        <f t="shared" si="17"/>
        <v>0</v>
      </c>
    </row>
    <row r="102" spans="1:16371" s="287" customFormat="1" ht="64.5" customHeight="1">
      <c r="A102" s="1025"/>
      <c r="B102" s="1125" t="s">
        <v>1732</v>
      </c>
      <c r="C102" s="1126"/>
      <c r="D102" s="528" t="s">
        <v>442</v>
      </c>
      <c r="E102" s="527" t="s">
        <v>1702</v>
      </c>
      <c r="F102" s="527" t="s">
        <v>1703</v>
      </c>
      <c r="G102" s="1034" t="s">
        <v>443</v>
      </c>
      <c r="H102" s="1034"/>
      <c r="I102" s="520" t="s">
        <v>155</v>
      </c>
      <c r="J102" s="1035" t="s">
        <v>445</v>
      </c>
      <c r="K102" s="1036"/>
      <c r="L102" s="529" t="s">
        <v>794</v>
      </c>
      <c r="M102" s="218">
        <v>25000</v>
      </c>
      <c r="N102" s="218">
        <v>25000</v>
      </c>
      <c r="O102" s="499">
        <f t="shared" si="16"/>
        <v>0</v>
      </c>
      <c r="P102" s="256">
        <v>0</v>
      </c>
      <c r="Q102" s="256">
        <v>0</v>
      </c>
      <c r="R102" s="499">
        <f t="shared" si="19"/>
        <v>0</v>
      </c>
      <c r="S102" s="256">
        <f t="shared" si="13"/>
        <v>25000</v>
      </c>
      <c r="T102" s="256">
        <f t="shared" si="14"/>
        <v>25000</v>
      </c>
      <c r="U102" s="499">
        <f t="shared" si="17"/>
        <v>0</v>
      </c>
    </row>
    <row r="103" spans="1:16371" ht="92.85" customHeight="1">
      <c r="A103" s="1025"/>
      <c r="B103" s="1092" t="s">
        <v>1733</v>
      </c>
      <c r="C103" s="1093"/>
      <c r="D103" s="515" t="s">
        <v>117</v>
      </c>
      <c r="E103" s="630" t="s">
        <v>87</v>
      </c>
      <c r="F103" s="630" t="s">
        <v>88</v>
      </c>
      <c r="G103" s="1041" t="s">
        <v>714</v>
      </c>
      <c r="H103" s="1041"/>
      <c r="I103" s="552" t="s">
        <v>715</v>
      </c>
      <c r="J103" s="1077" t="s">
        <v>784</v>
      </c>
      <c r="K103" s="1036"/>
      <c r="L103" s="258" t="s">
        <v>339</v>
      </c>
      <c r="M103" s="129">
        <v>204468</v>
      </c>
      <c r="N103" s="129">
        <v>204468</v>
      </c>
      <c r="O103" s="499">
        <f t="shared" si="16"/>
        <v>0</v>
      </c>
      <c r="P103" s="256">
        <v>0</v>
      </c>
      <c r="Q103" s="256">
        <v>0</v>
      </c>
      <c r="R103" s="499">
        <f t="shared" si="19"/>
        <v>0</v>
      </c>
      <c r="S103" s="256">
        <f t="shared" si="13"/>
        <v>204468</v>
      </c>
      <c r="T103" s="256">
        <f t="shared" si="14"/>
        <v>204468</v>
      </c>
      <c r="U103" s="499">
        <f t="shared" si="17"/>
        <v>0</v>
      </c>
    </row>
    <row r="104" spans="1:16371" s="265" customFormat="1" ht="98.45" customHeight="1">
      <c r="A104" s="1025"/>
      <c r="B104" s="952" t="s">
        <v>1734</v>
      </c>
      <c r="C104" s="1242"/>
      <c r="D104" s="266" t="s">
        <v>795</v>
      </c>
      <c r="E104" s="480" t="s">
        <v>87</v>
      </c>
      <c r="F104" s="480" t="s">
        <v>796</v>
      </c>
      <c r="G104" s="815" t="s">
        <v>293</v>
      </c>
      <c r="H104" s="921"/>
      <c r="I104" s="534" t="s">
        <v>658</v>
      </c>
      <c r="J104" s="1243" t="s">
        <v>659</v>
      </c>
      <c r="K104" s="1108"/>
      <c r="L104" s="45" t="s">
        <v>339</v>
      </c>
      <c r="M104" s="129">
        <v>16284.6</v>
      </c>
      <c r="N104" s="129">
        <v>16284.6</v>
      </c>
      <c r="O104" s="501">
        <f t="shared" si="16"/>
        <v>0</v>
      </c>
      <c r="P104" s="218">
        <v>0</v>
      </c>
      <c r="Q104" s="218">
        <v>0</v>
      </c>
      <c r="R104" s="501">
        <f t="shared" si="19"/>
        <v>0</v>
      </c>
      <c r="S104" s="218">
        <f t="shared" si="13"/>
        <v>16284.6</v>
      </c>
      <c r="T104" s="218">
        <f t="shared" si="14"/>
        <v>16284.6</v>
      </c>
      <c r="U104" s="501">
        <f t="shared" si="17"/>
        <v>0</v>
      </c>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8"/>
      <c r="BA104" s="268"/>
      <c r="BB104" s="268"/>
      <c r="BC104" s="268"/>
      <c r="BD104" s="268"/>
      <c r="BE104" s="268"/>
      <c r="BF104" s="268"/>
      <c r="BG104" s="268"/>
      <c r="BH104" s="268"/>
      <c r="BI104" s="268"/>
      <c r="BJ104" s="268"/>
      <c r="BK104" s="268"/>
      <c r="BL104" s="268"/>
      <c r="BM104" s="268"/>
      <c r="BN104" s="268"/>
      <c r="BO104" s="268"/>
      <c r="BP104" s="268"/>
      <c r="BQ104" s="268"/>
      <c r="BR104" s="268"/>
      <c r="BS104" s="268"/>
      <c r="BT104" s="268"/>
      <c r="BU104" s="268"/>
      <c r="BV104" s="268"/>
      <c r="BW104" s="268"/>
      <c r="BX104" s="268"/>
      <c r="BY104" s="268"/>
      <c r="BZ104" s="268"/>
      <c r="CA104" s="268"/>
      <c r="CB104" s="268"/>
      <c r="CC104" s="268"/>
      <c r="CD104" s="268"/>
      <c r="CE104" s="268"/>
      <c r="CF104" s="268"/>
      <c r="CG104" s="268"/>
      <c r="CH104" s="268"/>
      <c r="CI104" s="268"/>
      <c r="CJ104" s="268"/>
      <c r="CK104" s="268"/>
      <c r="CL104" s="268"/>
      <c r="CM104" s="268"/>
      <c r="CN104" s="268"/>
      <c r="CO104" s="268"/>
      <c r="CP104" s="268"/>
      <c r="CQ104" s="268"/>
      <c r="CR104" s="268"/>
      <c r="CS104" s="268"/>
      <c r="CT104" s="268"/>
      <c r="CU104" s="268"/>
      <c r="CV104" s="268"/>
      <c r="CW104" s="268"/>
      <c r="CX104" s="268"/>
      <c r="CY104" s="268"/>
      <c r="CZ104" s="268"/>
      <c r="DA104" s="268"/>
      <c r="DB104" s="268"/>
      <c r="DC104" s="268"/>
      <c r="DD104" s="268"/>
      <c r="DE104" s="268"/>
      <c r="DF104" s="268"/>
      <c r="DG104" s="268"/>
      <c r="DH104" s="268"/>
      <c r="DI104" s="268"/>
      <c r="DJ104" s="268"/>
      <c r="DK104" s="268"/>
      <c r="DL104" s="268"/>
      <c r="DM104" s="268"/>
      <c r="DN104" s="268"/>
      <c r="DO104" s="268"/>
      <c r="DP104" s="268"/>
      <c r="DQ104" s="268"/>
      <c r="DR104" s="268"/>
      <c r="DS104" s="268"/>
      <c r="DT104" s="268"/>
      <c r="DU104" s="268"/>
      <c r="DV104" s="268"/>
      <c r="DW104" s="268"/>
      <c r="DX104" s="268"/>
      <c r="DY104" s="268"/>
      <c r="DZ104" s="268"/>
      <c r="EA104" s="268"/>
      <c r="EB104" s="268"/>
      <c r="EC104" s="268"/>
      <c r="ED104" s="268"/>
      <c r="EE104" s="268"/>
      <c r="EF104" s="268"/>
      <c r="EG104" s="268"/>
      <c r="EH104" s="268"/>
      <c r="EI104" s="268"/>
      <c r="EJ104" s="268"/>
      <c r="EK104" s="268"/>
      <c r="EL104" s="268"/>
      <c r="EM104" s="268"/>
      <c r="EN104" s="268"/>
      <c r="EO104" s="268"/>
      <c r="EP104" s="268"/>
      <c r="EQ104" s="268"/>
      <c r="ER104" s="268"/>
      <c r="ES104" s="268"/>
      <c r="ET104" s="268"/>
      <c r="EU104" s="268"/>
      <c r="EV104" s="268"/>
      <c r="EW104" s="268"/>
      <c r="EX104" s="268"/>
      <c r="EY104" s="268"/>
      <c r="EZ104" s="268"/>
      <c r="FA104" s="268"/>
      <c r="FB104" s="268"/>
      <c r="FC104" s="268"/>
      <c r="FD104" s="268"/>
      <c r="FE104" s="268"/>
      <c r="FF104" s="268"/>
      <c r="FG104" s="268"/>
      <c r="FH104" s="268"/>
      <c r="FI104" s="268"/>
      <c r="FJ104" s="268"/>
      <c r="FK104" s="268"/>
      <c r="FL104" s="268"/>
      <c r="FM104" s="268"/>
      <c r="FN104" s="268"/>
      <c r="FO104" s="268"/>
      <c r="FP104" s="268"/>
      <c r="FQ104" s="268"/>
      <c r="FR104" s="268"/>
      <c r="FS104" s="268"/>
      <c r="FT104" s="268"/>
      <c r="FU104" s="268"/>
      <c r="FV104" s="268"/>
      <c r="FW104" s="268"/>
      <c r="FX104" s="268"/>
      <c r="FY104" s="268"/>
      <c r="FZ104" s="268"/>
      <c r="GA104" s="268"/>
      <c r="GB104" s="268"/>
      <c r="GC104" s="268"/>
      <c r="GD104" s="268"/>
      <c r="GE104" s="268"/>
      <c r="GF104" s="268"/>
      <c r="GG104" s="268"/>
      <c r="GH104" s="268"/>
      <c r="GI104" s="268"/>
      <c r="GJ104" s="268"/>
      <c r="GK104" s="268"/>
      <c r="GL104" s="268"/>
      <c r="GM104" s="268"/>
      <c r="GN104" s="268"/>
      <c r="GO104" s="268"/>
      <c r="GP104" s="268"/>
      <c r="GQ104" s="268"/>
      <c r="GR104" s="268"/>
      <c r="GS104" s="268"/>
      <c r="GT104" s="268"/>
      <c r="GU104" s="268"/>
      <c r="GV104" s="268"/>
      <c r="GW104" s="268"/>
      <c r="GX104" s="268"/>
      <c r="GY104" s="268"/>
      <c r="GZ104" s="268"/>
      <c r="HA104" s="268"/>
      <c r="HB104" s="268"/>
      <c r="HC104" s="268"/>
      <c r="HD104" s="268"/>
      <c r="HE104" s="268"/>
      <c r="HF104" s="268"/>
      <c r="HG104" s="268"/>
      <c r="HH104" s="268"/>
      <c r="HI104" s="268"/>
      <c r="HJ104" s="268"/>
      <c r="HK104" s="268"/>
      <c r="HL104" s="268"/>
      <c r="HM104" s="268"/>
      <c r="HN104" s="268"/>
      <c r="HO104" s="268"/>
      <c r="HP104" s="268"/>
      <c r="HQ104" s="268"/>
      <c r="HR104" s="268"/>
      <c r="HS104" s="268"/>
      <c r="HT104" s="268"/>
      <c r="HU104" s="268"/>
      <c r="HV104" s="268"/>
      <c r="HW104" s="268"/>
      <c r="HX104" s="268"/>
      <c r="HY104" s="268"/>
      <c r="HZ104" s="268"/>
      <c r="IA104" s="268"/>
      <c r="IB104" s="268"/>
      <c r="IC104" s="268"/>
      <c r="ID104" s="268"/>
      <c r="IE104" s="268"/>
      <c r="IF104" s="268"/>
      <c r="IG104" s="268"/>
      <c r="IH104" s="268"/>
      <c r="II104" s="268"/>
      <c r="IJ104" s="268"/>
      <c r="IK104" s="268"/>
      <c r="IL104" s="268"/>
      <c r="IM104" s="268"/>
      <c r="IN104" s="268"/>
      <c r="IO104" s="268"/>
      <c r="IP104" s="268"/>
      <c r="IQ104" s="268"/>
      <c r="IR104" s="268"/>
      <c r="IS104" s="268"/>
      <c r="IT104" s="268"/>
      <c r="IU104" s="268"/>
      <c r="IV104" s="268"/>
      <c r="IW104" s="268"/>
      <c r="IX104" s="268"/>
      <c r="IY104" s="268"/>
      <c r="IZ104" s="268"/>
      <c r="JA104" s="268"/>
      <c r="JB104" s="268"/>
      <c r="JC104" s="268"/>
      <c r="JD104" s="268"/>
      <c r="JE104" s="268"/>
      <c r="JF104" s="268"/>
      <c r="JG104" s="268"/>
      <c r="JH104" s="268"/>
      <c r="JI104" s="268"/>
      <c r="JJ104" s="268"/>
      <c r="JK104" s="268"/>
      <c r="JL104" s="268"/>
      <c r="JM104" s="268"/>
      <c r="JN104" s="268"/>
      <c r="JO104" s="268"/>
      <c r="JP104" s="268"/>
      <c r="JQ104" s="268"/>
      <c r="JR104" s="268"/>
      <c r="JS104" s="268"/>
      <c r="JT104" s="268"/>
      <c r="JU104" s="268"/>
      <c r="JV104" s="268"/>
      <c r="JW104" s="268"/>
      <c r="JX104" s="268"/>
      <c r="JY104" s="268"/>
      <c r="JZ104" s="268"/>
      <c r="KA104" s="268"/>
      <c r="KB104" s="268"/>
      <c r="KC104" s="268"/>
      <c r="KD104" s="268"/>
      <c r="KE104" s="268"/>
      <c r="KF104" s="268"/>
      <c r="KG104" s="268"/>
      <c r="KH104" s="268"/>
      <c r="KI104" s="268"/>
      <c r="KJ104" s="268"/>
      <c r="KK104" s="268"/>
      <c r="KL104" s="268"/>
      <c r="KM104" s="268"/>
      <c r="KN104" s="268"/>
      <c r="KO104" s="268"/>
      <c r="KP104" s="268"/>
      <c r="KQ104" s="268"/>
      <c r="KR104" s="268"/>
      <c r="KS104" s="268"/>
      <c r="KT104" s="268"/>
      <c r="KU104" s="268"/>
      <c r="KV104" s="268"/>
      <c r="KW104" s="268"/>
      <c r="KX104" s="268"/>
      <c r="KY104" s="268"/>
      <c r="KZ104" s="268"/>
      <c r="LA104" s="268"/>
      <c r="LB104" s="268"/>
      <c r="LC104" s="268"/>
      <c r="LD104" s="268"/>
      <c r="LE104" s="268"/>
      <c r="LF104" s="268"/>
      <c r="LG104" s="268"/>
      <c r="LH104" s="268"/>
      <c r="LI104" s="268"/>
      <c r="LJ104" s="268"/>
      <c r="LK104" s="268"/>
      <c r="LL104" s="268"/>
      <c r="LM104" s="268"/>
      <c r="LN104" s="268"/>
      <c r="LO104" s="268"/>
      <c r="LP104" s="268"/>
      <c r="LQ104" s="268"/>
      <c r="LR104" s="268"/>
      <c r="LS104" s="268"/>
      <c r="LT104" s="268"/>
      <c r="LU104" s="268"/>
      <c r="LV104" s="268"/>
      <c r="LW104" s="268"/>
      <c r="LX104" s="268"/>
      <c r="LY104" s="268"/>
      <c r="LZ104" s="268"/>
      <c r="MA104" s="268"/>
      <c r="MB104" s="268"/>
      <c r="MC104" s="268"/>
      <c r="MD104" s="268"/>
      <c r="ME104" s="268"/>
      <c r="MF104" s="268"/>
      <c r="MG104" s="268"/>
      <c r="MH104" s="268"/>
      <c r="MI104" s="268"/>
      <c r="MJ104" s="268"/>
      <c r="MK104" s="268"/>
      <c r="ML104" s="268"/>
      <c r="MM104" s="268"/>
      <c r="MN104" s="268"/>
      <c r="MO104" s="268"/>
      <c r="MP104" s="268"/>
      <c r="MQ104" s="268"/>
      <c r="MR104" s="268"/>
      <c r="MS104" s="268"/>
      <c r="MT104" s="268"/>
      <c r="MU104" s="268"/>
      <c r="MV104" s="268"/>
      <c r="MW104" s="268"/>
      <c r="MX104" s="268"/>
      <c r="MY104" s="268"/>
      <c r="MZ104" s="268"/>
      <c r="NA104" s="268"/>
      <c r="NB104" s="268"/>
      <c r="NC104" s="268"/>
      <c r="ND104" s="268"/>
      <c r="NE104" s="268"/>
      <c r="NF104" s="268"/>
      <c r="NG104" s="268"/>
      <c r="NH104" s="268"/>
      <c r="NI104" s="268"/>
      <c r="NJ104" s="268"/>
      <c r="NK104" s="268"/>
      <c r="NL104" s="268"/>
      <c r="NM104" s="268"/>
      <c r="NN104" s="268"/>
      <c r="NO104" s="268"/>
      <c r="NP104" s="268"/>
      <c r="NQ104" s="268"/>
      <c r="NR104" s="268"/>
      <c r="NS104" s="268"/>
      <c r="NT104" s="268"/>
      <c r="NU104" s="268"/>
      <c r="NV104" s="268"/>
      <c r="NW104" s="268"/>
      <c r="NX104" s="268"/>
      <c r="NY104" s="268"/>
      <c r="NZ104" s="268"/>
      <c r="OA104" s="268"/>
      <c r="OB104" s="268"/>
      <c r="OC104" s="268"/>
      <c r="OD104" s="268"/>
      <c r="OE104" s="268"/>
      <c r="OF104" s="268"/>
      <c r="OG104" s="268"/>
      <c r="OH104" s="268"/>
      <c r="OI104" s="268"/>
      <c r="OJ104" s="268"/>
      <c r="OK104" s="268"/>
      <c r="OL104" s="268"/>
      <c r="OM104" s="268"/>
      <c r="ON104" s="268"/>
      <c r="OO104" s="268"/>
      <c r="OP104" s="268"/>
      <c r="OQ104" s="268"/>
      <c r="OR104" s="268"/>
      <c r="OS104" s="268"/>
      <c r="OT104" s="268"/>
      <c r="OU104" s="268"/>
      <c r="OV104" s="268"/>
      <c r="OW104" s="268"/>
      <c r="OX104" s="268"/>
      <c r="OY104" s="268"/>
      <c r="OZ104" s="268"/>
      <c r="PA104" s="268"/>
      <c r="PB104" s="268"/>
      <c r="PC104" s="268"/>
      <c r="PD104" s="268"/>
      <c r="PE104" s="268"/>
      <c r="PF104" s="268"/>
      <c r="PG104" s="268"/>
      <c r="PH104" s="268"/>
      <c r="PI104" s="268"/>
      <c r="PJ104" s="268"/>
      <c r="PK104" s="268"/>
      <c r="PL104" s="268"/>
      <c r="PM104" s="268"/>
      <c r="PN104" s="268"/>
      <c r="PO104" s="268"/>
      <c r="PP104" s="268"/>
      <c r="PQ104" s="268"/>
      <c r="PR104" s="268"/>
      <c r="PS104" s="268"/>
      <c r="PT104" s="268"/>
      <c r="PU104" s="268"/>
      <c r="PV104" s="268"/>
      <c r="PW104" s="268"/>
      <c r="PX104" s="268"/>
      <c r="PY104" s="268"/>
      <c r="PZ104" s="268"/>
      <c r="QA104" s="268"/>
      <c r="QB104" s="268"/>
      <c r="QC104" s="268"/>
      <c r="QD104" s="268"/>
      <c r="QE104" s="268"/>
      <c r="QF104" s="268"/>
      <c r="QG104" s="268"/>
      <c r="QH104" s="268"/>
      <c r="QI104" s="268"/>
      <c r="QJ104" s="268"/>
      <c r="QK104" s="268"/>
      <c r="QL104" s="268"/>
      <c r="QM104" s="268"/>
      <c r="QN104" s="268"/>
      <c r="QO104" s="268"/>
      <c r="QP104" s="268"/>
      <c r="QQ104" s="268"/>
      <c r="QR104" s="268"/>
      <c r="QS104" s="268"/>
      <c r="QT104" s="268"/>
      <c r="QU104" s="268"/>
      <c r="QV104" s="268"/>
      <c r="QW104" s="268"/>
      <c r="QX104" s="268"/>
      <c r="QY104" s="268"/>
      <c r="QZ104" s="268"/>
      <c r="RA104" s="268"/>
      <c r="RB104" s="268"/>
      <c r="RC104" s="268"/>
      <c r="RD104" s="268"/>
      <c r="RE104" s="268"/>
      <c r="RF104" s="268"/>
      <c r="RG104" s="268"/>
      <c r="RH104" s="268"/>
      <c r="RI104" s="268"/>
      <c r="RJ104" s="268"/>
      <c r="RK104" s="268"/>
      <c r="RL104" s="268"/>
      <c r="RM104" s="268"/>
      <c r="RN104" s="268"/>
      <c r="RO104" s="268"/>
      <c r="RP104" s="268"/>
      <c r="RQ104" s="268"/>
      <c r="RR104" s="268"/>
      <c r="RS104" s="268"/>
      <c r="RT104" s="268"/>
      <c r="RU104" s="268"/>
      <c r="RV104" s="268"/>
      <c r="RW104" s="268"/>
      <c r="RX104" s="268"/>
      <c r="RY104" s="268"/>
      <c r="RZ104" s="268"/>
      <c r="SA104" s="268"/>
      <c r="SB104" s="268"/>
      <c r="SC104" s="268"/>
      <c r="SD104" s="268"/>
      <c r="SE104" s="268"/>
      <c r="SF104" s="268"/>
      <c r="SG104" s="268"/>
      <c r="SH104" s="268"/>
      <c r="SI104" s="268"/>
      <c r="SJ104" s="268"/>
      <c r="SK104" s="268"/>
      <c r="SL104" s="268"/>
      <c r="SM104" s="268"/>
      <c r="SN104" s="268"/>
      <c r="SO104" s="268"/>
      <c r="SP104" s="268"/>
      <c r="SQ104" s="268"/>
      <c r="SR104" s="268"/>
      <c r="SS104" s="268"/>
      <c r="ST104" s="268"/>
      <c r="SU104" s="268"/>
      <c r="SV104" s="268"/>
      <c r="SW104" s="268"/>
      <c r="SX104" s="268"/>
      <c r="SY104" s="268"/>
      <c r="SZ104" s="268"/>
      <c r="TA104" s="268"/>
      <c r="TB104" s="268"/>
      <c r="TC104" s="268"/>
      <c r="TD104" s="268"/>
      <c r="TE104" s="268"/>
      <c r="TF104" s="268"/>
      <c r="TG104" s="268"/>
      <c r="TH104" s="268"/>
      <c r="TI104" s="268"/>
      <c r="TJ104" s="268"/>
      <c r="TK104" s="268"/>
      <c r="TL104" s="268"/>
      <c r="TM104" s="268"/>
      <c r="TN104" s="268"/>
      <c r="TO104" s="268"/>
      <c r="TP104" s="268"/>
      <c r="TQ104" s="268"/>
      <c r="TR104" s="268"/>
      <c r="TS104" s="268"/>
      <c r="TT104" s="268"/>
      <c r="TU104" s="268"/>
      <c r="TV104" s="268"/>
      <c r="TW104" s="268"/>
      <c r="TX104" s="268"/>
      <c r="TY104" s="268"/>
      <c r="TZ104" s="268"/>
      <c r="UA104" s="268"/>
      <c r="UB104" s="268"/>
      <c r="UC104" s="268"/>
      <c r="UD104" s="268"/>
      <c r="UE104" s="268"/>
      <c r="UF104" s="268"/>
      <c r="UG104" s="268"/>
      <c r="UH104" s="268"/>
      <c r="UI104" s="268"/>
      <c r="UJ104" s="268"/>
      <c r="UK104" s="268"/>
      <c r="UL104" s="268"/>
      <c r="UM104" s="268"/>
      <c r="UN104" s="268"/>
      <c r="UO104" s="268"/>
      <c r="UP104" s="268"/>
      <c r="UQ104" s="268"/>
      <c r="UR104" s="268"/>
      <c r="US104" s="268"/>
      <c r="UT104" s="268"/>
      <c r="UU104" s="268"/>
      <c r="UV104" s="268"/>
      <c r="UW104" s="268"/>
      <c r="UX104" s="268"/>
      <c r="UY104" s="268"/>
      <c r="UZ104" s="268"/>
      <c r="VA104" s="268"/>
      <c r="VB104" s="268"/>
      <c r="VC104" s="268"/>
      <c r="VD104" s="268"/>
      <c r="VE104" s="268"/>
      <c r="VF104" s="268"/>
      <c r="VG104" s="268"/>
      <c r="VH104" s="268"/>
      <c r="VI104" s="268"/>
      <c r="VJ104" s="268"/>
      <c r="VK104" s="268"/>
      <c r="VL104" s="268"/>
      <c r="VM104" s="268"/>
      <c r="VN104" s="268"/>
      <c r="VO104" s="268"/>
      <c r="VP104" s="268"/>
      <c r="VQ104" s="268"/>
      <c r="VR104" s="268"/>
      <c r="VS104" s="268"/>
      <c r="VT104" s="268"/>
      <c r="VU104" s="268"/>
      <c r="VV104" s="268"/>
      <c r="VW104" s="268"/>
      <c r="VX104" s="268"/>
      <c r="VY104" s="268"/>
      <c r="VZ104" s="268"/>
      <c r="WA104" s="268"/>
      <c r="WB104" s="268"/>
      <c r="WC104" s="268"/>
      <c r="WD104" s="268"/>
      <c r="WE104" s="268"/>
      <c r="WF104" s="268"/>
      <c r="WG104" s="268"/>
      <c r="WH104" s="268"/>
      <c r="WI104" s="268"/>
      <c r="WJ104" s="268"/>
      <c r="WK104" s="268"/>
      <c r="WL104" s="268"/>
      <c r="WM104" s="268"/>
      <c r="WN104" s="268"/>
      <c r="WO104" s="268"/>
      <c r="WP104" s="268"/>
      <c r="WQ104" s="268"/>
      <c r="WR104" s="268"/>
      <c r="WS104" s="268"/>
      <c r="WT104" s="268"/>
      <c r="WU104" s="268"/>
      <c r="WV104" s="268"/>
      <c r="WW104" s="268"/>
      <c r="WX104" s="268"/>
      <c r="WY104" s="268"/>
      <c r="WZ104" s="268"/>
      <c r="XA104" s="268"/>
      <c r="XB104" s="268"/>
      <c r="XC104" s="268"/>
      <c r="XD104" s="268"/>
      <c r="XE104" s="268"/>
      <c r="XF104" s="268"/>
      <c r="XG104" s="268"/>
      <c r="XH104" s="268"/>
      <c r="XI104" s="268"/>
      <c r="XJ104" s="268"/>
      <c r="XK104" s="268"/>
      <c r="XL104" s="268"/>
      <c r="XM104" s="268"/>
      <c r="XN104" s="268"/>
      <c r="XO104" s="268"/>
      <c r="XP104" s="268"/>
      <c r="XQ104" s="268"/>
      <c r="XR104" s="268"/>
      <c r="XS104" s="268"/>
      <c r="XT104" s="268"/>
      <c r="XU104" s="268"/>
      <c r="XV104" s="268"/>
      <c r="XW104" s="268"/>
      <c r="XX104" s="268"/>
      <c r="XY104" s="268"/>
      <c r="XZ104" s="268"/>
      <c r="YA104" s="268"/>
      <c r="YB104" s="268"/>
      <c r="YC104" s="268"/>
      <c r="YD104" s="268"/>
      <c r="YE104" s="268"/>
      <c r="YF104" s="268"/>
      <c r="YG104" s="268"/>
      <c r="YH104" s="268"/>
      <c r="YI104" s="268"/>
      <c r="YJ104" s="268"/>
      <c r="YK104" s="268"/>
      <c r="YL104" s="268"/>
      <c r="YM104" s="268"/>
      <c r="YN104" s="268"/>
      <c r="YO104" s="268"/>
      <c r="YP104" s="268"/>
      <c r="YQ104" s="268"/>
      <c r="YR104" s="268"/>
      <c r="YS104" s="268"/>
      <c r="YT104" s="268"/>
      <c r="YU104" s="268"/>
      <c r="YV104" s="268"/>
      <c r="YW104" s="268"/>
      <c r="YX104" s="268"/>
      <c r="YY104" s="268"/>
      <c r="YZ104" s="268"/>
      <c r="ZA104" s="268"/>
      <c r="ZB104" s="268"/>
      <c r="ZC104" s="268"/>
      <c r="ZD104" s="268"/>
      <c r="ZE104" s="268"/>
      <c r="ZF104" s="268"/>
      <c r="ZG104" s="268"/>
      <c r="ZH104" s="268"/>
      <c r="ZI104" s="268"/>
      <c r="ZJ104" s="268"/>
      <c r="ZK104" s="268"/>
      <c r="ZL104" s="268"/>
      <c r="ZM104" s="268"/>
      <c r="ZN104" s="268"/>
      <c r="ZO104" s="268"/>
      <c r="ZP104" s="268"/>
      <c r="ZQ104" s="268"/>
      <c r="ZR104" s="268"/>
      <c r="ZS104" s="268"/>
      <c r="ZT104" s="268"/>
      <c r="ZU104" s="268"/>
      <c r="ZV104" s="268"/>
      <c r="ZW104" s="268"/>
      <c r="ZX104" s="268"/>
      <c r="ZY104" s="268"/>
      <c r="ZZ104" s="268"/>
      <c r="AAA104" s="268"/>
      <c r="AAB104" s="268"/>
      <c r="AAC104" s="268"/>
      <c r="AAD104" s="268"/>
      <c r="AAE104" s="268"/>
      <c r="AAF104" s="268"/>
      <c r="AAG104" s="268"/>
      <c r="AAH104" s="268"/>
      <c r="AAI104" s="268"/>
      <c r="AAJ104" s="268"/>
      <c r="AAK104" s="268"/>
      <c r="AAL104" s="268"/>
      <c r="AAM104" s="268"/>
      <c r="AAN104" s="268"/>
      <c r="AAO104" s="268"/>
      <c r="AAP104" s="268"/>
      <c r="AAQ104" s="268"/>
      <c r="AAR104" s="268"/>
      <c r="AAS104" s="268"/>
      <c r="AAT104" s="268"/>
      <c r="AAU104" s="268"/>
      <c r="AAV104" s="268"/>
      <c r="AAW104" s="268"/>
      <c r="AAX104" s="268"/>
      <c r="AAY104" s="268"/>
      <c r="AAZ104" s="268"/>
      <c r="ABA104" s="268"/>
      <c r="ABB104" s="268"/>
      <c r="ABC104" s="268"/>
      <c r="ABD104" s="268"/>
      <c r="ABE104" s="268"/>
      <c r="ABF104" s="268"/>
      <c r="ABG104" s="268"/>
      <c r="ABH104" s="268"/>
      <c r="ABI104" s="268"/>
      <c r="ABJ104" s="268"/>
      <c r="ABK104" s="268"/>
      <c r="ABL104" s="268"/>
      <c r="ABM104" s="268"/>
      <c r="ABN104" s="268"/>
      <c r="ABO104" s="268"/>
      <c r="ABP104" s="268"/>
      <c r="ABQ104" s="268"/>
      <c r="ABR104" s="268"/>
      <c r="ABS104" s="268"/>
      <c r="ABT104" s="268"/>
      <c r="ABU104" s="268"/>
      <c r="ABV104" s="268"/>
      <c r="ABW104" s="268"/>
      <c r="ABX104" s="268"/>
      <c r="ABY104" s="268"/>
      <c r="ABZ104" s="268"/>
      <c r="ACA104" s="268"/>
      <c r="ACB104" s="268"/>
      <c r="ACC104" s="268"/>
      <c r="ACD104" s="268"/>
      <c r="ACE104" s="268"/>
      <c r="ACF104" s="268"/>
      <c r="ACG104" s="268"/>
      <c r="ACH104" s="268"/>
      <c r="ACI104" s="268"/>
      <c r="ACJ104" s="268"/>
      <c r="ACK104" s="268"/>
      <c r="ACL104" s="268"/>
      <c r="ACM104" s="268"/>
      <c r="ACN104" s="268"/>
      <c r="ACO104" s="268"/>
      <c r="ACP104" s="268"/>
      <c r="ACQ104" s="268"/>
      <c r="ACR104" s="268"/>
      <c r="ACS104" s="268"/>
      <c r="ACT104" s="268"/>
      <c r="ACU104" s="268"/>
      <c r="ACV104" s="268"/>
      <c r="ACW104" s="268"/>
      <c r="ACX104" s="268"/>
      <c r="ACY104" s="268"/>
      <c r="ACZ104" s="268"/>
      <c r="ADA104" s="268"/>
      <c r="ADB104" s="268"/>
      <c r="ADC104" s="268"/>
      <c r="ADD104" s="268"/>
      <c r="ADE104" s="268"/>
      <c r="ADF104" s="268"/>
      <c r="ADG104" s="268"/>
      <c r="ADH104" s="268"/>
      <c r="ADI104" s="268"/>
      <c r="ADJ104" s="268"/>
      <c r="ADK104" s="268"/>
      <c r="ADL104" s="268"/>
      <c r="ADM104" s="268"/>
      <c r="ADN104" s="268"/>
      <c r="ADO104" s="268"/>
      <c r="ADP104" s="268"/>
      <c r="ADQ104" s="268"/>
      <c r="ADR104" s="268"/>
      <c r="ADS104" s="268"/>
      <c r="ADT104" s="268"/>
      <c r="ADU104" s="268"/>
      <c r="ADV104" s="268"/>
      <c r="ADW104" s="268"/>
      <c r="ADX104" s="268"/>
      <c r="ADY104" s="268"/>
      <c r="ADZ104" s="268"/>
      <c r="AEA104" s="268"/>
      <c r="AEB104" s="268"/>
      <c r="AEC104" s="268"/>
      <c r="AED104" s="268"/>
      <c r="AEE104" s="268"/>
      <c r="AEF104" s="268"/>
      <c r="AEG104" s="268"/>
      <c r="AEH104" s="268"/>
      <c r="AEI104" s="268"/>
      <c r="AEJ104" s="268"/>
      <c r="AEK104" s="268"/>
      <c r="AEL104" s="268"/>
      <c r="AEM104" s="268"/>
      <c r="AEN104" s="268"/>
      <c r="AEO104" s="268"/>
      <c r="AEP104" s="268"/>
      <c r="AEQ104" s="268"/>
      <c r="AER104" s="268"/>
      <c r="AES104" s="268"/>
      <c r="AET104" s="268"/>
      <c r="AEU104" s="268"/>
      <c r="AEV104" s="268"/>
      <c r="AEW104" s="268"/>
      <c r="AEX104" s="268"/>
      <c r="AEY104" s="268"/>
      <c r="AEZ104" s="268"/>
      <c r="AFA104" s="268"/>
      <c r="AFB104" s="268"/>
      <c r="AFC104" s="268"/>
      <c r="AFD104" s="268"/>
      <c r="AFE104" s="268"/>
      <c r="AFF104" s="268"/>
      <c r="AFG104" s="268"/>
      <c r="AFH104" s="268"/>
      <c r="AFI104" s="268"/>
      <c r="AFJ104" s="268"/>
      <c r="AFK104" s="268"/>
      <c r="AFL104" s="268"/>
      <c r="AFM104" s="268"/>
      <c r="AFN104" s="268"/>
      <c r="AFO104" s="268"/>
      <c r="AFP104" s="268"/>
      <c r="AFQ104" s="268"/>
      <c r="AFR104" s="268"/>
      <c r="AFS104" s="268"/>
      <c r="AFT104" s="268"/>
      <c r="AFU104" s="268"/>
      <c r="AFV104" s="268"/>
      <c r="AFW104" s="268"/>
      <c r="AFX104" s="268"/>
      <c r="AFY104" s="268"/>
      <c r="AFZ104" s="268"/>
      <c r="AGA104" s="268"/>
      <c r="AGB104" s="268"/>
      <c r="AGC104" s="268"/>
      <c r="AGD104" s="268"/>
      <c r="AGE104" s="268"/>
      <c r="AGF104" s="268"/>
      <c r="AGG104" s="268"/>
      <c r="AGH104" s="268"/>
      <c r="AGI104" s="268"/>
      <c r="AGJ104" s="268"/>
      <c r="AGK104" s="268"/>
      <c r="AGL104" s="268"/>
      <c r="AGM104" s="268"/>
      <c r="AGN104" s="268"/>
      <c r="AGO104" s="268"/>
      <c r="AGP104" s="268"/>
      <c r="AGQ104" s="268"/>
      <c r="AGR104" s="268"/>
      <c r="AGS104" s="268"/>
      <c r="AGT104" s="268"/>
      <c r="AGU104" s="268"/>
      <c r="AGV104" s="268"/>
      <c r="AGW104" s="268"/>
      <c r="AGX104" s="268"/>
      <c r="AGY104" s="268"/>
      <c r="AGZ104" s="268"/>
      <c r="AHA104" s="268"/>
      <c r="AHB104" s="268"/>
      <c r="AHC104" s="268"/>
      <c r="AHD104" s="268"/>
      <c r="AHE104" s="268"/>
      <c r="AHF104" s="268"/>
      <c r="AHG104" s="268"/>
      <c r="AHH104" s="268"/>
      <c r="AHI104" s="268"/>
      <c r="AHJ104" s="268"/>
      <c r="AHK104" s="268"/>
      <c r="AHL104" s="268"/>
      <c r="AHM104" s="268"/>
      <c r="AHN104" s="268"/>
      <c r="AHO104" s="268"/>
      <c r="AHP104" s="268"/>
      <c r="AHQ104" s="268"/>
      <c r="AHR104" s="268"/>
      <c r="AHS104" s="268"/>
      <c r="AHT104" s="268"/>
      <c r="AHU104" s="268"/>
      <c r="AHV104" s="268"/>
      <c r="AHW104" s="268"/>
      <c r="AHX104" s="268"/>
      <c r="AHY104" s="268"/>
      <c r="AHZ104" s="268"/>
      <c r="AIA104" s="268"/>
      <c r="AIB104" s="268"/>
      <c r="AIC104" s="268"/>
      <c r="AID104" s="268"/>
      <c r="AIE104" s="268"/>
      <c r="AIF104" s="268"/>
      <c r="AIG104" s="268"/>
      <c r="AIH104" s="268"/>
      <c r="AII104" s="268"/>
      <c r="AIJ104" s="268"/>
      <c r="AIK104" s="268"/>
      <c r="AIL104" s="268"/>
      <c r="AIM104" s="268"/>
      <c r="AIN104" s="268"/>
      <c r="AIO104" s="268"/>
      <c r="AIP104" s="268"/>
      <c r="AIQ104" s="268"/>
      <c r="AIR104" s="268"/>
      <c r="AIS104" s="268"/>
      <c r="AIT104" s="268"/>
      <c r="AIU104" s="268"/>
      <c r="AIV104" s="268"/>
      <c r="AIW104" s="268"/>
      <c r="AIX104" s="268"/>
      <c r="AIY104" s="268"/>
      <c r="AIZ104" s="268"/>
      <c r="AJA104" s="268"/>
      <c r="AJB104" s="268"/>
      <c r="AJC104" s="268"/>
      <c r="AJD104" s="268"/>
      <c r="AJE104" s="268"/>
      <c r="AJF104" s="268"/>
      <c r="AJG104" s="268"/>
      <c r="AJH104" s="268"/>
      <c r="AJI104" s="268"/>
      <c r="AJJ104" s="268"/>
      <c r="AJK104" s="268"/>
      <c r="AJL104" s="268"/>
      <c r="AJM104" s="268"/>
      <c r="AJN104" s="268"/>
      <c r="AJO104" s="268"/>
      <c r="AJP104" s="268"/>
      <c r="AJQ104" s="268"/>
      <c r="AJR104" s="268"/>
      <c r="AJS104" s="268"/>
      <c r="AJT104" s="268"/>
      <c r="AJU104" s="268"/>
      <c r="AJV104" s="268"/>
      <c r="AJW104" s="268"/>
      <c r="AJX104" s="268"/>
      <c r="AJY104" s="268"/>
      <c r="AJZ104" s="268"/>
      <c r="AKA104" s="268"/>
      <c r="AKB104" s="268"/>
      <c r="AKC104" s="268"/>
      <c r="AKD104" s="268"/>
      <c r="AKE104" s="268"/>
      <c r="AKF104" s="268"/>
      <c r="AKG104" s="268"/>
      <c r="AKH104" s="268"/>
      <c r="AKI104" s="268"/>
      <c r="AKJ104" s="268"/>
      <c r="AKK104" s="268"/>
      <c r="AKL104" s="268"/>
      <c r="AKM104" s="268"/>
      <c r="AKN104" s="268"/>
      <c r="AKO104" s="268"/>
      <c r="AKP104" s="268"/>
      <c r="AKQ104" s="268"/>
      <c r="AKR104" s="268"/>
      <c r="AKS104" s="268"/>
      <c r="AKT104" s="268"/>
      <c r="AKU104" s="268"/>
      <c r="AKV104" s="268"/>
      <c r="AKW104" s="268"/>
      <c r="AKX104" s="268"/>
      <c r="AKY104" s="268"/>
      <c r="AKZ104" s="268"/>
      <c r="ALA104" s="268"/>
      <c r="ALB104" s="268"/>
      <c r="ALC104" s="268"/>
      <c r="ALD104" s="268"/>
      <c r="ALE104" s="268"/>
      <c r="ALF104" s="268"/>
      <c r="ALG104" s="268"/>
      <c r="ALH104" s="268"/>
      <c r="ALI104" s="268"/>
      <c r="ALJ104" s="268"/>
      <c r="ALK104" s="268"/>
      <c r="ALL104" s="268"/>
      <c r="ALM104" s="268"/>
      <c r="ALN104" s="268"/>
      <c r="ALO104" s="268"/>
      <c r="ALP104" s="268"/>
      <c r="ALQ104" s="268"/>
      <c r="ALR104" s="268"/>
      <c r="ALS104" s="268"/>
      <c r="ALT104" s="268"/>
      <c r="ALU104" s="268"/>
      <c r="ALV104" s="268"/>
      <c r="ALW104" s="268"/>
      <c r="ALX104" s="268"/>
      <c r="ALY104" s="268"/>
      <c r="ALZ104" s="268"/>
      <c r="AMA104" s="268"/>
      <c r="AMB104" s="268"/>
      <c r="AMC104" s="268"/>
      <c r="AMD104" s="268"/>
      <c r="AME104" s="268"/>
      <c r="AMF104" s="268"/>
      <c r="AMG104" s="268"/>
      <c r="AMH104" s="268"/>
      <c r="AMI104" s="268"/>
      <c r="AMJ104" s="268"/>
      <c r="AMK104" s="268"/>
      <c r="AML104" s="268"/>
      <c r="AMM104" s="268"/>
      <c r="AMN104" s="268"/>
      <c r="AMO104" s="268"/>
      <c r="AMP104" s="268"/>
      <c r="AMQ104" s="268"/>
      <c r="AMR104" s="268"/>
      <c r="AMS104" s="268"/>
      <c r="AMT104" s="268"/>
      <c r="AMU104" s="268"/>
      <c r="AMV104" s="268"/>
      <c r="AMW104" s="268"/>
      <c r="AMX104" s="268"/>
      <c r="AMY104" s="268"/>
      <c r="AMZ104" s="268"/>
      <c r="ANA104" s="268"/>
      <c r="ANB104" s="268"/>
      <c r="ANC104" s="268"/>
      <c r="AND104" s="268"/>
      <c r="ANE104" s="268"/>
      <c r="ANF104" s="268"/>
      <c r="ANG104" s="268"/>
      <c r="ANH104" s="268"/>
      <c r="ANI104" s="268"/>
      <c r="ANJ104" s="268"/>
      <c r="ANK104" s="268"/>
      <c r="ANL104" s="268"/>
      <c r="ANM104" s="268"/>
      <c r="ANN104" s="268"/>
      <c r="ANO104" s="268"/>
      <c r="ANP104" s="268"/>
      <c r="ANQ104" s="268"/>
      <c r="ANR104" s="268"/>
      <c r="ANS104" s="268"/>
      <c r="ANT104" s="268"/>
      <c r="ANU104" s="268"/>
      <c r="ANV104" s="268"/>
      <c r="ANW104" s="268"/>
      <c r="ANX104" s="268"/>
      <c r="ANY104" s="268"/>
      <c r="ANZ104" s="268"/>
      <c r="AOA104" s="268"/>
      <c r="AOB104" s="268"/>
      <c r="AOC104" s="268"/>
      <c r="AOD104" s="268"/>
      <c r="AOE104" s="268"/>
      <c r="AOF104" s="268"/>
      <c r="AOG104" s="268"/>
      <c r="AOH104" s="268"/>
      <c r="AOI104" s="268"/>
      <c r="AOJ104" s="268"/>
      <c r="AOK104" s="268"/>
      <c r="AOL104" s="268"/>
      <c r="AOM104" s="268"/>
      <c r="AON104" s="268"/>
      <c r="AOO104" s="268"/>
      <c r="AOP104" s="268"/>
      <c r="AOQ104" s="268"/>
      <c r="AOR104" s="268"/>
      <c r="AOS104" s="268"/>
      <c r="AOT104" s="268"/>
      <c r="AOU104" s="268"/>
      <c r="AOV104" s="268"/>
      <c r="AOW104" s="268"/>
      <c r="AOX104" s="268"/>
      <c r="AOY104" s="268"/>
      <c r="AOZ104" s="268"/>
      <c r="APA104" s="268"/>
      <c r="APB104" s="268"/>
      <c r="APC104" s="268"/>
      <c r="APD104" s="268"/>
      <c r="APE104" s="268"/>
      <c r="APF104" s="268"/>
      <c r="APG104" s="268"/>
      <c r="APH104" s="268"/>
      <c r="API104" s="268"/>
      <c r="APJ104" s="268"/>
      <c r="APK104" s="268"/>
      <c r="APL104" s="268"/>
      <c r="APM104" s="268"/>
      <c r="APN104" s="268"/>
      <c r="APO104" s="268"/>
      <c r="APP104" s="268"/>
      <c r="APQ104" s="268"/>
      <c r="APR104" s="268"/>
      <c r="APS104" s="268"/>
      <c r="APT104" s="268"/>
      <c r="APU104" s="268"/>
      <c r="APV104" s="268"/>
      <c r="APW104" s="268"/>
      <c r="APX104" s="268"/>
      <c r="APY104" s="268"/>
      <c r="APZ104" s="268"/>
      <c r="AQA104" s="268"/>
      <c r="AQB104" s="268"/>
      <c r="AQC104" s="268"/>
      <c r="AQD104" s="268"/>
      <c r="AQE104" s="268"/>
      <c r="AQF104" s="268"/>
      <c r="AQG104" s="268"/>
      <c r="AQH104" s="268"/>
      <c r="AQI104" s="268"/>
      <c r="AQJ104" s="268"/>
      <c r="AQK104" s="268"/>
      <c r="AQL104" s="268"/>
      <c r="AQM104" s="268"/>
      <c r="AQN104" s="268"/>
      <c r="AQO104" s="268"/>
      <c r="AQP104" s="268"/>
      <c r="AQQ104" s="268"/>
      <c r="AQR104" s="268"/>
      <c r="AQS104" s="268"/>
      <c r="AQT104" s="268"/>
      <c r="AQU104" s="268"/>
      <c r="AQV104" s="268"/>
      <c r="AQW104" s="268"/>
      <c r="AQX104" s="268"/>
      <c r="AQY104" s="268"/>
      <c r="AQZ104" s="268"/>
      <c r="ARA104" s="268"/>
      <c r="ARB104" s="268"/>
      <c r="ARC104" s="268"/>
      <c r="ARD104" s="268"/>
      <c r="ARE104" s="268"/>
      <c r="ARF104" s="268"/>
      <c r="ARG104" s="268"/>
      <c r="ARH104" s="268"/>
      <c r="ARI104" s="268"/>
      <c r="ARJ104" s="268"/>
      <c r="ARK104" s="268"/>
      <c r="ARL104" s="268"/>
      <c r="ARM104" s="268"/>
      <c r="ARN104" s="268"/>
      <c r="ARO104" s="268"/>
      <c r="ARP104" s="268"/>
      <c r="ARQ104" s="268"/>
      <c r="ARR104" s="268"/>
      <c r="ARS104" s="268"/>
      <c r="ART104" s="268"/>
      <c r="ARU104" s="268"/>
      <c r="ARV104" s="268"/>
      <c r="ARW104" s="268"/>
      <c r="ARX104" s="268"/>
      <c r="ARY104" s="268"/>
      <c r="ARZ104" s="268"/>
      <c r="ASA104" s="268"/>
      <c r="ASB104" s="268"/>
      <c r="ASC104" s="268"/>
      <c r="ASD104" s="268"/>
      <c r="ASE104" s="268"/>
      <c r="ASF104" s="268"/>
      <c r="ASG104" s="268"/>
      <c r="ASH104" s="268"/>
      <c r="ASI104" s="268"/>
      <c r="ASJ104" s="268"/>
      <c r="ASK104" s="268"/>
      <c r="ASL104" s="268"/>
      <c r="ASM104" s="268"/>
      <c r="ASN104" s="268"/>
      <c r="ASO104" s="268"/>
      <c r="ASP104" s="268"/>
      <c r="ASQ104" s="268"/>
      <c r="ASR104" s="268"/>
      <c r="ASS104" s="268"/>
      <c r="AST104" s="268"/>
      <c r="ASU104" s="268"/>
      <c r="ASV104" s="268"/>
      <c r="ASW104" s="268"/>
      <c r="ASX104" s="268"/>
      <c r="ASY104" s="268"/>
      <c r="ASZ104" s="268"/>
      <c r="ATA104" s="268"/>
      <c r="ATB104" s="268"/>
      <c r="ATC104" s="268"/>
      <c r="ATD104" s="268"/>
      <c r="ATE104" s="268"/>
      <c r="ATF104" s="268"/>
      <c r="ATG104" s="268"/>
      <c r="ATH104" s="268"/>
      <c r="ATI104" s="268"/>
      <c r="ATJ104" s="268"/>
      <c r="ATK104" s="268"/>
      <c r="ATL104" s="268"/>
      <c r="ATM104" s="268"/>
      <c r="ATN104" s="268"/>
      <c r="ATO104" s="268"/>
      <c r="ATP104" s="268"/>
      <c r="ATQ104" s="268"/>
      <c r="ATR104" s="268"/>
      <c r="ATS104" s="268"/>
      <c r="ATT104" s="268"/>
      <c r="ATU104" s="268"/>
      <c r="ATV104" s="268"/>
      <c r="ATW104" s="268"/>
      <c r="ATX104" s="268"/>
      <c r="ATY104" s="268"/>
      <c r="ATZ104" s="268"/>
      <c r="AUA104" s="268"/>
      <c r="AUB104" s="268"/>
      <c r="AUC104" s="268"/>
      <c r="AUD104" s="268"/>
      <c r="AUE104" s="268"/>
      <c r="AUF104" s="268"/>
      <c r="AUG104" s="268"/>
      <c r="AUH104" s="268"/>
      <c r="AUI104" s="268"/>
      <c r="AUJ104" s="268"/>
      <c r="AUK104" s="268"/>
      <c r="AUL104" s="268"/>
      <c r="AUM104" s="268"/>
      <c r="AUN104" s="268"/>
      <c r="AUO104" s="268"/>
      <c r="AUP104" s="268"/>
      <c r="AUQ104" s="268"/>
      <c r="AUR104" s="268"/>
      <c r="AUS104" s="268"/>
      <c r="AUT104" s="268"/>
      <c r="AUU104" s="268"/>
      <c r="AUV104" s="268"/>
      <c r="AUW104" s="268"/>
      <c r="AUX104" s="268"/>
      <c r="AUY104" s="268"/>
      <c r="AUZ104" s="268"/>
      <c r="AVA104" s="268"/>
      <c r="AVB104" s="268"/>
      <c r="AVC104" s="268"/>
      <c r="AVD104" s="268"/>
      <c r="AVE104" s="268"/>
      <c r="AVF104" s="268"/>
      <c r="AVG104" s="268"/>
      <c r="AVH104" s="268"/>
      <c r="AVI104" s="268"/>
      <c r="AVJ104" s="268"/>
      <c r="AVK104" s="268"/>
      <c r="AVL104" s="268"/>
      <c r="AVM104" s="268"/>
      <c r="AVN104" s="268"/>
      <c r="AVO104" s="268"/>
      <c r="AVP104" s="268"/>
      <c r="AVQ104" s="268"/>
      <c r="AVR104" s="268"/>
      <c r="AVS104" s="268"/>
      <c r="AVT104" s="268"/>
      <c r="AVU104" s="268"/>
      <c r="AVV104" s="268"/>
      <c r="AVW104" s="268"/>
      <c r="AVX104" s="268"/>
      <c r="AVY104" s="268"/>
      <c r="AVZ104" s="268"/>
      <c r="AWA104" s="268"/>
      <c r="AWB104" s="268"/>
      <c r="AWC104" s="268"/>
      <c r="AWD104" s="268"/>
      <c r="AWE104" s="268"/>
      <c r="AWF104" s="268"/>
      <c r="AWG104" s="268"/>
      <c r="AWH104" s="268"/>
      <c r="AWI104" s="268"/>
      <c r="AWJ104" s="268"/>
      <c r="AWK104" s="268"/>
      <c r="AWL104" s="268"/>
      <c r="AWM104" s="268"/>
      <c r="AWN104" s="268"/>
      <c r="AWO104" s="268"/>
      <c r="AWP104" s="268"/>
      <c r="AWQ104" s="268"/>
      <c r="AWR104" s="268"/>
      <c r="AWS104" s="268"/>
      <c r="AWT104" s="268"/>
      <c r="AWU104" s="268"/>
      <c r="AWV104" s="268"/>
      <c r="AWW104" s="268"/>
      <c r="AWX104" s="268"/>
      <c r="AWY104" s="268"/>
      <c r="AWZ104" s="268"/>
      <c r="AXA104" s="268"/>
      <c r="AXB104" s="268"/>
      <c r="AXC104" s="268"/>
      <c r="AXD104" s="268"/>
      <c r="AXE104" s="268"/>
      <c r="AXF104" s="268"/>
      <c r="AXG104" s="268"/>
      <c r="AXH104" s="268"/>
      <c r="AXI104" s="268"/>
      <c r="AXJ104" s="268"/>
      <c r="AXK104" s="268"/>
      <c r="AXL104" s="268"/>
      <c r="AXM104" s="268"/>
      <c r="AXN104" s="268"/>
      <c r="AXO104" s="268"/>
      <c r="AXP104" s="268"/>
      <c r="AXQ104" s="268"/>
      <c r="AXR104" s="268"/>
      <c r="AXS104" s="268"/>
      <c r="AXT104" s="268"/>
      <c r="AXU104" s="268"/>
      <c r="AXV104" s="268"/>
      <c r="AXW104" s="268"/>
      <c r="AXX104" s="268"/>
      <c r="AXY104" s="268"/>
      <c r="AXZ104" s="268"/>
      <c r="AYA104" s="268"/>
      <c r="AYB104" s="268"/>
      <c r="AYC104" s="268"/>
      <c r="AYD104" s="268"/>
      <c r="AYE104" s="268"/>
      <c r="AYF104" s="268"/>
      <c r="AYG104" s="268"/>
      <c r="AYH104" s="268"/>
      <c r="AYI104" s="268"/>
      <c r="AYJ104" s="268"/>
      <c r="AYK104" s="268"/>
      <c r="AYL104" s="268"/>
      <c r="AYM104" s="268"/>
      <c r="AYN104" s="268"/>
      <c r="AYO104" s="268"/>
      <c r="AYP104" s="268"/>
      <c r="AYQ104" s="268"/>
      <c r="AYR104" s="268"/>
      <c r="AYS104" s="268"/>
      <c r="AYT104" s="268"/>
      <c r="AYU104" s="268"/>
      <c r="AYV104" s="268"/>
      <c r="AYW104" s="268"/>
      <c r="AYX104" s="268"/>
      <c r="AYY104" s="268"/>
      <c r="AYZ104" s="268"/>
      <c r="AZA104" s="268"/>
      <c r="AZB104" s="268"/>
      <c r="AZC104" s="268"/>
      <c r="AZD104" s="268"/>
      <c r="AZE104" s="268"/>
      <c r="AZF104" s="268"/>
      <c r="AZG104" s="268"/>
      <c r="AZH104" s="268"/>
      <c r="AZI104" s="268"/>
      <c r="AZJ104" s="268"/>
      <c r="AZK104" s="268"/>
      <c r="AZL104" s="268"/>
      <c r="AZM104" s="268"/>
      <c r="AZN104" s="268"/>
      <c r="AZO104" s="268"/>
      <c r="AZP104" s="268"/>
      <c r="AZQ104" s="268"/>
      <c r="AZR104" s="268"/>
      <c r="AZS104" s="268"/>
      <c r="AZT104" s="268"/>
      <c r="AZU104" s="268"/>
      <c r="AZV104" s="268"/>
      <c r="AZW104" s="268"/>
      <c r="AZX104" s="268"/>
      <c r="AZY104" s="268"/>
      <c r="AZZ104" s="268"/>
      <c r="BAA104" s="268"/>
      <c r="BAB104" s="268"/>
      <c r="BAC104" s="268"/>
      <c r="BAD104" s="268"/>
      <c r="BAE104" s="268"/>
      <c r="BAF104" s="268"/>
      <c r="BAG104" s="268"/>
      <c r="BAH104" s="268"/>
      <c r="BAI104" s="268"/>
      <c r="BAJ104" s="268"/>
      <c r="BAK104" s="268"/>
      <c r="BAL104" s="268"/>
      <c r="BAM104" s="268"/>
      <c r="BAN104" s="268"/>
      <c r="BAO104" s="268"/>
      <c r="BAP104" s="268"/>
      <c r="BAQ104" s="268"/>
      <c r="BAR104" s="268"/>
      <c r="BAS104" s="268"/>
      <c r="BAT104" s="268"/>
      <c r="BAU104" s="268"/>
      <c r="BAV104" s="268"/>
      <c r="BAW104" s="268"/>
      <c r="BAX104" s="268"/>
      <c r="BAY104" s="268"/>
      <c r="BAZ104" s="268"/>
      <c r="BBA104" s="268"/>
      <c r="BBB104" s="268"/>
      <c r="BBC104" s="268"/>
      <c r="BBD104" s="268"/>
      <c r="BBE104" s="268"/>
      <c r="BBF104" s="268"/>
      <c r="BBG104" s="268"/>
      <c r="BBH104" s="268"/>
      <c r="BBI104" s="268"/>
      <c r="BBJ104" s="268"/>
      <c r="BBK104" s="268"/>
      <c r="BBL104" s="268"/>
      <c r="BBM104" s="268"/>
      <c r="BBN104" s="268"/>
      <c r="BBO104" s="268"/>
      <c r="BBP104" s="268"/>
      <c r="BBQ104" s="268"/>
      <c r="BBR104" s="268"/>
      <c r="BBS104" s="268"/>
      <c r="BBT104" s="268"/>
      <c r="BBU104" s="268"/>
      <c r="BBV104" s="268"/>
      <c r="BBW104" s="268"/>
      <c r="BBX104" s="268"/>
      <c r="BBY104" s="268"/>
      <c r="BBZ104" s="268"/>
      <c r="BCA104" s="268"/>
      <c r="BCB104" s="268"/>
      <c r="BCC104" s="268"/>
      <c r="BCD104" s="268"/>
      <c r="BCE104" s="268"/>
      <c r="BCF104" s="268"/>
      <c r="BCG104" s="268"/>
      <c r="BCH104" s="268"/>
      <c r="BCI104" s="268"/>
      <c r="BCJ104" s="268"/>
      <c r="BCK104" s="268"/>
      <c r="BCL104" s="268"/>
      <c r="BCM104" s="268"/>
      <c r="BCN104" s="268"/>
      <c r="BCO104" s="268"/>
      <c r="BCP104" s="268"/>
      <c r="BCQ104" s="268"/>
      <c r="BCR104" s="268"/>
      <c r="BCS104" s="268"/>
      <c r="BCT104" s="268"/>
      <c r="BCU104" s="268"/>
      <c r="BCV104" s="268"/>
      <c r="BCW104" s="268"/>
      <c r="BCX104" s="268"/>
      <c r="BCY104" s="268"/>
      <c r="BCZ104" s="268"/>
      <c r="BDA104" s="268"/>
      <c r="BDB104" s="268"/>
      <c r="BDC104" s="268"/>
      <c r="BDD104" s="268"/>
      <c r="BDE104" s="268"/>
      <c r="BDF104" s="268"/>
      <c r="BDG104" s="268"/>
      <c r="BDH104" s="268"/>
      <c r="BDI104" s="268"/>
      <c r="BDJ104" s="268"/>
      <c r="BDK104" s="268"/>
      <c r="BDL104" s="268"/>
      <c r="BDM104" s="268"/>
      <c r="BDN104" s="268"/>
      <c r="BDO104" s="268"/>
      <c r="BDP104" s="268"/>
      <c r="BDQ104" s="268"/>
      <c r="BDR104" s="268"/>
      <c r="BDS104" s="268"/>
      <c r="BDT104" s="268"/>
      <c r="BDU104" s="268"/>
      <c r="BDV104" s="268"/>
      <c r="BDW104" s="268"/>
      <c r="BDX104" s="268"/>
      <c r="BDY104" s="268"/>
      <c r="BDZ104" s="268"/>
      <c r="BEA104" s="268"/>
      <c r="BEB104" s="268"/>
      <c r="BEC104" s="268"/>
      <c r="BED104" s="268"/>
      <c r="BEE104" s="268"/>
      <c r="BEF104" s="268"/>
      <c r="BEG104" s="268"/>
      <c r="BEH104" s="268"/>
      <c r="BEI104" s="268"/>
      <c r="BEJ104" s="268"/>
      <c r="BEK104" s="268"/>
      <c r="BEL104" s="268"/>
      <c r="BEM104" s="268"/>
      <c r="BEN104" s="268"/>
      <c r="BEO104" s="268"/>
      <c r="BEP104" s="268"/>
      <c r="BEQ104" s="268"/>
      <c r="BER104" s="268"/>
      <c r="BES104" s="268"/>
      <c r="BET104" s="268"/>
      <c r="BEU104" s="268"/>
      <c r="BEV104" s="268"/>
      <c r="BEW104" s="268"/>
      <c r="BEX104" s="268"/>
      <c r="BEY104" s="268"/>
      <c r="BEZ104" s="268"/>
      <c r="BFA104" s="268"/>
      <c r="BFB104" s="268"/>
      <c r="BFC104" s="268"/>
      <c r="BFD104" s="268"/>
      <c r="BFE104" s="268"/>
      <c r="BFF104" s="268"/>
      <c r="BFG104" s="268"/>
      <c r="BFH104" s="268"/>
      <c r="BFI104" s="268"/>
      <c r="BFJ104" s="268"/>
      <c r="BFK104" s="268"/>
      <c r="BFL104" s="268"/>
      <c r="BFM104" s="268"/>
      <c r="BFN104" s="268"/>
      <c r="BFO104" s="268"/>
      <c r="BFP104" s="268"/>
      <c r="BFQ104" s="268"/>
      <c r="BFR104" s="268"/>
      <c r="BFS104" s="268"/>
      <c r="BFT104" s="268"/>
      <c r="BFU104" s="268"/>
      <c r="BFV104" s="268"/>
      <c r="BFW104" s="268"/>
      <c r="BFX104" s="268"/>
      <c r="BFY104" s="268"/>
      <c r="BFZ104" s="268"/>
      <c r="BGA104" s="268"/>
      <c r="BGB104" s="268"/>
      <c r="BGC104" s="268"/>
      <c r="BGD104" s="268"/>
      <c r="BGE104" s="268"/>
      <c r="BGF104" s="268"/>
      <c r="BGG104" s="268"/>
      <c r="BGH104" s="268"/>
      <c r="BGI104" s="268"/>
      <c r="BGJ104" s="268"/>
      <c r="BGK104" s="268"/>
      <c r="BGL104" s="268"/>
      <c r="BGM104" s="268"/>
      <c r="BGN104" s="268"/>
      <c r="BGO104" s="268"/>
      <c r="BGP104" s="268"/>
      <c r="BGQ104" s="268"/>
      <c r="BGR104" s="268"/>
      <c r="BGS104" s="268"/>
      <c r="BGT104" s="268"/>
      <c r="BGU104" s="268"/>
      <c r="BGV104" s="268"/>
      <c r="BGW104" s="268"/>
      <c r="BGX104" s="268"/>
      <c r="BGY104" s="268"/>
      <c r="BGZ104" s="268"/>
      <c r="BHA104" s="268"/>
      <c r="BHB104" s="268"/>
      <c r="BHC104" s="268"/>
      <c r="BHD104" s="268"/>
      <c r="BHE104" s="268"/>
      <c r="BHF104" s="268"/>
      <c r="BHG104" s="268"/>
      <c r="BHH104" s="268"/>
      <c r="BHI104" s="268"/>
      <c r="BHJ104" s="268"/>
      <c r="BHK104" s="268"/>
      <c r="BHL104" s="268"/>
      <c r="BHM104" s="268"/>
      <c r="BHN104" s="268"/>
      <c r="BHO104" s="268"/>
      <c r="BHP104" s="268"/>
      <c r="BHQ104" s="268"/>
      <c r="BHR104" s="268"/>
      <c r="BHS104" s="268"/>
      <c r="BHT104" s="268"/>
      <c r="BHU104" s="268"/>
      <c r="BHV104" s="268"/>
      <c r="BHW104" s="268"/>
      <c r="BHX104" s="268"/>
      <c r="BHY104" s="268"/>
      <c r="BHZ104" s="268"/>
      <c r="BIA104" s="268"/>
      <c r="BIB104" s="268"/>
      <c r="BIC104" s="268"/>
      <c r="BID104" s="268"/>
      <c r="BIE104" s="268"/>
      <c r="BIF104" s="268"/>
      <c r="BIG104" s="268"/>
      <c r="BIH104" s="268"/>
      <c r="BII104" s="268"/>
      <c r="BIJ104" s="268"/>
      <c r="BIK104" s="268"/>
      <c r="BIL104" s="268"/>
      <c r="BIM104" s="268"/>
      <c r="BIN104" s="268"/>
      <c r="BIO104" s="268"/>
      <c r="BIP104" s="268"/>
      <c r="BIQ104" s="268"/>
      <c r="BIR104" s="268"/>
      <c r="BIS104" s="268"/>
      <c r="BIT104" s="268"/>
      <c r="BIU104" s="268"/>
      <c r="BIV104" s="268"/>
      <c r="BIW104" s="268"/>
      <c r="BIX104" s="268"/>
      <c r="BIY104" s="268"/>
      <c r="BIZ104" s="268"/>
      <c r="BJA104" s="268"/>
      <c r="BJB104" s="268"/>
      <c r="BJC104" s="268"/>
      <c r="BJD104" s="268"/>
      <c r="BJE104" s="268"/>
      <c r="BJF104" s="268"/>
      <c r="BJG104" s="268"/>
      <c r="BJH104" s="268"/>
      <c r="BJI104" s="268"/>
      <c r="BJJ104" s="268"/>
      <c r="BJK104" s="268"/>
      <c r="BJL104" s="268"/>
      <c r="BJM104" s="268"/>
      <c r="BJN104" s="268"/>
      <c r="BJO104" s="268"/>
      <c r="BJP104" s="268"/>
      <c r="BJQ104" s="268"/>
      <c r="BJR104" s="268"/>
      <c r="BJS104" s="268"/>
      <c r="BJT104" s="268"/>
      <c r="BJU104" s="268"/>
      <c r="BJV104" s="268"/>
      <c r="BJW104" s="268"/>
      <c r="BJX104" s="268"/>
      <c r="BJY104" s="268"/>
      <c r="BJZ104" s="268"/>
      <c r="BKA104" s="268"/>
      <c r="BKB104" s="268"/>
      <c r="BKC104" s="268"/>
      <c r="BKD104" s="268"/>
      <c r="BKE104" s="268"/>
      <c r="BKF104" s="268"/>
      <c r="BKG104" s="268"/>
      <c r="BKH104" s="268"/>
      <c r="BKI104" s="268"/>
      <c r="BKJ104" s="268"/>
      <c r="BKK104" s="268"/>
      <c r="BKL104" s="268"/>
      <c r="BKM104" s="268"/>
      <c r="BKN104" s="268"/>
      <c r="BKO104" s="268"/>
      <c r="BKP104" s="268"/>
      <c r="BKQ104" s="268"/>
      <c r="BKR104" s="268"/>
      <c r="BKS104" s="268"/>
      <c r="BKT104" s="268"/>
      <c r="BKU104" s="268"/>
      <c r="BKV104" s="268"/>
      <c r="BKW104" s="268"/>
      <c r="BKX104" s="268"/>
      <c r="BKY104" s="268"/>
      <c r="BKZ104" s="268"/>
      <c r="BLA104" s="268"/>
      <c r="BLB104" s="268"/>
      <c r="BLC104" s="268"/>
      <c r="BLD104" s="268"/>
      <c r="BLE104" s="268"/>
      <c r="BLF104" s="268"/>
      <c r="BLG104" s="268"/>
      <c r="BLH104" s="268"/>
      <c r="BLI104" s="268"/>
      <c r="BLJ104" s="268"/>
      <c r="BLK104" s="268"/>
      <c r="BLL104" s="268"/>
      <c r="BLM104" s="268"/>
      <c r="BLN104" s="268"/>
      <c r="BLO104" s="268"/>
      <c r="BLP104" s="268"/>
      <c r="BLQ104" s="268"/>
      <c r="BLR104" s="268"/>
      <c r="BLS104" s="268"/>
      <c r="BLT104" s="268"/>
      <c r="BLU104" s="268"/>
      <c r="BLV104" s="268"/>
      <c r="BLW104" s="268"/>
      <c r="BLX104" s="268"/>
      <c r="BLY104" s="268"/>
      <c r="BLZ104" s="268"/>
      <c r="BMA104" s="268"/>
      <c r="BMB104" s="268"/>
      <c r="BMC104" s="268"/>
      <c r="BMD104" s="268"/>
      <c r="BME104" s="268"/>
      <c r="BMF104" s="268"/>
      <c r="BMG104" s="268"/>
      <c r="BMH104" s="268"/>
      <c r="BMI104" s="268"/>
      <c r="BMJ104" s="268"/>
      <c r="BMK104" s="268"/>
      <c r="BML104" s="268"/>
      <c r="BMM104" s="268"/>
      <c r="BMN104" s="268"/>
      <c r="BMO104" s="268"/>
      <c r="BMP104" s="268"/>
      <c r="BMQ104" s="268"/>
      <c r="BMR104" s="268"/>
      <c r="BMS104" s="268"/>
      <c r="BMT104" s="268"/>
      <c r="BMU104" s="268"/>
      <c r="BMV104" s="268"/>
      <c r="BMW104" s="268"/>
      <c r="BMX104" s="268"/>
      <c r="BMY104" s="268"/>
      <c r="BMZ104" s="268"/>
      <c r="BNA104" s="268"/>
      <c r="BNB104" s="268"/>
      <c r="BNC104" s="268"/>
      <c r="BND104" s="268"/>
      <c r="BNE104" s="268"/>
      <c r="BNF104" s="268"/>
      <c r="BNG104" s="268"/>
      <c r="BNH104" s="268"/>
      <c r="BNI104" s="268"/>
      <c r="BNJ104" s="268"/>
      <c r="BNK104" s="268"/>
      <c r="BNL104" s="268"/>
      <c r="BNM104" s="268"/>
      <c r="BNN104" s="268"/>
      <c r="BNO104" s="268"/>
      <c r="BNP104" s="268"/>
      <c r="BNQ104" s="268"/>
      <c r="BNR104" s="268"/>
      <c r="BNS104" s="268"/>
      <c r="BNT104" s="268"/>
      <c r="BNU104" s="268"/>
      <c r="BNV104" s="268"/>
      <c r="BNW104" s="268"/>
      <c r="BNX104" s="268"/>
      <c r="BNY104" s="268"/>
      <c r="BNZ104" s="268"/>
      <c r="BOA104" s="268"/>
      <c r="BOB104" s="268"/>
      <c r="BOC104" s="268"/>
      <c r="BOD104" s="268"/>
      <c r="BOE104" s="268"/>
      <c r="BOF104" s="268"/>
      <c r="BOG104" s="268"/>
      <c r="BOH104" s="268"/>
      <c r="BOI104" s="268"/>
      <c r="BOJ104" s="268"/>
      <c r="BOK104" s="268"/>
      <c r="BOL104" s="268"/>
      <c r="BOM104" s="268"/>
      <c r="BON104" s="268"/>
      <c r="BOO104" s="268"/>
      <c r="BOP104" s="268"/>
      <c r="BOQ104" s="268"/>
      <c r="BOR104" s="268"/>
      <c r="BOS104" s="268"/>
      <c r="BOT104" s="268"/>
      <c r="BOU104" s="268"/>
      <c r="BOV104" s="268"/>
      <c r="BOW104" s="268"/>
      <c r="BOX104" s="268"/>
      <c r="BOY104" s="268"/>
      <c r="BOZ104" s="268"/>
      <c r="BPA104" s="268"/>
      <c r="BPB104" s="268"/>
      <c r="BPC104" s="268"/>
      <c r="BPD104" s="268"/>
      <c r="BPE104" s="268"/>
      <c r="BPF104" s="268"/>
      <c r="BPG104" s="268"/>
      <c r="BPH104" s="268"/>
      <c r="BPI104" s="268"/>
      <c r="BPJ104" s="268"/>
      <c r="BPK104" s="268"/>
      <c r="BPL104" s="268"/>
      <c r="BPM104" s="268"/>
      <c r="BPN104" s="268"/>
      <c r="BPO104" s="268"/>
      <c r="BPP104" s="268"/>
      <c r="BPQ104" s="268"/>
      <c r="BPR104" s="268"/>
      <c r="BPS104" s="268"/>
      <c r="BPT104" s="268"/>
      <c r="BPU104" s="268"/>
      <c r="BPV104" s="268"/>
      <c r="BPW104" s="268"/>
      <c r="BPX104" s="268"/>
      <c r="BPY104" s="268"/>
      <c r="BPZ104" s="268"/>
      <c r="BQA104" s="268"/>
      <c r="BQB104" s="268"/>
      <c r="BQC104" s="268"/>
      <c r="BQD104" s="268"/>
      <c r="BQE104" s="268"/>
      <c r="BQF104" s="268"/>
      <c r="BQG104" s="268"/>
      <c r="BQH104" s="268"/>
      <c r="BQI104" s="268"/>
      <c r="BQJ104" s="268"/>
      <c r="BQK104" s="268"/>
      <c r="BQL104" s="268"/>
      <c r="BQM104" s="268"/>
      <c r="BQN104" s="268"/>
      <c r="BQO104" s="268"/>
      <c r="BQP104" s="268"/>
      <c r="BQQ104" s="268"/>
      <c r="BQR104" s="268"/>
      <c r="BQS104" s="268"/>
      <c r="BQT104" s="268"/>
      <c r="BQU104" s="268"/>
      <c r="BQV104" s="268"/>
      <c r="BQW104" s="268"/>
      <c r="BQX104" s="268"/>
      <c r="BQY104" s="268"/>
      <c r="BQZ104" s="268"/>
      <c r="BRA104" s="268"/>
      <c r="BRB104" s="268"/>
      <c r="BRC104" s="268"/>
      <c r="BRD104" s="268"/>
      <c r="BRE104" s="268"/>
      <c r="BRF104" s="268"/>
      <c r="BRG104" s="268"/>
      <c r="BRH104" s="268"/>
      <c r="BRI104" s="268"/>
      <c r="BRJ104" s="268"/>
      <c r="BRK104" s="268"/>
      <c r="BRL104" s="268"/>
      <c r="BRM104" s="268"/>
      <c r="BRN104" s="268"/>
      <c r="BRO104" s="268"/>
      <c r="BRP104" s="268"/>
      <c r="BRQ104" s="268"/>
      <c r="BRR104" s="268"/>
      <c r="BRS104" s="268"/>
      <c r="BRT104" s="268"/>
      <c r="BRU104" s="268"/>
      <c r="BRV104" s="268"/>
      <c r="BRW104" s="268"/>
      <c r="BRX104" s="268"/>
      <c r="BRY104" s="268"/>
      <c r="BRZ104" s="268"/>
      <c r="BSA104" s="268"/>
      <c r="BSB104" s="268"/>
      <c r="BSC104" s="268"/>
      <c r="BSD104" s="268"/>
      <c r="BSE104" s="268"/>
      <c r="BSF104" s="268"/>
      <c r="BSG104" s="268"/>
      <c r="BSH104" s="268"/>
      <c r="BSI104" s="268"/>
      <c r="BSJ104" s="268"/>
      <c r="BSK104" s="268"/>
      <c r="BSL104" s="268"/>
      <c r="BSM104" s="268"/>
      <c r="BSN104" s="268"/>
      <c r="BSO104" s="268"/>
      <c r="BSP104" s="268"/>
      <c r="BSQ104" s="268"/>
      <c r="BSR104" s="268"/>
      <c r="BSS104" s="268"/>
      <c r="BST104" s="268"/>
      <c r="BSU104" s="268"/>
      <c r="BSV104" s="268"/>
      <c r="BSW104" s="268"/>
      <c r="BSX104" s="268"/>
      <c r="BSY104" s="268"/>
      <c r="BSZ104" s="268"/>
      <c r="BTA104" s="268"/>
      <c r="BTB104" s="268"/>
      <c r="BTC104" s="268"/>
      <c r="BTD104" s="268"/>
      <c r="BTE104" s="268"/>
      <c r="BTF104" s="268"/>
      <c r="BTG104" s="268"/>
      <c r="BTH104" s="268"/>
      <c r="BTI104" s="268"/>
      <c r="BTJ104" s="268"/>
      <c r="BTK104" s="268"/>
      <c r="BTL104" s="268"/>
      <c r="BTM104" s="268"/>
      <c r="BTN104" s="268"/>
      <c r="BTO104" s="268"/>
      <c r="BTP104" s="268"/>
      <c r="BTQ104" s="268"/>
      <c r="BTR104" s="268"/>
      <c r="BTS104" s="268"/>
      <c r="BTT104" s="268"/>
      <c r="BTU104" s="268"/>
      <c r="BTV104" s="268"/>
      <c r="BTW104" s="268"/>
      <c r="BTX104" s="268"/>
      <c r="BTY104" s="268"/>
      <c r="BTZ104" s="268"/>
      <c r="BUA104" s="268"/>
      <c r="BUB104" s="268"/>
      <c r="BUC104" s="268"/>
      <c r="BUD104" s="268"/>
      <c r="BUE104" s="268"/>
      <c r="BUF104" s="268"/>
      <c r="BUG104" s="268"/>
      <c r="BUH104" s="268"/>
      <c r="BUI104" s="268"/>
      <c r="BUJ104" s="268"/>
      <c r="BUK104" s="268"/>
      <c r="BUL104" s="268"/>
      <c r="BUM104" s="268"/>
      <c r="BUN104" s="268"/>
      <c r="BUO104" s="268"/>
      <c r="BUP104" s="268"/>
      <c r="BUQ104" s="268"/>
      <c r="BUR104" s="268"/>
      <c r="BUS104" s="268"/>
      <c r="BUT104" s="268"/>
      <c r="BUU104" s="268"/>
      <c r="BUV104" s="268"/>
      <c r="BUW104" s="268"/>
      <c r="BUX104" s="268"/>
      <c r="BUY104" s="268"/>
      <c r="BUZ104" s="268"/>
      <c r="BVA104" s="268"/>
      <c r="BVB104" s="268"/>
      <c r="BVC104" s="268"/>
      <c r="BVD104" s="268"/>
      <c r="BVE104" s="268"/>
      <c r="BVF104" s="268"/>
      <c r="BVG104" s="268"/>
      <c r="BVH104" s="268"/>
      <c r="BVI104" s="268"/>
      <c r="BVJ104" s="268"/>
      <c r="BVK104" s="268"/>
      <c r="BVL104" s="268"/>
      <c r="BVM104" s="268"/>
      <c r="BVN104" s="268"/>
      <c r="BVO104" s="268"/>
      <c r="BVP104" s="268"/>
      <c r="BVQ104" s="268"/>
      <c r="BVR104" s="268"/>
      <c r="BVS104" s="268"/>
      <c r="BVT104" s="268"/>
      <c r="BVU104" s="268"/>
      <c r="BVV104" s="268"/>
      <c r="BVW104" s="268"/>
      <c r="BVX104" s="268"/>
      <c r="BVY104" s="268"/>
      <c r="BVZ104" s="268"/>
      <c r="BWA104" s="268"/>
      <c r="BWB104" s="268"/>
      <c r="BWC104" s="268"/>
      <c r="BWD104" s="268"/>
      <c r="BWE104" s="268"/>
      <c r="BWF104" s="268"/>
      <c r="BWG104" s="268"/>
      <c r="BWH104" s="268"/>
      <c r="BWI104" s="268"/>
      <c r="BWJ104" s="268"/>
      <c r="BWK104" s="268"/>
      <c r="BWL104" s="268"/>
      <c r="BWM104" s="268"/>
      <c r="BWN104" s="268"/>
      <c r="BWO104" s="268"/>
      <c r="BWP104" s="268"/>
      <c r="BWQ104" s="268"/>
      <c r="BWR104" s="268"/>
      <c r="BWS104" s="268"/>
      <c r="BWT104" s="268"/>
      <c r="BWU104" s="268"/>
      <c r="BWV104" s="268"/>
      <c r="BWW104" s="268"/>
      <c r="BWX104" s="268"/>
      <c r="BWY104" s="268"/>
      <c r="BWZ104" s="268"/>
      <c r="BXA104" s="268"/>
      <c r="BXB104" s="268"/>
      <c r="BXC104" s="268"/>
      <c r="BXD104" s="268"/>
      <c r="BXE104" s="268"/>
      <c r="BXF104" s="268"/>
      <c r="BXG104" s="268"/>
      <c r="BXH104" s="268"/>
      <c r="BXI104" s="268"/>
      <c r="BXJ104" s="268"/>
      <c r="BXK104" s="268"/>
      <c r="BXL104" s="268"/>
      <c r="BXM104" s="268"/>
      <c r="BXN104" s="268"/>
      <c r="BXO104" s="268"/>
      <c r="BXP104" s="268"/>
      <c r="BXQ104" s="268"/>
      <c r="BXR104" s="268"/>
      <c r="BXS104" s="268"/>
      <c r="BXT104" s="268"/>
      <c r="BXU104" s="268"/>
      <c r="BXV104" s="268"/>
      <c r="BXW104" s="268"/>
      <c r="BXX104" s="268"/>
      <c r="BXY104" s="268"/>
      <c r="BXZ104" s="268"/>
      <c r="BYA104" s="268"/>
      <c r="BYB104" s="268"/>
      <c r="BYC104" s="268"/>
      <c r="BYD104" s="268"/>
      <c r="BYE104" s="268"/>
      <c r="BYF104" s="268"/>
      <c r="BYG104" s="268"/>
      <c r="BYH104" s="268"/>
      <c r="BYI104" s="268"/>
      <c r="BYJ104" s="268"/>
      <c r="BYK104" s="268"/>
      <c r="BYL104" s="268"/>
      <c r="BYM104" s="268"/>
      <c r="BYN104" s="268"/>
      <c r="BYO104" s="268"/>
      <c r="BYP104" s="268"/>
      <c r="BYQ104" s="268"/>
      <c r="BYR104" s="268"/>
      <c r="BYS104" s="268"/>
      <c r="BYT104" s="268"/>
      <c r="BYU104" s="268"/>
      <c r="BYV104" s="268"/>
      <c r="BYW104" s="268"/>
      <c r="BYX104" s="268"/>
      <c r="BYY104" s="268"/>
      <c r="BYZ104" s="268"/>
      <c r="BZA104" s="268"/>
      <c r="BZB104" s="268"/>
      <c r="BZC104" s="268"/>
      <c r="BZD104" s="268"/>
      <c r="BZE104" s="268"/>
      <c r="BZF104" s="268"/>
      <c r="BZG104" s="268"/>
      <c r="BZH104" s="268"/>
      <c r="BZI104" s="268"/>
      <c r="BZJ104" s="268"/>
      <c r="BZK104" s="268"/>
      <c r="BZL104" s="268"/>
      <c r="BZM104" s="268"/>
      <c r="BZN104" s="268"/>
      <c r="BZO104" s="268"/>
      <c r="BZP104" s="268"/>
      <c r="BZQ104" s="268"/>
      <c r="BZR104" s="268"/>
      <c r="BZS104" s="268"/>
      <c r="BZT104" s="268"/>
      <c r="BZU104" s="268"/>
      <c r="BZV104" s="268"/>
      <c r="BZW104" s="268"/>
      <c r="BZX104" s="268"/>
      <c r="BZY104" s="268"/>
      <c r="BZZ104" s="268"/>
      <c r="CAA104" s="268"/>
      <c r="CAB104" s="268"/>
      <c r="CAC104" s="268"/>
      <c r="CAD104" s="268"/>
      <c r="CAE104" s="268"/>
      <c r="CAF104" s="268"/>
      <c r="CAG104" s="268"/>
      <c r="CAH104" s="268"/>
      <c r="CAI104" s="268"/>
      <c r="CAJ104" s="268"/>
      <c r="CAK104" s="268"/>
      <c r="CAL104" s="268"/>
      <c r="CAM104" s="268"/>
      <c r="CAN104" s="268"/>
      <c r="CAO104" s="268"/>
      <c r="CAP104" s="268"/>
      <c r="CAQ104" s="268"/>
      <c r="CAR104" s="268"/>
      <c r="CAS104" s="268"/>
      <c r="CAT104" s="268"/>
      <c r="CAU104" s="268"/>
      <c r="CAV104" s="268"/>
      <c r="CAW104" s="268"/>
      <c r="CAX104" s="268"/>
      <c r="CAY104" s="268"/>
      <c r="CAZ104" s="268"/>
      <c r="CBA104" s="268"/>
      <c r="CBB104" s="268"/>
      <c r="CBC104" s="268"/>
      <c r="CBD104" s="268"/>
      <c r="CBE104" s="268"/>
      <c r="CBF104" s="268"/>
      <c r="CBG104" s="268"/>
      <c r="CBH104" s="268"/>
      <c r="CBI104" s="268"/>
      <c r="CBJ104" s="268"/>
      <c r="CBK104" s="268"/>
      <c r="CBL104" s="268"/>
      <c r="CBM104" s="268"/>
      <c r="CBN104" s="268"/>
      <c r="CBO104" s="268"/>
      <c r="CBP104" s="268"/>
      <c r="CBQ104" s="268"/>
      <c r="CBR104" s="268"/>
      <c r="CBS104" s="268"/>
      <c r="CBT104" s="268"/>
      <c r="CBU104" s="268"/>
      <c r="CBV104" s="268"/>
      <c r="CBW104" s="268"/>
      <c r="CBX104" s="268"/>
      <c r="CBY104" s="268"/>
      <c r="CBZ104" s="268"/>
      <c r="CCA104" s="268"/>
      <c r="CCB104" s="268"/>
      <c r="CCC104" s="268"/>
      <c r="CCD104" s="268"/>
      <c r="CCE104" s="268"/>
      <c r="CCF104" s="268"/>
      <c r="CCG104" s="268"/>
      <c r="CCH104" s="268"/>
      <c r="CCI104" s="268"/>
      <c r="CCJ104" s="268"/>
      <c r="CCK104" s="268"/>
      <c r="CCL104" s="268"/>
      <c r="CCM104" s="268"/>
      <c r="CCN104" s="268"/>
      <c r="CCO104" s="268"/>
      <c r="CCP104" s="268"/>
      <c r="CCQ104" s="268"/>
      <c r="CCR104" s="268"/>
      <c r="CCS104" s="268"/>
      <c r="CCT104" s="268"/>
      <c r="CCU104" s="268"/>
      <c r="CCV104" s="268"/>
      <c r="CCW104" s="268"/>
      <c r="CCX104" s="268"/>
      <c r="CCY104" s="268"/>
      <c r="CCZ104" s="268"/>
      <c r="CDA104" s="268"/>
      <c r="CDB104" s="268"/>
      <c r="CDC104" s="268"/>
      <c r="CDD104" s="268"/>
      <c r="CDE104" s="268"/>
      <c r="CDF104" s="268"/>
      <c r="CDG104" s="268"/>
      <c r="CDH104" s="268"/>
      <c r="CDI104" s="268"/>
      <c r="CDJ104" s="268"/>
      <c r="CDK104" s="268"/>
      <c r="CDL104" s="268"/>
      <c r="CDM104" s="268"/>
      <c r="CDN104" s="268"/>
      <c r="CDO104" s="268"/>
      <c r="CDP104" s="268"/>
      <c r="CDQ104" s="268"/>
      <c r="CDR104" s="268"/>
      <c r="CDS104" s="268"/>
      <c r="CDT104" s="268"/>
      <c r="CDU104" s="268"/>
      <c r="CDV104" s="268"/>
      <c r="CDW104" s="268"/>
      <c r="CDX104" s="268"/>
      <c r="CDY104" s="268"/>
      <c r="CDZ104" s="268"/>
      <c r="CEA104" s="268"/>
      <c r="CEB104" s="268"/>
      <c r="CEC104" s="268"/>
      <c r="CED104" s="268"/>
      <c r="CEE104" s="268"/>
      <c r="CEF104" s="268"/>
      <c r="CEG104" s="268"/>
      <c r="CEH104" s="268"/>
      <c r="CEI104" s="268"/>
      <c r="CEJ104" s="268"/>
      <c r="CEK104" s="268"/>
      <c r="CEL104" s="268"/>
      <c r="CEM104" s="268"/>
      <c r="CEN104" s="268"/>
      <c r="CEO104" s="268"/>
      <c r="CEP104" s="268"/>
      <c r="CEQ104" s="268"/>
      <c r="CER104" s="268"/>
      <c r="CES104" s="268"/>
      <c r="CET104" s="268"/>
      <c r="CEU104" s="268"/>
      <c r="CEV104" s="268"/>
      <c r="CEW104" s="268"/>
      <c r="CEX104" s="268"/>
      <c r="CEY104" s="268"/>
      <c r="CEZ104" s="268"/>
      <c r="CFA104" s="268"/>
      <c r="CFB104" s="268"/>
      <c r="CFC104" s="268"/>
      <c r="CFD104" s="268"/>
      <c r="CFE104" s="268"/>
      <c r="CFF104" s="268"/>
      <c r="CFG104" s="268"/>
      <c r="CFH104" s="268"/>
      <c r="CFI104" s="268"/>
      <c r="CFJ104" s="268"/>
      <c r="CFK104" s="268"/>
      <c r="CFL104" s="268"/>
      <c r="CFM104" s="268"/>
      <c r="CFN104" s="268"/>
      <c r="CFO104" s="268"/>
      <c r="CFP104" s="268"/>
      <c r="CFQ104" s="268"/>
      <c r="CFR104" s="268"/>
      <c r="CFS104" s="268"/>
      <c r="CFT104" s="268"/>
      <c r="CFU104" s="268"/>
      <c r="CFV104" s="268"/>
      <c r="CFW104" s="268"/>
      <c r="CFX104" s="268"/>
      <c r="CFY104" s="268"/>
      <c r="CFZ104" s="268"/>
      <c r="CGA104" s="268"/>
      <c r="CGB104" s="268"/>
      <c r="CGC104" s="268"/>
      <c r="CGD104" s="268"/>
      <c r="CGE104" s="268"/>
      <c r="CGF104" s="268"/>
      <c r="CGG104" s="268"/>
      <c r="CGH104" s="268"/>
      <c r="CGI104" s="268"/>
      <c r="CGJ104" s="268"/>
      <c r="CGK104" s="268"/>
      <c r="CGL104" s="268"/>
      <c r="CGM104" s="268"/>
      <c r="CGN104" s="268"/>
      <c r="CGO104" s="268"/>
      <c r="CGP104" s="268"/>
      <c r="CGQ104" s="268"/>
      <c r="CGR104" s="268"/>
      <c r="CGS104" s="268"/>
      <c r="CGT104" s="268"/>
      <c r="CGU104" s="268"/>
      <c r="CGV104" s="268"/>
      <c r="CGW104" s="268"/>
      <c r="CGX104" s="268"/>
      <c r="CGY104" s="268"/>
      <c r="CGZ104" s="268"/>
      <c r="CHA104" s="268"/>
      <c r="CHB104" s="268"/>
      <c r="CHC104" s="268"/>
      <c r="CHD104" s="268"/>
      <c r="CHE104" s="268"/>
      <c r="CHF104" s="268"/>
      <c r="CHG104" s="268"/>
      <c r="CHH104" s="268"/>
      <c r="CHI104" s="268"/>
      <c r="CHJ104" s="268"/>
      <c r="CHK104" s="268"/>
      <c r="CHL104" s="268"/>
      <c r="CHM104" s="268"/>
      <c r="CHN104" s="268"/>
      <c r="CHO104" s="268"/>
      <c r="CHP104" s="268"/>
      <c r="CHQ104" s="268"/>
      <c r="CHR104" s="268"/>
      <c r="CHS104" s="268"/>
      <c r="CHT104" s="268"/>
      <c r="CHU104" s="268"/>
      <c r="CHV104" s="268"/>
      <c r="CHW104" s="268"/>
      <c r="CHX104" s="268"/>
      <c r="CHY104" s="268"/>
      <c r="CHZ104" s="268"/>
      <c r="CIA104" s="268"/>
      <c r="CIB104" s="268"/>
      <c r="CIC104" s="268"/>
      <c r="CID104" s="268"/>
      <c r="CIE104" s="268"/>
      <c r="CIF104" s="268"/>
      <c r="CIG104" s="268"/>
      <c r="CIH104" s="268"/>
      <c r="CII104" s="268"/>
      <c r="CIJ104" s="268"/>
      <c r="CIK104" s="268"/>
      <c r="CIL104" s="268"/>
      <c r="CIM104" s="268"/>
      <c r="CIN104" s="268"/>
      <c r="CIO104" s="268"/>
      <c r="CIP104" s="268"/>
      <c r="CIQ104" s="268"/>
      <c r="CIR104" s="268"/>
      <c r="CIS104" s="268"/>
      <c r="CIT104" s="268"/>
      <c r="CIU104" s="268"/>
      <c r="CIV104" s="268"/>
      <c r="CIW104" s="268"/>
      <c r="CIX104" s="268"/>
      <c r="CIY104" s="268"/>
      <c r="CIZ104" s="268"/>
      <c r="CJA104" s="268"/>
      <c r="CJB104" s="268"/>
      <c r="CJC104" s="268"/>
      <c r="CJD104" s="268"/>
      <c r="CJE104" s="268"/>
      <c r="CJF104" s="268"/>
      <c r="CJG104" s="268"/>
      <c r="CJH104" s="268"/>
      <c r="CJI104" s="268"/>
      <c r="CJJ104" s="268"/>
      <c r="CJK104" s="268"/>
      <c r="CJL104" s="268"/>
      <c r="CJM104" s="268"/>
      <c r="CJN104" s="268"/>
      <c r="CJO104" s="268"/>
      <c r="CJP104" s="268"/>
      <c r="CJQ104" s="268"/>
      <c r="CJR104" s="268"/>
      <c r="CJS104" s="268"/>
      <c r="CJT104" s="268"/>
      <c r="CJU104" s="268"/>
      <c r="CJV104" s="268"/>
      <c r="CJW104" s="268"/>
      <c r="CJX104" s="268"/>
      <c r="CJY104" s="268"/>
      <c r="CJZ104" s="268"/>
      <c r="CKA104" s="268"/>
      <c r="CKB104" s="268"/>
      <c r="CKC104" s="268"/>
      <c r="CKD104" s="268"/>
      <c r="CKE104" s="268"/>
      <c r="CKF104" s="268"/>
      <c r="CKG104" s="268"/>
      <c r="CKH104" s="268"/>
      <c r="CKI104" s="268"/>
      <c r="CKJ104" s="268"/>
      <c r="CKK104" s="268"/>
      <c r="CKL104" s="268"/>
      <c r="CKM104" s="268"/>
      <c r="CKN104" s="268"/>
      <c r="CKO104" s="268"/>
      <c r="CKP104" s="268"/>
      <c r="CKQ104" s="268"/>
      <c r="CKR104" s="268"/>
      <c r="CKS104" s="268"/>
      <c r="CKT104" s="268"/>
      <c r="CKU104" s="268"/>
      <c r="CKV104" s="268"/>
      <c r="CKW104" s="268"/>
      <c r="CKX104" s="268"/>
      <c r="CKY104" s="268"/>
      <c r="CKZ104" s="268"/>
      <c r="CLA104" s="268"/>
      <c r="CLB104" s="268"/>
      <c r="CLC104" s="268"/>
      <c r="CLD104" s="268"/>
      <c r="CLE104" s="268"/>
      <c r="CLF104" s="268"/>
      <c r="CLG104" s="268"/>
      <c r="CLH104" s="268"/>
      <c r="CLI104" s="268"/>
      <c r="CLJ104" s="268"/>
      <c r="CLK104" s="268"/>
      <c r="CLL104" s="268"/>
      <c r="CLM104" s="268"/>
      <c r="CLN104" s="268"/>
      <c r="CLO104" s="268"/>
      <c r="CLP104" s="268"/>
      <c r="CLQ104" s="268"/>
      <c r="CLR104" s="268"/>
      <c r="CLS104" s="268"/>
      <c r="CLT104" s="268"/>
      <c r="CLU104" s="268"/>
      <c r="CLV104" s="268"/>
      <c r="CLW104" s="268"/>
      <c r="CLX104" s="268"/>
      <c r="CLY104" s="268"/>
      <c r="CLZ104" s="268"/>
      <c r="CMA104" s="268"/>
      <c r="CMB104" s="268"/>
      <c r="CMC104" s="268"/>
      <c r="CMD104" s="268"/>
      <c r="CME104" s="268"/>
      <c r="CMF104" s="268"/>
      <c r="CMG104" s="268"/>
      <c r="CMH104" s="268"/>
      <c r="CMI104" s="268"/>
      <c r="CMJ104" s="268"/>
      <c r="CMK104" s="268"/>
      <c r="CML104" s="268"/>
      <c r="CMM104" s="268"/>
      <c r="CMN104" s="268"/>
      <c r="CMO104" s="268"/>
      <c r="CMP104" s="268"/>
      <c r="CMQ104" s="268"/>
      <c r="CMR104" s="268"/>
      <c r="CMS104" s="268"/>
      <c r="CMT104" s="268"/>
      <c r="CMU104" s="268"/>
      <c r="CMV104" s="268"/>
      <c r="CMW104" s="268"/>
      <c r="CMX104" s="268"/>
      <c r="CMY104" s="268"/>
      <c r="CMZ104" s="268"/>
      <c r="CNA104" s="268"/>
      <c r="CNB104" s="268"/>
      <c r="CNC104" s="268"/>
      <c r="CND104" s="268"/>
      <c r="CNE104" s="268"/>
      <c r="CNF104" s="268"/>
      <c r="CNG104" s="268"/>
      <c r="CNH104" s="268"/>
      <c r="CNI104" s="268"/>
      <c r="CNJ104" s="268"/>
      <c r="CNK104" s="268"/>
      <c r="CNL104" s="268"/>
      <c r="CNM104" s="268"/>
      <c r="CNN104" s="268"/>
      <c r="CNO104" s="268"/>
      <c r="CNP104" s="268"/>
      <c r="CNQ104" s="268"/>
      <c r="CNR104" s="268"/>
      <c r="CNS104" s="268"/>
      <c r="CNT104" s="268"/>
      <c r="CNU104" s="268"/>
      <c r="CNV104" s="268"/>
      <c r="CNW104" s="268"/>
      <c r="CNX104" s="268"/>
      <c r="CNY104" s="268"/>
      <c r="CNZ104" s="268"/>
      <c r="COA104" s="268"/>
      <c r="COB104" s="268"/>
      <c r="COC104" s="268"/>
      <c r="COD104" s="268"/>
      <c r="COE104" s="268"/>
      <c r="COF104" s="268"/>
      <c r="COG104" s="268"/>
      <c r="COH104" s="268"/>
      <c r="COI104" s="268"/>
      <c r="COJ104" s="268"/>
      <c r="COK104" s="268"/>
      <c r="COL104" s="268"/>
      <c r="COM104" s="268"/>
      <c r="CON104" s="268"/>
      <c r="COO104" s="268"/>
      <c r="COP104" s="268"/>
      <c r="COQ104" s="268"/>
      <c r="COR104" s="268"/>
      <c r="COS104" s="268"/>
      <c r="COT104" s="268"/>
      <c r="COU104" s="268"/>
      <c r="COV104" s="268"/>
      <c r="COW104" s="268"/>
      <c r="COX104" s="268"/>
      <c r="COY104" s="268"/>
      <c r="COZ104" s="268"/>
      <c r="CPA104" s="268"/>
      <c r="CPB104" s="268"/>
      <c r="CPC104" s="268"/>
      <c r="CPD104" s="268"/>
      <c r="CPE104" s="268"/>
      <c r="CPF104" s="268"/>
      <c r="CPG104" s="268"/>
      <c r="CPH104" s="268"/>
      <c r="CPI104" s="268"/>
      <c r="CPJ104" s="268"/>
      <c r="CPK104" s="268"/>
      <c r="CPL104" s="268"/>
      <c r="CPM104" s="268"/>
      <c r="CPN104" s="268"/>
      <c r="CPO104" s="268"/>
      <c r="CPP104" s="268"/>
      <c r="CPQ104" s="268"/>
      <c r="CPR104" s="268"/>
      <c r="CPS104" s="268"/>
      <c r="CPT104" s="268"/>
      <c r="CPU104" s="268"/>
      <c r="CPV104" s="268"/>
      <c r="CPW104" s="268"/>
      <c r="CPX104" s="268"/>
      <c r="CPY104" s="268"/>
      <c r="CPZ104" s="268"/>
      <c r="CQA104" s="268"/>
      <c r="CQB104" s="268"/>
      <c r="CQC104" s="268"/>
      <c r="CQD104" s="268"/>
      <c r="CQE104" s="268"/>
      <c r="CQF104" s="268"/>
      <c r="CQG104" s="268"/>
      <c r="CQH104" s="268"/>
      <c r="CQI104" s="268"/>
      <c r="CQJ104" s="268"/>
      <c r="CQK104" s="268"/>
      <c r="CQL104" s="268"/>
      <c r="CQM104" s="268"/>
      <c r="CQN104" s="268"/>
      <c r="CQO104" s="268"/>
      <c r="CQP104" s="268"/>
      <c r="CQQ104" s="268"/>
      <c r="CQR104" s="268"/>
      <c r="CQS104" s="268"/>
      <c r="CQT104" s="268"/>
      <c r="CQU104" s="268"/>
      <c r="CQV104" s="268"/>
      <c r="CQW104" s="268"/>
      <c r="CQX104" s="268"/>
      <c r="CQY104" s="268"/>
      <c r="CQZ104" s="268"/>
      <c r="CRA104" s="268"/>
      <c r="CRB104" s="268"/>
      <c r="CRC104" s="268"/>
      <c r="CRD104" s="268"/>
      <c r="CRE104" s="268"/>
      <c r="CRF104" s="268"/>
      <c r="CRG104" s="268"/>
      <c r="CRH104" s="268"/>
      <c r="CRI104" s="268"/>
      <c r="CRJ104" s="268"/>
      <c r="CRK104" s="268"/>
      <c r="CRL104" s="268"/>
      <c r="CRM104" s="268"/>
      <c r="CRN104" s="268"/>
      <c r="CRO104" s="268"/>
      <c r="CRP104" s="268"/>
      <c r="CRQ104" s="268"/>
      <c r="CRR104" s="268"/>
      <c r="CRS104" s="268"/>
      <c r="CRT104" s="268"/>
      <c r="CRU104" s="268"/>
      <c r="CRV104" s="268"/>
      <c r="CRW104" s="268"/>
      <c r="CRX104" s="268"/>
      <c r="CRY104" s="268"/>
      <c r="CRZ104" s="268"/>
      <c r="CSA104" s="268"/>
      <c r="CSB104" s="268"/>
      <c r="CSC104" s="268"/>
      <c r="CSD104" s="268"/>
      <c r="CSE104" s="268"/>
      <c r="CSF104" s="268"/>
      <c r="CSG104" s="268"/>
      <c r="CSH104" s="268"/>
      <c r="CSI104" s="268"/>
      <c r="CSJ104" s="268"/>
      <c r="CSK104" s="268"/>
      <c r="CSL104" s="268"/>
      <c r="CSM104" s="268"/>
      <c r="CSN104" s="268"/>
      <c r="CSO104" s="268"/>
      <c r="CSP104" s="268"/>
      <c r="CSQ104" s="268"/>
      <c r="CSR104" s="268"/>
      <c r="CSS104" s="268"/>
      <c r="CST104" s="268"/>
      <c r="CSU104" s="268"/>
      <c r="CSV104" s="268"/>
      <c r="CSW104" s="268"/>
      <c r="CSX104" s="268"/>
      <c r="CSY104" s="268"/>
      <c r="CSZ104" s="268"/>
      <c r="CTA104" s="268"/>
      <c r="CTB104" s="268"/>
      <c r="CTC104" s="268"/>
      <c r="CTD104" s="268"/>
      <c r="CTE104" s="268"/>
      <c r="CTF104" s="268"/>
      <c r="CTG104" s="268"/>
      <c r="CTH104" s="268"/>
      <c r="CTI104" s="268"/>
      <c r="CTJ104" s="268"/>
      <c r="CTK104" s="268"/>
      <c r="CTL104" s="268"/>
      <c r="CTM104" s="268"/>
      <c r="CTN104" s="268"/>
      <c r="CTO104" s="268"/>
      <c r="CTP104" s="268"/>
      <c r="CTQ104" s="268"/>
      <c r="CTR104" s="268"/>
      <c r="CTS104" s="268"/>
      <c r="CTT104" s="268"/>
      <c r="CTU104" s="268"/>
      <c r="CTV104" s="268"/>
      <c r="CTW104" s="268"/>
      <c r="CTX104" s="268"/>
      <c r="CTY104" s="268"/>
      <c r="CTZ104" s="268"/>
      <c r="CUA104" s="268"/>
      <c r="CUB104" s="268"/>
      <c r="CUC104" s="268"/>
      <c r="CUD104" s="268"/>
      <c r="CUE104" s="268"/>
      <c r="CUF104" s="268"/>
      <c r="CUG104" s="268"/>
      <c r="CUH104" s="268"/>
      <c r="CUI104" s="268"/>
      <c r="CUJ104" s="268"/>
      <c r="CUK104" s="268"/>
      <c r="CUL104" s="268"/>
      <c r="CUM104" s="268"/>
      <c r="CUN104" s="268"/>
      <c r="CUO104" s="268"/>
      <c r="CUP104" s="268"/>
      <c r="CUQ104" s="268"/>
      <c r="CUR104" s="268"/>
      <c r="CUS104" s="268"/>
      <c r="CUT104" s="268"/>
      <c r="CUU104" s="268"/>
      <c r="CUV104" s="268"/>
      <c r="CUW104" s="268"/>
      <c r="CUX104" s="268"/>
      <c r="CUY104" s="268"/>
      <c r="CUZ104" s="268"/>
      <c r="CVA104" s="268"/>
      <c r="CVB104" s="268"/>
      <c r="CVC104" s="268"/>
      <c r="CVD104" s="268"/>
      <c r="CVE104" s="268"/>
      <c r="CVF104" s="268"/>
      <c r="CVG104" s="268"/>
      <c r="CVH104" s="268"/>
      <c r="CVI104" s="268"/>
      <c r="CVJ104" s="268"/>
      <c r="CVK104" s="268"/>
      <c r="CVL104" s="268"/>
      <c r="CVM104" s="268"/>
      <c r="CVN104" s="268"/>
      <c r="CVO104" s="268"/>
      <c r="CVP104" s="268"/>
      <c r="CVQ104" s="268"/>
      <c r="CVR104" s="268"/>
      <c r="CVS104" s="268"/>
      <c r="CVT104" s="268"/>
      <c r="CVU104" s="268"/>
      <c r="CVV104" s="268"/>
      <c r="CVW104" s="268"/>
      <c r="CVX104" s="268"/>
      <c r="CVY104" s="268"/>
      <c r="CVZ104" s="268"/>
      <c r="CWA104" s="268"/>
      <c r="CWB104" s="268"/>
      <c r="CWC104" s="268"/>
      <c r="CWD104" s="268"/>
      <c r="CWE104" s="268"/>
      <c r="CWF104" s="268"/>
      <c r="CWG104" s="268"/>
      <c r="CWH104" s="268"/>
      <c r="CWI104" s="268"/>
      <c r="CWJ104" s="268"/>
      <c r="CWK104" s="268"/>
      <c r="CWL104" s="268"/>
      <c r="CWM104" s="268"/>
      <c r="CWN104" s="268"/>
      <c r="CWO104" s="268"/>
      <c r="CWP104" s="268"/>
      <c r="CWQ104" s="268"/>
      <c r="CWR104" s="268"/>
      <c r="CWS104" s="268"/>
      <c r="CWT104" s="268"/>
      <c r="CWU104" s="268"/>
      <c r="CWV104" s="268"/>
      <c r="CWW104" s="268"/>
      <c r="CWX104" s="268"/>
      <c r="CWY104" s="268"/>
      <c r="CWZ104" s="268"/>
      <c r="CXA104" s="268"/>
      <c r="CXB104" s="268"/>
      <c r="CXC104" s="268"/>
      <c r="CXD104" s="268"/>
      <c r="CXE104" s="268"/>
      <c r="CXF104" s="268"/>
      <c r="CXG104" s="268"/>
      <c r="CXH104" s="268"/>
      <c r="CXI104" s="268"/>
      <c r="CXJ104" s="268"/>
      <c r="CXK104" s="268"/>
      <c r="CXL104" s="268"/>
      <c r="CXM104" s="268"/>
      <c r="CXN104" s="268"/>
      <c r="CXO104" s="268"/>
      <c r="CXP104" s="268"/>
      <c r="CXQ104" s="268"/>
      <c r="CXR104" s="268"/>
      <c r="CXS104" s="268"/>
      <c r="CXT104" s="268"/>
      <c r="CXU104" s="268"/>
      <c r="CXV104" s="268"/>
      <c r="CXW104" s="268"/>
      <c r="CXX104" s="268"/>
      <c r="CXY104" s="268"/>
      <c r="CXZ104" s="268"/>
      <c r="CYA104" s="268"/>
      <c r="CYB104" s="268"/>
      <c r="CYC104" s="268"/>
      <c r="CYD104" s="268"/>
      <c r="CYE104" s="268"/>
      <c r="CYF104" s="268"/>
      <c r="CYG104" s="268"/>
      <c r="CYH104" s="268"/>
      <c r="CYI104" s="268"/>
      <c r="CYJ104" s="268"/>
      <c r="CYK104" s="268"/>
      <c r="CYL104" s="268"/>
      <c r="CYM104" s="268"/>
      <c r="CYN104" s="268"/>
      <c r="CYO104" s="268"/>
      <c r="CYP104" s="268"/>
      <c r="CYQ104" s="268"/>
      <c r="CYR104" s="268"/>
      <c r="CYS104" s="268"/>
      <c r="CYT104" s="268"/>
      <c r="CYU104" s="268"/>
      <c r="CYV104" s="268"/>
      <c r="CYW104" s="268"/>
      <c r="CYX104" s="268"/>
      <c r="CYY104" s="268"/>
      <c r="CYZ104" s="268"/>
      <c r="CZA104" s="268"/>
      <c r="CZB104" s="268"/>
      <c r="CZC104" s="268"/>
      <c r="CZD104" s="268"/>
      <c r="CZE104" s="268"/>
      <c r="CZF104" s="268"/>
      <c r="CZG104" s="268"/>
      <c r="CZH104" s="268"/>
      <c r="CZI104" s="268"/>
      <c r="CZJ104" s="268"/>
      <c r="CZK104" s="268"/>
      <c r="CZL104" s="268"/>
      <c r="CZM104" s="268"/>
      <c r="CZN104" s="268"/>
      <c r="CZO104" s="268"/>
      <c r="CZP104" s="268"/>
      <c r="CZQ104" s="268"/>
      <c r="CZR104" s="268"/>
      <c r="CZS104" s="268"/>
      <c r="CZT104" s="268"/>
      <c r="CZU104" s="268"/>
      <c r="CZV104" s="268"/>
      <c r="CZW104" s="268"/>
      <c r="CZX104" s="268"/>
      <c r="CZY104" s="268"/>
      <c r="CZZ104" s="268"/>
      <c r="DAA104" s="268"/>
      <c r="DAB104" s="268"/>
      <c r="DAC104" s="268"/>
      <c r="DAD104" s="268"/>
      <c r="DAE104" s="268"/>
      <c r="DAF104" s="268"/>
      <c r="DAG104" s="268"/>
      <c r="DAH104" s="268"/>
      <c r="DAI104" s="268"/>
      <c r="DAJ104" s="268"/>
      <c r="DAK104" s="268"/>
      <c r="DAL104" s="268"/>
      <c r="DAM104" s="268"/>
      <c r="DAN104" s="268"/>
      <c r="DAO104" s="268"/>
      <c r="DAP104" s="268"/>
      <c r="DAQ104" s="268"/>
      <c r="DAR104" s="268"/>
      <c r="DAS104" s="268"/>
      <c r="DAT104" s="268"/>
      <c r="DAU104" s="268"/>
      <c r="DAV104" s="268"/>
      <c r="DAW104" s="268"/>
      <c r="DAX104" s="268"/>
      <c r="DAY104" s="268"/>
      <c r="DAZ104" s="268"/>
      <c r="DBA104" s="268"/>
      <c r="DBB104" s="268"/>
      <c r="DBC104" s="268"/>
      <c r="DBD104" s="268"/>
      <c r="DBE104" s="268"/>
      <c r="DBF104" s="268"/>
      <c r="DBG104" s="268"/>
      <c r="DBH104" s="268"/>
      <c r="DBI104" s="268"/>
      <c r="DBJ104" s="268"/>
      <c r="DBK104" s="268"/>
      <c r="DBL104" s="268"/>
      <c r="DBM104" s="268"/>
      <c r="DBN104" s="268"/>
      <c r="DBO104" s="268"/>
      <c r="DBP104" s="268"/>
      <c r="DBQ104" s="268"/>
      <c r="DBR104" s="268"/>
      <c r="DBS104" s="268"/>
      <c r="DBT104" s="268"/>
      <c r="DBU104" s="268"/>
      <c r="DBV104" s="268"/>
      <c r="DBW104" s="268"/>
      <c r="DBX104" s="268"/>
      <c r="DBY104" s="268"/>
      <c r="DBZ104" s="268"/>
      <c r="DCA104" s="268"/>
      <c r="DCB104" s="268"/>
      <c r="DCC104" s="268"/>
      <c r="DCD104" s="268"/>
      <c r="DCE104" s="268"/>
      <c r="DCF104" s="268"/>
      <c r="DCG104" s="268"/>
      <c r="DCH104" s="268"/>
      <c r="DCI104" s="268"/>
      <c r="DCJ104" s="268"/>
      <c r="DCK104" s="268"/>
      <c r="DCL104" s="268"/>
      <c r="DCM104" s="268"/>
      <c r="DCN104" s="268"/>
      <c r="DCO104" s="268"/>
      <c r="DCP104" s="268"/>
      <c r="DCQ104" s="268"/>
      <c r="DCR104" s="268"/>
      <c r="DCS104" s="268"/>
      <c r="DCT104" s="268"/>
      <c r="DCU104" s="268"/>
      <c r="DCV104" s="268"/>
      <c r="DCW104" s="268"/>
      <c r="DCX104" s="268"/>
      <c r="DCY104" s="268"/>
      <c r="DCZ104" s="268"/>
      <c r="DDA104" s="268"/>
      <c r="DDB104" s="268"/>
      <c r="DDC104" s="268"/>
      <c r="DDD104" s="268"/>
      <c r="DDE104" s="268"/>
      <c r="DDF104" s="268"/>
      <c r="DDG104" s="268"/>
      <c r="DDH104" s="268"/>
      <c r="DDI104" s="268"/>
      <c r="DDJ104" s="268"/>
      <c r="DDK104" s="268"/>
      <c r="DDL104" s="268"/>
      <c r="DDM104" s="268"/>
      <c r="DDN104" s="268"/>
      <c r="DDO104" s="268"/>
      <c r="DDP104" s="268"/>
      <c r="DDQ104" s="268"/>
      <c r="DDR104" s="268"/>
      <c r="DDS104" s="268"/>
      <c r="DDT104" s="268"/>
      <c r="DDU104" s="268"/>
      <c r="DDV104" s="268"/>
      <c r="DDW104" s="268"/>
      <c r="DDX104" s="268"/>
      <c r="DDY104" s="268"/>
      <c r="DDZ104" s="268"/>
      <c r="DEA104" s="268"/>
      <c r="DEB104" s="268"/>
      <c r="DEC104" s="268"/>
      <c r="DED104" s="268"/>
      <c r="DEE104" s="268"/>
      <c r="DEF104" s="268"/>
      <c r="DEG104" s="268"/>
      <c r="DEH104" s="268"/>
      <c r="DEI104" s="268"/>
      <c r="DEJ104" s="268"/>
      <c r="DEK104" s="268"/>
      <c r="DEL104" s="268"/>
      <c r="DEM104" s="268"/>
      <c r="DEN104" s="268"/>
      <c r="DEO104" s="268"/>
      <c r="DEP104" s="268"/>
      <c r="DEQ104" s="268"/>
      <c r="DER104" s="268"/>
      <c r="DES104" s="268"/>
      <c r="DET104" s="268"/>
      <c r="DEU104" s="268"/>
      <c r="DEV104" s="268"/>
      <c r="DEW104" s="268"/>
      <c r="DEX104" s="268"/>
      <c r="DEY104" s="268"/>
      <c r="DEZ104" s="268"/>
      <c r="DFA104" s="268"/>
      <c r="DFB104" s="268"/>
      <c r="DFC104" s="268"/>
      <c r="DFD104" s="268"/>
      <c r="DFE104" s="268"/>
      <c r="DFF104" s="268"/>
      <c r="DFG104" s="268"/>
      <c r="DFH104" s="268"/>
      <c r="DFI104" s="268"/>
      <c r="DFJ104" s="268"/>
      <c r="DFK104" s="268"/>
      <c r="DFL104" s="268"/>
      <c r="DFM104" s="268"/>
      <c r="DFN104" s="268"/>
      <c r="DFO104" s="268"/>
      <c r="DFP104" s="268"/>
      <c r="DFQ104" s="268"/>
      <c r="DFR104" s="268"/>
      <c r="DFS104" s="268"/>
      <c r="DFT104" s="268"/>
      <c r="DFU104" s="268"/>
      <c r="DFV104" s="268"/>
      <c r="DFW104" s="268"/>
      <c r="DFX104" s="268"/>
      <c r="DFY104" s="268"/>
      <c r="DFZ104" s="268"/>
      <c r="DGA104" s="268"/>
      <c r="DGB104" s="268"/>
      <c r="DGC104" s="268"/>
      <c r="DGD104" s="268"/>
      <c r="DGE104" s="268"/>
      <c r="DGF104" s="268"/>
      <c r="DGG104" s="268"/>
      <c r="DGH104" s="268"/>
      <c r="DGI104" s="268"/>
      <c r="DGJ104" s="268"/>
      <c r="DGK104" s="268"/>
      <c r="DGL104" s="268"/>
      <c r="DGM104" s="268"/>
      <c r="DGN104" s="268"/>
      <c r="DGO104" s="268"/>
      <c r="DGP104" s="268"/>
      <c r="DGQ104" s="268"/>
      <c r="DGR104" s="268"/>
      <c r="DGS104" s="268"/>
      <c r="DGT104" s="268"/>
      <c r="DGU104" s="268"/>
      <c r="DGV104" s="268"/>
      <c r="DGW104" s="268"/>
      <c r="DGX104" s="268"/>
      <c r="DGY104" s="268"/>
      <c r="DGZ104" s="268"/>
      <c r="DHA104" s="268"/>
      <c r="DHB104" s="268"/>
      <c r="DHC104" s="268"/>
      <c r="DHD104" s="268"/>
      <c r="DHE104" s="268"/>
      <c r="DHF104" s="268"/>
      <c r="DHG104" s="268"/>
      <c r="DHH104" s="268"/>
      <c r="DHI104" s="268"/>
      <c r="DHJ104" s="268"/>
      <c r="DHK104" s="268"/>
      <c r="DHL104" s="268"/>
      <c r="DHM104" s="268"/>
      <c r="DHN104" s="268"/>
      <c r="DHO104" s="268"/>
      <c r="DHP104" s="268"/>
      <c r="DHQ104" s="268"/>
      <c r="DHR104" s="268"/>
      <c r="DHS104" s="268"/>
      <c r="DHT104" s="268"/>
      <c r="DHU104" s="268"/>
      <c r="DHV104" s="268"/>
      <c r="DHW104" s="268"/>
      <c r="DHX104" s="268"/>
      <c r="DHY104" s="268"/>
      <c r="DHZ104" s="268"/>
      <c r="DIA104" s="268"/>
      <c r="DIB104" s="268"/>
      <c r="DIC104" s="268"/>
      <c r="DID104" s="268"/>
      <c r="DIE104" s="268"/>
      <c r="DIF104" s="268"/>
      <c r="DIG104" s="268"/>
      <c r="DIH104" s="268"/>
      <c r="DII104" s="268"/>
      <c r="DIJ104" s="268"/>
      <c r="DIK104" s="268"/>
      <c r="DIL104" s="268"/>
      <c r="DIM104" s="268"/>
      <c r="DIN104" s="268"/>
      <c r="DIO104" s="268"/>
      <c r="DIP104" s="268"/>
      <c r="DIQ104" s="268"/>
      <c r="DIR104" s="268"/>
      <c r="DIS104" s="268"/>
      <c r="DIT104" s="268"/>
      <c r="DIU104" s="268"/>
      <c r="DIV104" s="268"/>
      <c r="DIW104" s="268"/>
      <c r="DIX104" s="268"/>
      <c r="DIY104" s="268"/>
      <c r="DIZ104" s="268"/>
      <c r="DJA104" s="268"/>
      <c r="DJB104" s="268"/>
      <c r="DJC104" s="268"/>
      <c r="DJD104" s="268"/>
      <c r="DJE104" s="268"/>
      <c r="DJF104" s="268"/>
      <c r="DJG104" s="268"/>
      <c r="DJH104" s="268"/>
      <c r="DJI104" s="268"/>
      <c r="DJJ104" s="268"/>
      <c r="DJK104" s="268"/>
      <c r="DJL104" s="268"/>
      <c r="DJM104" s="268"/>
      <c r="DJN104" s="268"/>
      <c r="DJO104" s="268"/>
      <c r="DJP104" s="268"/>
      <c r="DJQ104" s="268"/>
      <c r="DJR104" s="268"/>
      <c r="DJS104" s="268"/>
      <c r="DJT104" s="268"/>
      <c r="DJU104" s="268"/>
      <c r="DJV104" s="268"/>
      <c r="DJW104" s="268"/>
      <c r="DJX104" s="268"/>
      <c r="DJY104" s="268"/>
      <c r="DJZ104" s="268"/>
      <c r="DKA104" s="268"/>
      <c r="DKB104" s="268"/>
      <c r="DKC104" s="268"/>
      <c r="DKD104" s="268"/>
      <c r="DKE104" s="268"/>
      <c r="DKF104" s="268"/>
      <c r="DKG104" s="268"/>
      <c r="DKH104" s="268"/>
      <c r="DKI104" s="268"/>
      <c r="DKJ104" s="268"/>
      <c r="DKK104" s="268"/>
      <c r="DKL104" s="268"/>
      <c r="DKM104" s="268"/>
      <c r="DKN104" s="268"/>
      <c r="DKO104" s="268"/>
      <c r="DKP104" s="268"/>
      <c r="DKQ104" s="268"/>
      <c r="DKR104" s="268"/>
      <c r="DKS104" s="268"/>
      <c r="DKT104" s="268"/>
      <c r="DKU104" s="268"/>
      <c r="DKV104" s="268"/>
      <c r="DKW104" s="268"/>
      <c r="DKX104" s="268"/>
      <c r="DKY104" s="268"/>
      <c r="DKZ104" s="268"/>
      <c r="DLA104" s="268"/>
      <c r="DLB104" s="268"/>
      <c r="DLC104" s="268"/>
      <c r="DLD104" s="268"/>
      <c r="DLE104" s="268"/>
      <c r="DLF104" s="268"/>
      <c r="DLG104" s="268"/>
      <c r="DLH104" s="268"/>
      <c r="DLI104" s="268"/>
      <c r="DLJ104" s="268"/>
      <c r="DLK104" s="268"/>
      <c r="DLL104" s="268"/>
      <c r="DLM104" s="268"/>
      <c r="DLN104" s="268"/>
      <c r="DLO104" s="268"/>
      <c r="DLP104" s="268"/>
      <c r="DLQ104" s="268"/>
      <c r="DLR104" s="268"/>
      <c r="DLS104" s="268"/>
      <c r="DLT104" s="268"/>
      <c r="DLU104" s="268"/>
      <c r="DLV104" s="268"/>
      <c r="DLW104" s="268"/>
      <c r="DLX104" s="268"/>
      <c r="DLY104" s="268"/>
      <c r="DLZ104" s="268"/>
      <c r="DMA104" s="268"/>
      <c r="DMB104" s="268"/>
      <c r="DMC104" s="268"/>
      <c r="DMD104" s="268"/>
      <c r="DME104" s="268"/>
      <c r="DMF104" s="268"/>
      <c r="DMG104" s="268"/>
      <c r="DMH104" s="268"/>
      <c r="DMI104" s="268"/>
      <c r="DMJ104" s="268"/>
      <c r="DMK104" s="268"/>
      <c r="DML104" s="268"/>
      <c r="DMM104" s="268"/>
      <c r="DMN104" s="268"/>
      <c r="DMO104" s="268"/>
      <c r="DMP104" s="268"/>
      <c r="DMQ104" s="268"/>
      <c r="DMR104" s="268"/>
      <c r="DMS104" s="268"/>
      <c r="DMT104" s="268"/>
      <c r="DMU104" s="268"/>
      <c r="DMV104" s="268"/>
      <c r="DMW104" s="268"/>
      <c r="DMX104" s="268"/>
      <c r="DMY104" s="268"/>
      <c r="DMZ104" s="268"/>
      <c r="DNA104" s="268"/>
      <c r="DNB104" s="268"/>
      <c r="DNC104" s="268"/>
      <c r="DND104" s="268"/>
      <c r="DNE104" s="268"/>
      <c r="DNF104" s="268"/>
      <c r="DNG104" s="268"/>
      <c r="DNH104" s="268"/>
      <c r="DNI104" s="268"/>
      <c r="DNJ104" s="268"/>
      <c r="DNK104" s="268"/>
      <c r="DNL104" s="268"/>
      <c r="DNM104" s="268"/>
      <c r="DNN104" s="268"/>
      <c r="DNO104" s="268"/>
      <c r="DNP104" s="268"/>
      <c r="DNQ104" s="268"/>
      <c r="DNR104" s="268"/>
      <c r="DNS104" s="268"/>
      <c r="DNT104" s="268"/>
      <c r="DNU104" s="268"/>
      <c r="DNV104" s="268"/>
      <c r="DNW104" s="268"/>
      <c r="DNX104" s="268"/>
      <c r="DNY104" s="268"/>
      <c r="DNZ104" s="268"/>
      <c r="DOA104" s="268"/>
      <c r="DOB104" s="268"/>
      <c r="DOC104" s="268"/>
      <c r="DOD104" s="268"/>
      <c r="DOE104" s="268"/>
      <c r="DOF104" s="268"/>
      <c r="DOG104" s="268"/>
      <c r="DOH104" s="268"/>
      <c r="DOI104" s="268"/>
      <c r="DOJ104" s="268"/>
      <c r="DOK104" s="268"/>
      <c r="DOL104" s="268"/>
      <c r="DOM104" s="268"/>
      <c r="DON104" s="268"/>
      <c r="DOO104" s="268"/>
      <c r="DOP104" s="268"/>
      <c r="DOQ104" s="268"/>
      <c r="DOR104" s="268"/>
      <c r="DOS104" s="268"/>
      <c r="DOT104" s="268"/>
      <c r="DOU104" s="268"/>
      <c r="DOV104" s="268"/>
      <c r="DOW104" s="268"/>
      <c r="DOX104" s="268"/>
      <c r="DOY104" s="268"/>
      <c r="DOZ104" s="268"/>
      <c r="DPA104" s="268"/>
      <c r="DPB104" s="268"/>
      <c r="DPC104" s="268"/>
      <c r="DPD104" s="268"/>
      <c r="DPE104" s="268"/>
      <c r="DPF104" s="268"/>
      <c r="DPG104" s="268"/>
      <c r="DPH104" s="268"/>
      <c r="DPI104" s="268"/>
      <c r="DPJ104" s="268"/>
      <c r="DPK104" s="268"/>
      <c r="DPL104" s="268"/>
      <c r="DPM104" s="268"/>
      <c r="DPN104" s="268"/>
      <c r="DPO104" s="268"/>
      <c r="DPP104" s="268"/>
      <c r="DPQ104" s="268"/>
      <c r="DPR104" s="268"/>
      <c r="DPS104" s="268"/>
      <c r="DPT104" s="268"/>
      <c r="DPU104" s="268"/>
      <c r="DPV104" s="268"/>
      <c r="DPW104" s="268"/>
      <c r="DPX104" s="268"/>
      <c r="DPY104" s="268"/>
      <c r="DPZ104" s="268"/>
      <c r="DQA104" s="268"/>
      <c r="DQB104" s="268"/>
      <c r="DQC104" s="268"/>
      <c r="DQD104" s="268"/>
      <c r="DQE104" s="268"/>
      <c r="DQF104" s="268"/>
      <c r="DQG104" s="268"/>
      <c r="DQH104" s="268"/>
      <c r="DQI104" s="268"/>
      <c r="DQJ104" s="268"/>
      <c r="DQK104" s="268"/>
      <c r="DQL104" s="268"/>
      <c r="DQM104" s="268"/>
      <c r="DQN104" s="268"/>
      <c r="DQO104" s="268"/>
      <c r="DQP104" s="268"/>
      <c r="DQQ104" s="268"/>
      <c r="DQR104" s="268"/>
      <c r="DQS104" s="268"/>
      <c r="DQT104" s="268"/>
      <c r="DQU104" s="268"/>
      <c r="DQV104" s="268"/>
      <c r="DQW104" s="268"/>
      <c r="DQX104" s="268"/>
      <c r="DQY104" s="268"/>
      <c r="DQZ104" s="268"/>
      <c r="DRA104" s="268"/>
      <c r="DRB104" s="268"/>
      <c r="DRC104" s="268"/>
      <c r="DRD104" s="268"/>
      <c r="DRE104" s="268"/>
      <c r="DRF104" s="268"/>
      <c r="DRG104" s="268"/>
      <c r="DRH104" s="268"/>
      <c r="DRI104" s="268"/>
      <c r="DRJ104" s="268"/>
      <c r="DRK104" s="268"/>
      <c r="DRL104" s="268"/>
      <c r="DRM104" s="268"/>
      <c r="DRN104" s="268"/>
      <c r="DRO104" s="268"/>
      <c r="DRP104" s="268"/>
      <c r="DRQ104" s="268"/>
      <c r="DRR104" s="268"/>
      <c r="DRS104" s="268"/>
      <c r="DRT104" s="268"/>
      <c r="DRU104" s="268"/>
      <c r="DRV104" s="268"/>
      <c r="DRW104" s="268"/>
      <c r="DRX104" s="268"/>
      <c r="DRY104" s="268"/>
      <c r="DRZ104" s="268"/>
      <c r="DSA104" s="268"/>
      <c r="DSB104" s="268"/>
      <c r="DSC104" s="268"/>
      <c r="DSD104" s="268"/>
      <c r="DSE104" s="268"/>
      <c r="DSF104" s="268"/>
      <c r="DSG104" s="268"/>
      <c r="DSH104" s="268"/>
      <c r="DSI104" s="268"/>
      <c r="DSJ104" s="268"/>
      <c r="DSK104" s="268"/>
      <c r="DSL104" s="268"/>
      <c r="DSM104" s="268"/>
      <c r="DSN104" s="268"/>
      <c r="DSO104" s="268"/>
      <c r="DSP104" s="268"/>
      <c r="DSQ104" s="268"/>
      <c r="DSR104" s="268"/>
      <c r="DSS104" s="268"/>
      <c r="DST104" s="268"/>
      <c r="DSU104" s="268"/>
      <c r="DSV104" s="268"/>
      <c r="DSW104" s="268"/>
      <c r="DSX104" s="268"/>
      <c r="DSY104" s="268"/>
      <c r="DSZ104" s="268"/>
      <c r="DTA104" s="268"/>
      <c r="DTB104" s="268"/>
      <c r="DTC104" s="268"/>
      <c r="DTD104" s="268"/>
      <c r="DTE104" s="268"/>
      <c r="DTF104" s="268"/>
      <c r="DTG104" s="268"/>
      <c r="DTH104" s="268"/>
      <c r="DTI104" s="268"/>
      <c r="DTJ104" s="268"/>
      <c r="DTK104" s="268"/>
      <c r="DTL104" s="268"/>
      <c r="DTM104" s="268"/>
      <c r="DTN104" s="268"/>
      <c r="DTO104" s="268"/>
      <c r="DTP104" s="268"/>
      <c r="DTQ104" s="268"/>
      <c r="DTR104" s="268"/>
      <c r="DTS104" s="268"/>
      <c r="DTT104" s="268"/>
      <c r="DTU104" s="268"/>
      <c r="DTV104" s="268"/>
      <c r="DTW104" s="268"/>
      <c r="DTX104" s="268"/>
      <c r="DTY104" s="268"/>
      <c r="DTZ104" s="268"/>
      <c r="DUA104" s="268"/>
      <c r="DUB104" s="268"/>
      <c r="DUC104" s="268"/>
      <c r="DUD104" s="268"/>
      <c r="DUE104" s="268"/>
      <c r="DUF104" s="268"/>
      <c r="DUG104" s="268"/>
      <c r="DUH104" s="268"/>
      <c r="DUI104" s="268"/>
      <c r="DUJ104" s="268"/>
      <c r="DUK104" s="268"/>
      <c r="DUL104" s="268"/>
      <c r="DUM104" s="268"/>
      <c r="DUN104" s="268"/>
      <c r="DUO104" s="268"/>
      <c r="DUP104" s="268"/>
      <c r="DUQ104" s="268"/>
      <c r="DUR104" s="268"/>
      <c r="DUS104" s="268"/>
      <c r="DUT104" s="268"/>
      <c r="DUU104" s="268"/>
      <c r="DUV104" s="268"/>
      <c r="DUW104" s="268"/>
      <c r="DUX104" s="268"/>
      <c r="DUY104" s="268"/>
      <c r="DUZ104" s="268"/>
      <c r="DVA104" s="268"/>
      <c r="DVB104" s="268"/>
      <c r="DVC104" s="268"/>
      <c r="DVD104" s="268"/>
      <c r="DVE104" s="268"/>
      <c r="DVF104" s="268"/>
      <c r="DVG104" s="268"/>
      <c r="DVH104" s="268"/>
      <c r="DVI104" s="268"/>
      <c r="DVJ104" s="268"/>
      <c r="DVK104" s="268"/>
      <c r="DVL104" s="268"/>
      <c r="DVM104" s="268"/>
      <c r="DVN104" s="268"/>
      <c r="DVO104" s="268"/>
      <c r="DVP104" s="268"/>
      <c r="DVQ104" s="268"/>
      <c r="DVR104" s="268"/>
      <c r="DVS104" s="268"/>
      <c r="DVT104" s="268"/>
      <c r="DVU104" s="268"/>
      <c r="DVV104" s="268"/>
      <c r="DVW104" s="268"/>
      <c r="DVX104" s="268"/>
      <c r="DVY104" s="268"/>
      <c r="DVZ104" s="268"/>
      <c r="DWA104" s="268"/>
      <c r="DWB104" s="268"/>
      <c r="DWC104" s="268"/>
      <c r="DWD104" s="268"/>
      <c r="DWE104" s="268"/>
      <c r="DWF104" s="268"/>
      <c r="DWG104" s="268"/>
      <c r="DWH104" s="268"/>
      <c r="DWI104" s="268"/>
      <c r="DWJ104" s="268"/>
      <c r="DWK104" s="268"/>
      <c r="DWL104" s="268"/>
      <c r="DWM104" s="268"/>
      <c r="DWN104" s="268"/>
      <c r="DWO104" s="268"/>
      <c r="DWP104" s="268"/>
      <c r="DWQ104" s="268"/>
      <c r="DWR104" s="268"/>
      <c r="DWS104" s="268"/>
      <c r="DWT104" s="268"/>
      <c r="DWU104" s="268"/>
      <c r="DWV104" s="268"/>
      <c r="DWW104" s="268"/>
      <c r="DWX104" s="268"/>
      <c r="DWY104" s="268"/>
      <c r="DWZ104" s="268"/>
      <c r="DXA104" s="268"/>
      <c r="DXB104" s="268"/>
      <c r="DXC104" s="268"/>
      <c r="DXD104" s="268"/>
      <c r="DXE104" s="268"/>
      <c r="DXF104" s="268"/>
      <c r="DXG104" s="268"/>
      <c r="DXH104" s="268"/>
      <c r="DXI104" s="268"/>
      <c r="DXJ104" s="268"/>
      <c r="DXK104" s="268"/>
      <c r="DXL104" s="268"/>
      <c r="DXM104" s="268"/>
      <c r="DXN104" s="268"/>
      <c r="DXO104" s="268"/>
      <c r="DXP104" s="268"/>
      <c r="DXQ104" s="268"/>
      <c r="DXR104" s="268"/>
      <c r="DXS104" s="268"/>
      <c r="DXT104" s="268"/>
      <c r="DXU104" s="268"/>
      <c r="DXV104" s="268"/>
      <c r="DXW104" s="268"/>
      <c r="DXX104" s="268"/>
      <c r="DXY104" s="268"/>
      <c r="DXZ104" s="268"/>
      <c r="DYA104" s="268"/>
      <c r="DYB104" s="268"/>
      <c r="DYC104" s="268"/>
      <c r="DYD104" s="268"/>
      <c r="DYE104" s="268"/>
      <c r="DYF104" s="268"/>
      <c r="DYG104" s="268"/>
      <c r="DYH104" s="268"/>
      <c r="DYI104" s="268"/>
      <c r="DYJ104" s="268"/>
      <c r="DYK104" s="268"/>
      <c r="DYL104" s="268"/>
      <c r="DYM104" s="268"/>
      <c r="DYN104" s="268"/>
      <c r="DYO104" s="268"/>
      <c r="DYP104" s="268"/>
      <c r="DYQ104" s="268"/>
      <c r="DYR104" s="268"/>
      <c r="DYS104" s="268"/>
      <c r="DYT104" s="268"/>
      <c r="DYU104" s="268"/>
      <c r="DYV104" s="268"/>
      <c r="DYW104" s="268"/>
      <c r="DYX104" s="268"/>
      <c r="DYY104" s="268"/>
      <c r="DYZ104" s="268"/>
      <c r="DZA104" s="268"/>
      <c r="DZB104" s="268"/>
      <c r="DZC104" s="268"/>
      <c r="DZD104" s="268"/>
      <c r="DZE104" s="268"/>
      <c r="DZF104" s="268"/>
      <c r="DZG104" s="268"/>
      <c r="DZH104" s="268"/>
      <c r="DZI104" s="268"/>
      <c r="DZJ104" s="268"/>
      <c r="DZK104" s="268"/>
      <c r="DZL104" s="268"/>
      <c r="DZM104" s="268"/>
      <c r="DZN104" s="268"/>
      <c r="DZO104" s="268"/>
      <c r="DZP104" s="268"/>
      <c r="DZQ104" s="268"/>
      <c r="DZR104" s="268"/>
      <c r="DZS104" s="268"/>
      <c r="DZT104" s="268"/>
      <c r="DZU104" s="268"/>
      <c r="DZV104" s="268"/>
      <c r="DZW104" s="268"/>
      <c r="DZX104" s="268"/>
      <c r="DZY104" s="268"/>
      <c r="DZZ104" s="268"/>
      <c r="EAA104" s="268"/>
      <c r="EAB104" s="268"/>
      <c r="EAC104" s="268"/>
      <c r="EAD104" s="268"/>
      <c r="EAE104" s="268"/>
      <c r="EAF104" s="268"/>
      <c r="EAG104" s="268"/>
      <c r="EAH104" s="268"/>
      <c r="EAI104" s="268"/>
      <c r="EAJ104" s="268"/>
      <c r="EAK104" s="268"/>
      <c r="EAL104" s="268"/>
      <c r="EAM104" s="268"/>
      <c r="EAN104" s="268"/>
      <c r="EAO104" s="268"/>
      <c r="EAP104" s="268"/>
      <c r="EAQ104" s="268"/>
      <c r="EAR104" s="268"/>
      <c r="EAS104" s="268"/>
      <c r="EAT104" s="268"/>
      <c r="EAU104" s="268"/>
      <c r="EAV104" s="268"/>
      <c r="EAW104" s="268"/>
      <c r="EAX104" s="268"/>
      <c r="EAY104" s="268"/>
      <c r="EAZ104" s="268"/>
      <c r="EBA104" s="268"/>
      <c r="EBB104" s="268"/>
      <c r="EBC104" s="268"/>
      <c r="EBD104" s="268"/>
      <c r="EBE104" s="268"/>
      <c r="EBF104" s="268"/>
      <c r="EBG104" s="268"/>
      <c r="EBH104" s="268"/>
      <c r="EBI104" s="268"/>
      <c r="EBJ104" s="268"/>
      <c r="EBK104" s="268"/>
      <c r="EBL104" s="268"/>
      <c r="EBM104" s="268"/>
      <c r="EBN104" s="268"/>
      <c r="EBO104" s="268"/>
      <c r="EBP104" s="268"/>
      <c r="EBQ104" s="268"/>
      <c r="EBR104" s="268"/>
      <c r="EBS104" s="268"/>
      <c r="EBT104" s="268"/>
      <c r="EBU104" s="268"/>
      <c r="EBV104" s="268"/>
      <c r="EBW104" s="268"/>
      <c r="EBX104" s="268"/>
      <c r="EBY104" s="268"/>
      <c r="EBZ104" s="268"/>
      <c r="ECA104" s="268"/>
      <c r="ECB104" s="268"/>
      <c r="ECC104" s="268"/>
      <c r="ECD104" s="268"/>
      <c r="ECE104" s="268"/>
      <c r="ECF104" s="268"/>
      <c r="ECG104" s="268"/>
      <c r="ECH104" s="268"/>
      <c r="ECI104" s="268"/>
      <c r="ECJ104" s="268"/>
      <c r="ECK104" s="268"/>
      <c r="ECL104" s="268"/>
      <c r="ECM104" s="268"/>
      <c r="ECN104" s="268"/>
      <c r="ECO104" s="268"/>
      <c r="ECP104" s="268"/>
      <c r="ECQ104" s="268"/>
      <c r="ECR104" s="268"/>
      <c r="ECS104" s="268"/>
      <c r="ECT104" s="268"/>
      <c r="ECU104" s="268"/>
      <c r="ECV104" s="268"/>
      <c r="ECW104" s="268"/>
      <c r="ECX104" s="268"/>
      <c r="ECY104" s="268"/>
      <c r="ECZ104" s="268"/>
      <c r="EDA104" s="268"/>
      <c r="EDB104" s="268"/>
      <c r="EDC104" s="268"/>
      <c r="EDD104" s="268"/>
      <c r="EDE104" s="268"/>
      <c r="EDF104" s="268"/>
      <c r="EDG104" s="268"/>
      <c r="EDH104" s="268"/>
      <c r="EDI104" s="268"/>
      <c r="EDJ104" s="268"/>
      <c r="EDK104" s="268"/>
      <c r="EDL104" s="268"/>
      <c r="EDM104" s="268"/>
      <c r="EDN104" s="268"/>
      <c r="EDO104" s="268"/>
      <c r="EDP104" s="268"/>
      <c r="EDQ104" s="268"/>
      <c r="EDR104" s="268"/>
      <c r="EDS104" s="268"/>
      <c r="EDT104" s="268"/>
      <c r="EDU104" s="268"/>
      <c r="EDV104" s="268"/>
      <c r="EDW104" s="268"/>
      <c r="EDX104" s="268"/>
      <c r="EDY104" s="268"/>
      <c r="EDZ104" s="268"/>
      <c r="EEA104" s="268"/>
      <c r="EEB104" s="268"/>
      <c r="EEC104" s="268"/>
      <c r="EED104" s="268"/>
      <c r="EEE104" s="268"/>
      <c r="EEF104" s="268"/>
      <c r="EEG104" s="268"/>
      <c r="EEH104" s="268"/>
      <c r="EEI104" s="268"/>
      <c r="EEJ104" s="268"/>
      <c r="EEK104" s="268"/>
      <c r="EEL104" s="268"/>
      <c r="EEM104" s="268"/>
      <c r="EEN104" s="268"/>
      <c r="EEO104" s="268"/>
      <c r="EEP104" s="268"/>
      <c r="EEQ104" s="268"/>
      <c r="EER104" s="268"/>
      <c r="EES104" s="268"/>
      <c r="EET104" s="268"/>
      <c r="EEU104" s="268"/>
      <c r="EEV104" s="268"/>
      <c r="EEW104" s="268"/>
      <c r="EEX104" s="268"/>
      <c r="EEY104" s="268"/>
      <c r="EEZ104" s="268"/>
      <c r="EFA104" s="268"/>
      <c r="EFB104" s="268"/>
      <c r="EFC104" s="268"/>
      <c r="EFD104" s="268"/>
      <c r="EFE104" s="268"/>
      <c r="EFF104" s="268"/>
      <c r="EFG104" s="268"/>
      <c r="EFH104" s="268"/>
      <c r="EFI104" s="268"/>
      <c r="EFJ104" s="268"/>
      <c r="EFK104" s="268"/>
      <c r="EFL104" s="268"/>
      <c r="EFM104" s="268"/>
      <c r="EFN104" s="268"/>
      <c r="EFO104" s="268"/>
      <c r="EFP104" s="268"/>
      <c r="EFQ104" s="268"/>
      <c r="EFR104" s="268"/>
      <c r="EFS104" s="268"/>
      <c r="EFT104" s="268"/>
      <c r="EFU104" s="268"/>
      <c r="EFV104" s="268"/>
      <c r="EFW104" s="268"/>
      <c r="EFX104" s="268"/>
      <c r="EFY104" s="268"/>
      <c r="EFZ104" s="268"/>
      <c r="EGA104" s="268"/>
      <c r="EGB104" s="268"/>
      <c r="EGC104" s="268"/>
      <c r="EGD104" s="268"/>
      <c r="EGE104" s="268"/>
      <c r="EGF104" s="268"/>
      <c r="EGG104" s="268"/>
      <c r="EGH104" s="268"/>
      <c r="EGI104" s="268"/>
      <c r="EGJ104" s="268"/>
      <c r="EGK104" s="268"/>
      <c r="EGL104" s="268"/>
      <c r="EGM104" s="268"/>
      <c r="EGN104" s="268"/>
      <c r="EGO104" s="268"/>
      <c r="EGP104" s="268"/>
      <c r="EGQ104" s="268"/>
      <c r="EGR104" s="268"/>
      <c r="EGS104" s="268"/>
      <c r="EGT104" s="268"/>
      <c r="EGU104" s="268"/>
      <c r="EGV104" s="268"/>
      <c r="EGW104" s="268"/>
      <c r="EGX104" s="268"/>
      <c r="EGY104" s="268"/>
      <c r="EGZ104" s="268"/>
      <c r="EHA104" s="268"/>
      <c r="EHB104" s="268"/>
      <c r="EHC104" s="268"/>
      <c r="EHD104" s="268"/>
      <c r="EHE104" s="268"/>
      <c r="EHF104" s="268"/>
      <c r="EHG104" s="268"/>
      <c r="EHH104" s="268"/>
      <c r="EHI104" s="268"/>
      <c r="EHJ104" s="268"/>
      <c r="EHK104" s="268"/>
      <c r="EHL104" s="268"/>
      <c r="EHM104" s="268"/>
      <c r="EHN104" s="268"/>
      <c r="EHO104" s="268"/>
      <c r="EHP104" s="268"/>
      <c r="EHQ104" s="268"/>
      <c r="EHR104" s="268"/>
      <c r="EHS104" s="268"/>
      <c r="EHT104" s="268"/>
      <c r="EHU104" s="268"/>
      <c r="EHV104" s="268"/>
      <c r="EHW104" s="268"/>
      <c r="EHX104" s="268"/>
      <c r="EHY104" s="268"/>
      <c r="EHZ104" s="268"/>
      <c r="EIA104" s="268"/>
      <c r="EIB104" s="268"/>
      <c r="EIC104" s="268"/>
      <c r="EID104" s="268"/>
      <c r="EIE104" s="268"/>
      <c r="EIF104" s="268"/>
      <c r="EIG104" s="268"/>
      <c r="EIH104" s="268"/>
      <c r="EII104" s="268"/>
      <c r="EIJ104" s="268"/>
      <c r="EIK104" s="268"/>
      <c r="EIL104" s="268"/>
      <c r="EIM104" s="268"/>
      <c r="EIN104" s="268"/>
      <c r="EIO104" s="268"/>
      <c r="EIP104" s="268"/>
      <c r="EIQ104" s="268"/>
      <c r="EIR104" s="268"/>
      <c r="EIS104" s="268"/>
      <c r="EIT104" s="268"/>
      <c r="EIU104" s="268"/>
      <c r="EIV104" s="268"/>
      <c r="EIW104" s="268"/>
      <c r="EIX104" s="268"/>
      <c r="EIY104" s="268"/>
      <c r="EIZ104" s="268"/>
      <c r="EJA104" s="268"/>
      <c r="EJB104" s="268"/>
      <c r="EJC104" s="268"/>
      <c r="EJD104" s="268"/>
      <c r="EJE104" s="268"/>
      <c r="EJF104" s="268"/>
      <c r="EJG104" s="268"/>
      <c r="EJH104" s="268"/>
      <c r="EJI104" s="268"/>
      <c r="EJJ104" s="268"/>
      <c r="EJK104" s="268"/>
      <c r="EJL104" s="268"/>
      <c r="EJM104" s="268"/>
      <c r="EJN104" s="268"/>
      <c r="EJO104" s="268"/>
      <c r="EJP104" s="268"/>
      <c r="EJQ104" s="268"/>
      <c r="EJR104" s="268"/>
      <c r="EJS104" s="268"/>
      <c r="EJT104" s="268"/>
      <c r="EJU104" s="268"/>
      <c r="EJV104" s="268"/>
      <c r="EJW104" s="268"/>
      <c r="EJX104" s="268"/>
      <c r="EJY104" s="268"/>
      <c r="EJZ104" s="268"/>
      <c r="EKA104" s="268"/>
      <c r="EKB104" s="268"/>
      <c r="EKC104" s="268"/>
      <c r="EKD104" s="268"/>
      <c r="EKE104" s="268"/>
      <c r="EKF104" s="268"/>
      <c r="EKG104" s="268"/>
      <c r="EKH104" s="268"/>
      <c r="EKI104" s="268"/>
      <c r="EKJ104" s="268"/>
      <c r="EKK104" s="268"/>
      <c r="EKL104" s="268"/>
      <c r="EKM104" s="268"/>
      <c r="EKN104" s="268"/>
      <c r="EKO104" s="268"/>
      <c r="EKP104" s="268"/>
      <c r="EKQ104" s="268"/>
      <c r="EKR104" s="268"/>
      <c r="EKS104" s="268"/>
      <c r="EKT104" s="268"/>
      <c r="EKU104" s="268"/>
      <c r="EKV104" s="268"/>
      <c r="EKW104" s="268"/>
      <c r="EKX104" s="268"/>
      <c r="EKY104" s="268"/>
      <c r="EKZ104" s="268"/>
      <c r="ELA104" s="268"/>
      <c r="ELB104" s="268"/>
      <c r="ELC104" s="268"/>
      <c r="ELD104" s="268"/>
      <c r="ELE104" s="268"/>
      <c r="ELF104" s="268"/>
      <c r="ELG104" s="268"/>
      <c r="ELH104" s="268"/>
      <c r="ELI104" s="268"/>
      <c r="ELJ104" s="268"/>
      <c r="ELK104" s="268"/>
      <c r="ELL104" s="268"/>
      <c r="ELM104" s="268"/>
      <c r="ELN104" s="268"/>
      <c r="ELO104" s="268"/>
      <c r="ELP104" s="268"/>
      <c r="ELQ104" s="268"/>
      <c r="ELR104" s="268"/>
      <c r="ELS104" s="268"/>
      <c r="ELT104" s="268"/>
      <c r="ELU104" s="268"/>
      <c r="ELV104" s="268"/>
      <c r="ELW104" s="268"/>
      <c r="ELX104" s="268"/>
      <c r="ELY104" s="268"/>
      <c r="ELZ104" s="268"/>
      <c r="EMA104" s="268"/>
      <c r="EMB104" s="268"/>
      <c r="EMC104" s="268"/>
      <c r="EMD104" s="268"/>
      <c r="EME104" s="268"/>
      <c r="EMF104" s="268"/>
      <c r="EMG104" s="268"/>
      <c r="EMH104" s="268"/>
      <c r="EMI104" s="268"/>
      <c r="EMJ104" s="268"/>
      <c r="EMK104" s="268"/>
      <c r="EML104" s="268"/>
      <c r="EMM104" s="268"/>
      <c r="EMN104" s="268"/>
      <c r="EMO104" s="268"/>
      <c r="EMP104" s="268"/>
      <c r="EMQ104" s="268"/>
      <c r="EMR104" s="268"/>
      <c r="EMS104" s="268"/>
      <c r="EMT104" s="268"/>
      <c r="EMU104" s="268"/>
      <c r="EMV104" s="268"/>
      <c r="EMW104" s="268"/>
      <c r="EMX104" s="268"/>
      <c r="EMY104" s="268"/>
      <c r="EMZ104" s="268"/>
      <c r="ENA104" s="268"/>
      <c r="ENB104" s="268"/>
      <c r="ENC104" s="268"/>
      <c r="END104" s="268"/>
      <c r="ENE104" s="268"/>
      <c r="ENF104" s="268"/>
      <c r="ENG104" s="268"/>
      <c r="ENH104" s="268"/>
      <c r="ENI104" s="268"/>
      <c r="ENJ104" s="268"/>
      <c r="ENK104" s="268"/>
      <c r="ENL104" s="268"/>
      <c r="ENM104" s="268"/>
      <c r="ENN104" s="268"/>
      <c r="ENO104" s="268"/>
      <c r="ENP104" s="268"/>
      <c r="ENQ104" s="268"/>
      <c r="ENR104" s="268"/>
      <c r="ENS104" s="268"/>
      <c r="ENT104" s="268"/>
      <c r="ENU104" s="268"/>
      <c r="ENV104" s="268"/>
      <c r="ENW104" s="268"/>
      <c r="ENX104" s="268"/>
      <c r="ENY104" s="268"/>
      <c r="ENZ104" s="268"/>
      <c r="EOA104" s="268"/>
      <c r="EOB104" s="268"/>
      <c r="EOC104" s="268"/>
      <c r="EOD104" s="268"/>
      <c r="EOE104" s="268"/>
      <c r="EOF104" s="268"/>
      <c r="EOG104" s="268"/>
      <c r="EOH104" s="268"/>
      <c r="EOI104" s="268"/>
      <c r="EOJ104" s="268"/>
      <c r="EOK104" s="268"/>
      <c r="EOL104" s="268"/>
      <c r="EOM104" s="268"/>
      <c r="EON104" s="268"/>
      <c r="EOO104" s="268"/>
      <c r="EOP104" s="268"/>
      <c r="EOQ104" s="268"/>
      <c r="EOR104" s="268"/>
      <c r="EOS104" s="268"/>
      <c r="EOT104" s="268"/>
      <c r="EOU104" s="268"/>
      <c r="EOV104" s="268"/>
      <c r="EOW104" s="268"/>
      <c r="EOX104" s="268"/>
      <c r="EOY104" s="268"/>
      <c r="EOZ104" s="268"/>
      <c r="EPA104" s="268"/>
      <c r="EPB104" s="268"/>
      <c r="EPC104" s="268"/>
      <c r="EPD104" s="268"/>
      <c r="EPE104" s="268"/>
      <c r="EPF104" s="268"/>
      <c r="EPG104" s="268"/>
      <c r="EPH104" s="268"/>
      <c r="EPI104" s="268"/>
      <c r="EPJ104" s="268"/>
      <c r="EPK104" s="268"/>
      <c r="EPL104" s="268"/>
      <c r="EPM104" s="268"/>
      <c r="EPN104" s="268"/>
      <c r="EPO104" s="268"/>
      <c r="EPP104" s="268"/>
      <c r="EPQ104" s="268"/>
      <c r="EPR104" s="268"/>
      <c r="EPS104" s="268"/>
      <c r="EPT104" s="268"/>
      <c r="EPU104" s="268"/>
      <c r="EPV104" s="268"/>
      <c r="EPW104" s="268"/>
      <c r="EPX104" s="268"/>
      <c r="EPY104" s="268"/>
      <c r="EPZ104" s="268"/>
      <c r="EQA104" s="268"/>
      <c r="EQB104" s="268"/>
      <c r="EQC104" s="268"/>
      <c r="EQD104" s="268"/>
      <c r="EQE104" s="268"/>
      <c r="EQF104" s="268"/>
      <c r="EQG104" s="268"/>
      <c r="EQH104" s="268"/>
      <c r="EQI104" s="268"/>
      <c r="EQJ104" s="268"/>
      <c r="EQK104" s="268"/>
      <c r="EQL104" s="268"/>
      <c r="EQM104" s="268"/>
      <c r="EQN104" s="268"/>
      <c r="EQO104" s="268"/>
      <c r="EQP104" s="268"/>
      <c r="EQQ104" s="268"/>
      <c r="EQR104" s="268"/>
      <c r="EQS104" s="268"/>
      <c r="EQT104" s="268"/>
      <c r="EQU104" s="268"/>
      <c r="EQV104" s="268"/>
      <c r="EQW104" s="268"/>
      <c r="EQX104" s="268"/>
      <c r="EQY104" s="268"/>
      <c r="EQZ104" s="268"/>
      <c r="ERA104" s="268"/>
      <c r="ERB104" s="268"/>
      <c r="ERC104" s="268"/>
      <c r="ERD104" s="268"/>
      <c r="ERE104" s="268"/>
      <c r="ERF104" s="268"/>
      <c r="ERG104" s="268"/>
      <c r="ERH104" s="268"/>
      <c r="ERI104" s="268"/>
      <c r="ERJ104" s="268"/>
      <c r="ERK104" s="268"/>
      <c r="ERL104" s="268"/>
      <c r="ERM104" s="268"/>
      <c r="ERN104" s="268"/>
      <c r="ERO104" s="268"/>
      <c r="ERP104" s="268"/>
      <c r="ERQ104" s="268"/>
      <c r="ERR104" s="268"/>
      <c r="ERS104" s="268"/>
      <c r="ERT104" s="268"/>
      <c r="ERU104" s="268"/>
      <c r="ERV104" s="268"/>
      <c r="ERW104" s="268"/>
      <c r="ERX104" s="268"/>
      <c r="ERY104" s="268"/>
      <c r="ERZ104" s="268"/>
      <c r="ESA104" s="268"/>
      <c r="ESB104" s="268"/>
      <c r="ESC104" s="268"/>
      <c r="ESD104" s="268"/>
      <c r="ESE104" s="268"/>
      <c r="ESF104" s="268"/>
      <c r="ESG104" s="268"/>
      <c r="ESH104" s="268"/>
      <c r="ESI104" s="268"/>
      <c r="ESJ104" s="268"/>
      <c r="ESK104" s="268"/>
      <c r="ESL104" s="268"/>
      <c r="ESM104" s="268"/>
      <c r="ESN104" s="268"/>
      <c r="ESO104" s="268"/>
      <c r="ESP104" s="268"/>
      <c r="ESQ104" s="268"/>
      <c r="ESR104" s="268"/>
      <c r="ESS104" s="268"/>
      <c r="EST104" s="268"/>
      <c r="ESU104" s="268"/>
      <c r="ESV104" s="268"/>
      <c r="ESW104" s="268"/>
      <c r="ESX104" s="268"/>
      <c r="ESY104" s="268"/>
      <c r="ESZ104" s="268"/>
      <c r="ETA104" s="268"/>
      <c r="ETB104" s="268"/>
      <c r="ETC104" s="268"/>
      <c r="ETD104" s="268"/>
      <c r="ETE104" s="268"/>
      <c r="ETF104" s="268"/>
      <c r="ETG104" s="268"/>
      <c r="ETH104" s="268"/>
      <c r="ETI104" s="268"/>
      <c r="ETJ104" s="268"/>
      <c r="ETK104" s="268"/>
      <c r="ETL104" s="268"/>
      <c r="ETM104" s="268"/>
      <c r="ETN104" s="268"/>
      <c r="ETO104" s="268"/>
      <c r="ETP104" s="268"/>
      <c r="ETQ104" s="268"/>
      <c r="ETR104" s="268"/>
      <c r="ETS104" s="268"/>
      <c r="ETT104" s="268"/>
      <c r="ETU104" s="268"/>
      <c r="ETV104" s="268"/>
      <c r="ETW104" s="268"/>
      <c r="ETX104" s="268"/>
      <c r="ETY104" s="268"/>
      <c r="ETZ104" s="268"/>
      <c r="EUA104" s="268"/>
      <c r="EUB104" s="268"/>
      <c r="EUC104" s="268"/>
      <c r="EUD104" s="268"/>
      <c r="EUE104" s="268"/>
      <c r="EUF104" s="268"/>
      <c r="EUG104" s="268"/>
      <c r="EUH104" s="268"/>
      <c r="EUI104" s="268"/>
      <c r="EUJ104" s="268"/>
      <c r="EUK104" s="268"/>
      <c r="EUL104" s="268"/>
      <c r="EUM104" s="268"/>
      <c r="EUN104" s="268"/>
      <c r="EUO104" s="268"/>
      <c r="EUP104" s="268"/>
      <c r="EUQ104" s="268"/>
      <c r="EUR104" s="268"/>
      <c r="EUS104" s="268"/>
      <c r="EUT104" s="268"/>
      <c r="EUU104" s="268"/>
      <c r="EUV104" s="268"/>
      <c r="EUW104" s="268"/>
      <c r="EUX104" s="268"/>
      <c r="EUY104" s="268"/>
      <c r="EUZ104" s="268"/>
      <c r="EVA104" s="268"/>
      <c r="EVB104" s="268"/>
      <c r="EVC104" s="268"/>
      <c r="EVD104" s="268"/>
      <c r="EVE104" s="268"/>
      <c r="EVF104" s="268"/>
      <c r="EVG104" s="268"/>
      <c r="EVH104" s="268"/>
      <c r="EVI104" s="268"/>
      <c r="EVJ104" s="268"/>
      <c r="EVK104" s="268"/>
      <c r="EVL104" s="268"/>
      <c r="EVM104" s="268"/>
      <c r="EVN104" s="268"/>
      <c r="EVO104" s="268"/>
      <c r="EVP104" s="268"/>
      <c r="EVQ104" s="268"/>
      <c r="EVR104" s="268"/>
      <c r="EVS104" s="268"/>
      <c r="EVT104" s="268"/>
      <c r="EVU104" s="268"/>
      <c r="EVV104" s="268"/>
      <c r="EVW104" s="268"/>
      <c r="EVX104" s="268"/>
      <c r="EVY104" s="268"/>
      <c r="EVZ104" s="268"/>
      <c r="EWA104" s="268"/>
      <c r="EWB104" s="268"/>
      <c r="EWC104" s="268"/>
      <c r="EWD104" s="268"/>
      <c r="EWE104" s="268"/>
      <c r="EWF104" s="268"/>
      <c r="EWG104" s="268"/>
      <c r="EWH104" s="268"/>
      <c r="EWI104" s="268"/>
      <c r="EWJ104" s="268"/>
      <c r="EWK104" s="268"/>
      <c r="EWL104" s="268"/>
      <c r="EWM104" s="268"/>
      <c r="EWN104" s="268"/>
      <c r="EWO104" s="268"/>
      <c r="EWP104" s="268"/>
      <c r="EWQ104" s="268"/>
      <c r="EWR104" s="268"/>
      <c r="EWS104" s="268"/>
      <c r="EWT104" s="268"/>
      <c r="EWU104" s="268"/>
      <c r="EWV104" s="268"/>
      <c r="EWW104" s="268"/>
      <c r="EWX104" s="268"/>
      <c r="EWY104" s="268"/>
      <c r="EWZ104" s="268"/>
      <c r="EXA104" s="268"/>
      <c r="EXB104" s="268"/>
      <c r="EXC104" s="268"/>
      <c r="EXD104" s="268"/>
      <c r="EXE104" s="268"/>
      <c r="EXF104" s="268"/>
      <c r="EXG104" s="268"/>
      <c r="EXH104" s="268"/>
      <c r="EXI104" s="268"/>
      <c r="EXJ104" s="268"/>
      <c r="EXK104" s="268"/>
      <c r="EXL104" s="268"/>
      <c r="EXM104" s="268"/>
      <c r="EXN104" s="268"/>
      <c r="EXO104" s="268"/>
      <c r="EXP104" s="268"/>
      <c r="EXQ104" s="268"/>
      <c r="EXR104" s="268"/>
      <c r="EXS104" s="268"/>
      <c r="EXT104" s="268"/>
      <c r="EXU104" s="268"/>
      <c r="EXV104" s="268"/>
      <c r="EXW104" s="268"/>
      <c r="EXX104" s="268"/>
      <c r="EXY104" s="268"/>
      <c r="EXZ104" s="268"/>
      <c r="EYA104" s="268"/>
      <c r="EYB104" s="268"/>
      <c r="EYC104" s="268"/>
      <c r="EYD104" s="268"/>
      <c r="EYE104" s="268"/>
      <c r="EYF104" s="268"/>
      <c r="EYG104" s="268"/>
      <c r="EYH104" s="268"/>
      <c r="EYI104" s="268"/>
      <c r="EYJ104" s="268"/>
      <c r="EYK104" s="268"/>
      <c r="EYL104" s="268"/>
      <c r="EYM104" s="268"/>
      <c r="EYN104" s="268"/>
      <c r="EYO104" s="268"/>
      <c r="EYP104" s="268"/>
      <c r="EYQ104" s="268"/>
      <c r="EYR104" s="268"/>
      <c r="EYS104" s="268"/>
      <c r="EYT104" s="268"/>
      <c r="EYU104" s="268"/>
      <c r="EYV104" s="268"/>
      <c r="EYW104" s="268"/>
      <c r="EYX104" s="268"/>
      <c r="EYY104" s="268"/>
      <c r="EYZ104" s="268"/>
      <c r="EZA104" s="268"/>
      <c r="EZB104" s="268"/>
      <c r="EZC104" s="268"/>
      <c r="EZD104" s="268"/>
      <c r="EZE104" s="268"/>
      <c r="EZF104" s="268"/>
      <c r="EZG104" s="268"/>
      <c r="EZH104" s="268"/>
      <c r="EZI104" s="268"/>
      <c r="EZJ104" s="268"/>
      <c r="EZK104" s="268"/>
      <c r="EZL104" s="268"/>
      <c r="EZM104" s="268"/>
      <c r="EZN104" s="268"/>
      <c r="EZO104" s="268"/>
      <c r="EZP104" s="268"/>
      <c r="EZQ104" s="268"/>
      <c r="EZR104" s="268"/>
      <c r="EZS104" s="268"/>
      <c r="EZT104" s="268"/>
      <c r="EZU104" s="268"/>
      <c r="EZV104" s="268"/>
      <c r="EZW104" s="268"/>
      <c r="EZX104" s="268"/>
      <c r="EZY104" s="268"/>
      <c r="EZZ104" s="268"/>
      <c r="FAA104" s="268"/>
      <c r="FAB104" s="268"/>
      <c r="FAC104" s="268"/>
      <c r="FAD104" s="268"/>
      <c r="FAE104" s="268"/>
      <c r="FAF104" s="268"/>
      <c r="FAG104" s="268"/>
      <c r="FAH104" s="268"/>
      <c r="FAI104" s="268"/>
      <c r="FAJ104" s="268"/>
      <c r="FAK104" s="268"/>
      <c r="FAL104" s="268"/>
      <c r="FAM104" s="268"/>
      <c r="FAN104" s="268"/>
      <c r="FAO104" s="268"/>
      <c r="FAP104" s="268"/>
      <c r="FAQ104" s="268"/>
      <c r="FAR104" s="268"/>
      <c r="FAS104" s="268"/>
      <c r="FAT104" s="268"/>
      <c r="FAU104" s="268"/>
      <c r="FAV104" s="268"/>
      <c r="FAW104" s="268"/>
      <c r="FAX104" s="268"/>
      <c r="FAY104" s="268"/>
      <c r="FAZ104" s="268"/>
      <c r="FBA104" s="268"/>
      <c r="FBB104" s="268"/>
      <c r="FBC104" s="268"/>
      <c r="FBD104" s="268"/>
      <c r="FBE104" s="268"/>
      <c r="FBF104" s="268"/>
      <c r="FBG104" s="268"/>
      <c r="FBH104" s="268"/>
      <c r="FBI104" s="268"/>
      <c r="FBJ104" s="268"/>
      <c r="FBK104" s="268"/>
      <c r="FBL104" s="268"/>
      <c r="FBM104" s="268"/>
      <c r="FBN104" s="268"/>
      <c r="FBO104" s="268"/>
      <c r="FBP104" s="268"/>
      <c r="FBQ104" s="268"/>
      <c r="FBR104" s="268"/>
      <c r="FBS104" s="268"/>
      <c r="FBT104" s="268"/>
      <c r="FBU104" s="268"/>
      <c r="FBV104" s="268"/>
      <c r="FBW104" s="268"/>
      <c r="FBX104" s="268"/>
      <c r="FBY104" s="268"/>
      <c r="FBZ104" s="268"/>
      <c r="FCA104" s="268"/>
      <c r="FCB104" s="268"/>
      <c r="FCC104" s="268"/>
      <c r="FCD104" s="268"/>
      <c r="FCE104" s="268"/>
      <c r="FCF104" s="268"/>
      <c r="FCG104" s="268"/>
      <c r="FCH104" s="268"/>
      <c r="FCI104" s="268"/>
      <c r="FCJ104" s="268"/>
      <c r="FCK104" s="268"/>
      <c r="FCL104" s="268"/>
      <c r="FCM104" s="268"/>
      <c r="FCN104" s="268"/>
      <c r="FCO104" s="268"/>
      <c r="FCP104" s="268"/>
      <c r="FCQ104" s="268"/>
      <c r="FCR104" s="268"/>
      <c r="FCS104" s="268"/>
      <c r="FCT104" s="268"/>
      <c r="FCU104" s="268"/>
      <c r="FCV104" s="268"/>
      <c r="FCW104" s="268"/>
      <c r="FCX104" s="268"/>
      <c r="FCY104" s="268"/>
      <c r="FCZ104" s="268"/>
      <c r="FDA104" s="268"/>
      <c r="FDB104" s="268"/>
      <c r="FDC104" s="268"/>
      <c r="FDD104" s="268"/>
      <c r="FDE104" s="268"/>
      <c r="FDF104" s="268"/>
      <c r="FDG104" s="268"/>
      <c r="FDH104" s="268"/>
      <c r="FDI104" s="268"/>
      <c r="FDJ104" s="268"/>
      <c r="FDK104" s="268"/>
      <c r="FDL104" s="268"/>
      <c r="FDM104" s="268"/>
      <c r="FDN104" s="268"/>
      <c r="FDO104" s="268"/>
      <c r="FDP104" s="268"/>
      <c r="FDQ104" s="268"/>
      <c r="FDR104" s="268"/>
      <c r="FDS104" s="268"/>
      <c r="FDT104" s="268"/>
      <c r="FDU104" s="268"/>
      <c r="FDV104" s="268"/>
      <c r="FDW104" s="268"/>
      <c r="FDX104" s="268"/>
      <c r="FDY104" s="268"/>
      <c r="FDZ104" s="268"/>
      <c r="FEA104" s="268"/>
      <c r="FEB104" s="268"/>
      <c r="FEC104" s="268"/>
      <c r="FED104" s="268"/>
      <c r="FEE104" s="268"/>
      <c r="FEF104" s="268"/>
      <c r="FEG104" s="268"/>
      <c r="FEH104" s="268"/>
      <c r="FEI104" s="268"/>
      <c r="FEJ104" s="268"/>
      <c r="FEK104" s="268"/>
      <c r="FEL104" s="268"/>
      <c r="FEM104" s="268"/>
      <c r="FEN104" s="268"/>
      <c r="FEO104" s="268"/>
      <c r="FEP104" s="268"/>
      <c r="FEQ104" s="268"/>
      <c r="FER104" s="268"/>
      <c r="FES104" s="268"/>
      <c r="FET104" s="268"/>
      <c r="FEU104" s="268"/>
      <c r="FEV104" s="268"/>
      <c r="FEW104" s="268"/>
      <c r="FEX104" s="268"/>
      <c r="FEY104" s="268"/>
      <c r="FEZ104" s="268"/>
      <c r="FFA104" s="268"/>
      <c r="FFB104" s="268"/>
      <c r="FFC104" s="268"/>
      <c r="FFD104" s="268"/>
      <c r="FFE104" s="268"/>
      <c r="FFF104" s="268"/>
      <c r="FFG104" s="268"/>
      <c r="FFH104" s="268"/>
      <c r="FFI104" s="268"/>
      <c r="FFJ104" s="268"/>
      <c r="FFK104" s="268"/>
      <c r="FFL104" s="268"/>
      <c r="FFM104" s="268"/>
      <c r="FFN104" s="268"/>
      <c r="FFO104" s="268"/>
      <c r="FFP104" s="268"/>
      <c r="FFQ104" s="268"/>
      <c r="FFR104" s="268"/>
      <c r="FFS104" s="268"/>
      <c r="FFT104" s="268"/>
      <c r="FFU104" s="268"/>
      <c r="FFV104" s="268"/>
      <c r="FFW104" s="268"/>
      <c r="FFX104" s="268"/>
      <c r="FFY104" s="268"/>
      <c r="FFZ104" s="268"/>
      <c r="FGA104" s="268"/>
      <c r="FGB104" s="268"/>
      <c r="FGC104" s="268"/>
      <c r="FGD104" s="268"/>
      <c r="FGE104" s="268"/>
      <c r="FGF104" s="268"/>
      <c r="FGG104" s="268"/>
      <c r="FGH104" s="268"/>
      <c r="FGI104" s="268"/>
      <c r="FGJ104" s="268"/>
      <c r="FGK104" s="268"/>
      <c r="FGL104" s="268"/>
      <c r="FGM104" s="268"/>
      <c r="FGN104" s="268"/>
      <c r="FGO104" s="268"/>
      <c r="FGP104" s="268"/>
      <c r="FGQ104" s="268"/>
      <c r="FGR104" s="268"/>
      <c r="FGS104" s="268"/>
      <c r="FGT104" s="268"/>
      <c r="FGU104" s="268"/>
      <c r="FGV104" s="268"/>
      <c r="FGW104" s="268"/>
      <c r="FGX104" s="268"/>
      <c r="FGY104" s="268"/>
      <c r="FGZ104" s="268"/>
      <c r="FHA104" s="268"/>
      <c r="FHB104" s="268"/>
      <c r="FHC104" s="268"/>
      <c r="FHD104" s="268"/>
      <c r="FHE104" s="268"/>
      <c r="FHF104" s="268"/>
      <c r="FHG104" s="268"/>
      <c r="FHH104" s="268"/>
      <c r="FHI104" s="268"/>
      <c r="FHJ104" s="268"/>
      <c r="FHK104" s="268"/>
      <c r="FHL104" s="268"/>
      <c r="FHM104" s="268"/>
      <c r="FHN104" s="268"/>
      <c r="FHO104" s="268"/>
      <c r="FHP104" s="268"/>
      <c r="FHQ104" s="268"/>
      <c r="FHR104" s="268"/>
      <c r="FHS104" s="268"/>
      <c r="FHT104" s="268"/>
      <c r="FHU104" s="268"/>
      <c r="FHV104" s="268"/>
      <c r="FHW104" s="268"/>
      <c r="FHX104" s="268"/>
      <c r="FHY104" s="268"/>
      <c r="FHZ104" s="268"/>
      <c r="FIA104" s="268"/>
      <c r="FIB104" s="268"/>
      <c r="FIC104" s="268"/>
      <c r="FID104" s="268"/>
      <c r="FIE104" s="268"/>
      <c r="FIF104" s="268"/>
      <c r="FIG104" s="268"/>
      <c r="FIH104" s="268"/>
      <c r="FII104" s="268"/>
      <c r="FIJ104" s="268"/>
      <c r="FIK104" s="268"/>
      <c r="FIL104" s="268"/>
      <c r="FIM104" s="268"/>
      <c r="FIN104" s="268"/>
      <c r="FIO104" s="268"/>
      <c r="FIP104" s="268"/>
      <c r="FIQ104" s="268"/>
      <c r="FIR104" s="268"/>
      <c r="FIS104" s="268"/>
      <c r="FIT104" s="268"/>
      <c r="FIU104" s="268"/>
      <c r="FIV104" s="268"/>
      <c r="FIW104" s="268"/>
      <c r="FIX104" s="268"/>
      <c r="FIY104" s="268"/>
      <c r="FIZ104" s="268"/>
      <c r="FJA104" s="268"/>
      <c r="FJB104" s="268"/>
      <c r="FJC104" s="268"/>
      <c r="FJD104" s="268"/>
      <c r="FJE104" s="268"/>
      <c r="FJF104" s="268"/>
      <c r="FJG104" s="268"/>
      <c r="FJH104" s="268"/>
      <c r="FJI104" s="268"/>
      <c r="FJJ104" s="268"/>
      <c r="FJK104" s="268"/>
      <c r="FJL104" s="268"/>
      <c r="FJM104" s="268"/>
      <c r="FJN104" s="268"/>
      <c r="FJO104" s="268"/>
      <c r="FJP104" s="268"/>
      <c r="FJQ104" s="268"/>
      <c r="FJR104" s="268"/>
      <c r="FJS104" s="268"/>
      <c r="FJT104" s="268"/>
      <c r="FJU104" s="268"/>
      <c r="FJV104" s="268"/>
      <c r="FJW104" s="268"/>
      <c r="FJX104" s="268"/>
      <c r="FJY104" s="268"/>
      <c r="FJZ104" s="268"/>
      <c r="FKA104" s="268"/>
      <c r="FKB104" s="268"/>
      <c r="FKC104" s="268"/>
      <c r="FKD104" s="268"/>
      <c r="FKE104" s="268"/>
      <c r="FKF104" s="268"/>
      <c r="FKG104" s="268"/>
      <c r="FKH104" s="268"/>
      <c r="FKI104" s="268"/>
      <c r="FKJ104" s="268"/>
      <c r="FKK104" s="268"/>
      <c r="FKL104" s="268"/>
      <c r="FKM104" s="268"/>
      <c r="FKN104" s="268"/>
      <c r="FKO104" s="268"/>
      <c r="FKP104" s="268"/>
      <c r="FKQ104" s="268"/>
      <c r="FKR104" s="268"/>
      <c r="FKS104" s="268"/>
      <c r="FKT104" s="268"/>
      <c r="FKU104" s="268"/>
      <c r="FKV104" s="268"/>
      <c r="FKW104" s="268"/>
      <c r="FKX104" s="268"/>
      <c r="FKY104" s="268"/>
      <c r="FKZ104" s="268"/>
      <c r="FLA104" s="268"/>
      <c r="FLB104" s="268"/>
      <c r="FLC104" s="268"/>
      <c r="FLD104" s="268"/>
      <c r="FLE104" s="268"/>
      <c r="FLF104" s="268"/>
      <c r="FLG104" s="268"/>
      <c r="FLH104" s="268"/>
      <c r="FLI104" s="268"/>
      <c r="FLJ104" s="268"/>
      <c r="FLK104" s="268"/>
      <c r="FLL104" s="268"/>
      <c r="FLM104" s="268"/>
      <c r="FLN104" s="268"/>
      <c r="FLO104" s="268"/>
      <c r="FLP104" s="268"/>
      <c r="FLQ104" s="268"/>
      <c r="FLR104" s="268"/>
      <c r="FLS104" s="268"/>
      <c r="FLT104" s="268"/>
      <c r="FLU104" s="268"/>
      <c r="FLV104" s="268"/>
      <c r="FLW104" s="268"/>
      <c r="FLX104" s="268"/>
      <c r="FLY104" s="268"/>
      <c r="FLZ104" s="268"/>
      <c r="FMA104" s="268"/>
      <c r="FMB104" s="268"/>
      <c r="FMC104" s="268"/>
      <c r="FMD104" s="268"/>
      <c r="FME104" s="268"/>
      <c r="FMF104" s="268"/>
      <c r="FMG104" s="268"/>
      <c r="FMH104" s="268"/>
      <c r="FMI104" s="268"/>
      <c r="FMJ104" s="268"/>
      <c r="FMK104" s="268"/>
      <c r="FML104" s="268"/>
      <c r="FMM104" s="268"/>
      <c r="FMN104" s="268"/>
      <c r="FMO104" s="268"/>
      <c r="FMP104" s="268"/>
      <c r="FMQ104" s="268"/>
      <c r="FMR104" s="268"/>
      <c r="FMS104" s="268"/>
      <c r="FMT104" s="268"/>
      <c r="FMU104" s="268"/>
      <c r="FMV104" s="268"/>
      <c r="FMW104" s="268"/>
      <c r="FMX104" s="268"/>
      <c r="FMY104" s="268"/>
      <c r="FMZ104" s="268"/>
      <c r="FNA104" s="268"/>
      <c r="FNB104" s="268"/>
      <c r="FNC104" s="268"/>
      <c r="FND104" s="268"/>
      <c r="FNE104" s="268"/>
      <c r="FNF104" s="268"/>
      <c r="FNG104" s="268"/>
      <c r="FNH104" s="268"/>
      <c r="FNI104" s="268"/>
      <c r="FNJ104" s="268"/>
      <c r="FNK104" s="268"/>
      <c r="FNL104" s="268"/>
      <c r="FNM104" s="268"/>
      <c r="FNN104" s="268"/>
      <c r="FNO104" s="268"/>
      <c r="FNP104" s="268"/>
      <c r="FNQ104" s="268"/>
      <c r="FNR104" s="268"/>
      <c r="FNS104" s="268"/>
      <c r="FNT104" s="268"/>
      <c r="FNU104" s="268"/>
      <c r="FNV104" s="268"/>
      <c r="FNW104" s="268"/>
      <c r="FNX104" s="268"/>
      <c r="FNY104" s="268"/>
      <c r="FNZ104" s="268"/>
      <c r="FOA104" s="268"/>
      <c r="FOB104" s="268"/>
      <c r="FOC104" s="268"/>
      <c r="FOD104" s="268"/>
      <c r="FOE104" s="268"/>
      <c r="FOF104" s="268"/>
      <c r="FOG104" s="268"/>
      <c r="FOH104" s="268"/>
      <c r="FOI104" s="268"/>
      <c r="FOJ104" s="268"/>
      <c r="FOK104" s="268"/>
      <c r="FOL104" s="268"/>
      <c r="FOM104" s="268"/>
      <c r="FON104" s="268"/>
      <c r="FOO104" s="268"/>
      <c r="FOP104" s="268"/>
      <c r="FOQ104" s="268"/>
      <c r="FOR104" s="268"/>
      <c r="FOS104" s="268"/>
      <c r="FOT104" s="268"/>
      <c r="FOU104" s="268"/>
      <c r="FOV104" s="268"/>
      <c r="FOW104" s="268"/>
      <c r="FOX104" s="268"/>
      <c r="FOY104" s="268"/>
      <c r="FOZ104" s="268"/>
      <c r="FPA104" s="268"/>
      <c r="FPB104" s="268"/>
      <c r="FPC104" s="268"/>
      <c r="FPD104" s="268"/>
      <c r="FPE104" s="268"/>
      <c r="FPF104" s="268"/>
      <c r="FPG104" s="268"/>
      <c r="FPH104" s="268"/>
      <c r="FPI104" s="268"/>
      <c r="FPJ104" s="268"/>
      <c r="FPK104" s="268"/>
      <c r="FPL104" s="268"/>
      <c r="FPM104" s="268"/>
      <c r="FPN104" s="268"/>
      <c r="FPO104" s="268"/>
      <c r="FPP104" s="268"/>
      <c r="FPQ104" s="268"/>
      <c r="FPR104" s="268"/>
      <c r="FPS104" s="268"/>
      <c r="FPT104" s="268"/>
      <c r="FPU104" s="268"/>
      <c r="FPV104" s="268"/>
      <c r="FPW104" s="268"/>
      <c r="FPX104" s="268"/>
      <c r="FPY104" s="268"/>
      <c r="FPZ104" s="268"/>
      <c r="FQA104" s="268"/>
      <c r="FQB104" s="268"/>
      <c r="FQC104" s="268"/>
      <c r="FQD104" s="268"/>
      <c r="FQE104" s="268"/>
      <c r="FQF104" s="268"/>
      <c r="FQG104" s="268"/>
      <c r="FQH104" s="268"/>
      <c r="FQI104" s="268"/>
      <c r="FQJ104" s="268"/>
      <c r="FQK104" s="268"/>
      <c r="FQL104" s="268"/>
      <c r="FQM104" s="268"/>
      <c r="FQN104" s="268"/>
      <c r="FQO104" s="268"/>
      <c r="FQP104" s="268"/>
      <c r="FQQ104" s="268"/>
      <c r="FQR104" s="268"/>
      <c r="FQS104" s="268"/>
      <c r="FQT104" s="268"/>
      <c r="FQU104" s="268"/>
      <c r="FQV104" s="268"/>
      <c r="FQW104" s="268"/>
      <c r="FQX104" s="268"/>
      <c r="FQY104" s="268"/>
      <c r="FQZ104" s="268"/>
      <c r="FRA104" s="268"/>
      <c r="FRB104" s="268"/>
      <c r="FRC104" s="268"/>
      <c r="FRD104" s="268"/>
      <c r="FRE104" s="268"/>
      <c r="FRF104" s="268"/>
      <c r="FRG104" s="268"/>
      <c r="FRH104" s="268"/>
      <c r="FRI104" s="268"/>
      <c r="FRJ104" s="268"/>
      <c r="FRK104" s="268"/>
      <c r="FRL104" s="268"/>
      <c r="FRM104" s="268"/>
      <c r="FRN104" s="268"/>
      <c r="FRO104" s="268"/>
      <c r="FRP104" s="268"/>
      <c r="FRQ104" s="268"/>
      <c r="FRR104" s="268"/>
      <c r="FRS104" s="268"/>
      <c r="FRT104" s="268"/>
      <c r="FRU104" s="268"/>
      <c r="FRV104" s="268"/>
      <c r="FRW104" s="268"/>
      <c r="FRX104" s="268"/>
      <c r="FRY104" s="268"/>
      <c r="FRZ104" s="268"/>
      <c r="FSA104" s="268"/>
      <c r="FSB104" s="268"/>
      <c r="FSC104" s="268"/>
      <c r="FSD104" s="268"/>
      <c r="FSE104" s="268"/>
      <c r="FSF104" s="268"/>
      <c r="FSG104" s="268"/>
      <c r="FSH104" s="268"/>
      <c r="FSI104" s="268"/>
      <c r="FSJ104" s="268"/>
      <c r="FSK104" s="268"/>
      <c r="FSL104" s="268"/>
      <c r="FSM104" s="268"/>
      <c r="FSN104" s="268"/>
      <c r="FSO104" s="268"/>
      <c r="FSP104" s="268"/>
      <c r="FSQ104" s="268"/>
      <c r="FSR104" s="268"/>
      <c r="FSS104" s="268"/>
      <c r="FST104" s="268"/>
      <c r="FSU104" s="268"/>
      <c r="FSV104" s="268"/>
      <c r="FSW104" s="268"/>
      <c r="FSX104" s="268"/>
      <c r="FSY104" s="268"/>
      <c r="FSZ104" s="268"/>
      <c r="FTA104" s="268"/>
      <c r="FTB104" s="268"/>
      <c r="FTC104" s="268"/>
      <c r="FTD104" s="268"/>
      <c r="FTE104" s="268"/>
      <c r="FTF104" s="268"/>
      <c r="FTG104" s="268"/>
      <c r="FTH104" s="268"/>
      <c r="FTI104" s="268"/>
      <c r="FTJ104" s="268"/>
      <c r="FTK104" s="268"/>
      <c r="FTL104" s="268"/>
      <c r="FTM104" s="268"/>
      <c r="FTN104" s="268"/>
      <c r="FTO104" s="268"/>
      <c r="FTP104" s="268"/>
      <c r="FTQ104" s="268"/>
      <c r="FTR104" s="268"/>
      <c r="FTS104" s="268"/>
      <c r="FTT104" s="268"/>
      <c r="FTU104" s="268"/>
      <c r="FTV104" s="268"/>
      <c r="FTW104" s="268"/>
      <c r="FTX104" s="268"/>
      <c r="FTY104" s="268"/>
      <c r="FTZ104" s="268"/>
      <c r="FUA104" s="268"/>
      <c r="FUB104" s="268"/>
      <c r="FUC104" s="268"/>
      <c r="FUD104" s="268"/>
      <c r="FUE104" s="268"/>
      <c r="FUF104" s="268"/>
      <c r="FUG104" s="268"/>
      <c r="FUH104" s="268"/>
      <c r="FUI104" s="268"/>
      <c r="FUJ104" s="268"/>
      <c r="FUK104" s="268"/>
      <c r="FUL104" s="268"/>
      <c r="FUM104" s="268"/>
      <c r="FUN104" s="268"/>
      <c r="FUO104" s="268"/>
      <c r="FUP104" s="268"/>
      <c r="FUQ104" s="268"/>
      <c r="FUR104" s="268"/>
      <c r="FUS104" s="268"/>
      <c r="FUT104" s="268"/>
      <c r="FUU104" s="268"/>
      <c r="FUV104" s="268"/>
      <c r="FUW104" s="268"/>
      <c r="FUX104" s="268"/>
      <c r="FUY104" s="268"/>
      <c r="FUZ104" s="268"/>
      <c r="FVA104" s="268"/>
      <c r="FVB104" s="268"/>
      <c r="FVC104" s="268"/>
      <c r="FVD104" s="268"/>
      <c r="FVE104" s="268"/>
      <c r="FVF104" s="268"/>
      <c r="FVG104" s="268"/>
      <c r="FVH104" s="268"/>
      <c r="FVI104" s="268"/>
      <c r="FVJ104" s="268"/>
      <c r="FVK104" s="268"/>
      <c r="FVL104" s="268"/>
      <c r="FVM104" s="268"/>
      <c r="FVN104" s="268"/>
      <c r="FVO104" s="268"/>
      <c r="FVP104" s="268"/>
      <c r="FVQ104" s="268"/>
      <c r="FVR104" s="268"/>
      <c r="FVS104" s="268"/>
      <c r="FVT104" s="268"/>
      <c r="FVU104" s="268"/>
      <c r="FVV104" s="268"/>
      <c r="FVW104" s="268"/>
      <c r="FVX104" s="268"/>
      <c r="FVY104" s="268"/>
      <c r="FVZ104" s="268"/>
      <c r="FWA104" s="268"/>
      <c r="FWB104" s="268"/>
      <c r="FWC104" s="268"/>
      <c r="FWD104" s="268"/>
      <c r="FWE104" s="268"/>
      <c r="FWF104" s="268"/>
      <c r="FWG104" s="268"/>
      <c r="FWH104" s="268"/>
      <c r="FWI104" s="268"/>
      <c r="FWJ104" s="268"/>
      <c r="FWK104" s="268"/>
      <c r="FWL104" s="268"/>
      <c r="FWM104" s="268"/>
      <c r="FWN104" s="268"/>
      <c r="FWO104" s="268"/>
      <c r="FWP104" s="268"/>
      <c r="FWQ104" s="268"/>
      <c r="FWR104" s="268"/>
      <c r="FWS104" s="268"/>
      <c r="FWT104" s="268"/>
      <c r="FWU104" s="268"/>
      <c r="FWV104" s="268"/>
      <c r="FWW104" s="268"/>
      <c r="FWX104" s="268"/>
      <c r="FWY104" s="268"/>
      <c r="FWZ104" s="268"/>
      <c r="FXA104" s="268"/>
      <c r="FXB104" s="268"/>
      <c r="FXC104" s="268"/>
      <c r="FXD104" s="268"/>
      <c r="FXE104" s="268"/>
      <c r="FXF104" s="268"/>
      <c r="FXG104" s="268"/>
      <c r="FXH104" s="268"/>
      <c r="FXI104" s="268"/>
      <c r="FXJ104" s="268"/>
      <c r="FXK104" s="268"/>
      <c r="FXL104" s="268"/>
      <c r="FXM104" s="268"/>
      <c r="FXN104" s="268"/>
      <c r="FXO104" s="268"/>
      <c r="FXP104" s="268"/>
      <c r="FXQ104" s="268"/>
      <c r="FXR104" s="268"/>
      <c r="FXS104" s="268"/>
      <c r="FXT104" s="268"/>
      <c r="FXU104" s="268"/>
      <c r="FXV104" s="268"/>
      <c r="FXW104" s="268"/>
      <c r="FXX104" s="268"/>
      <c r="FXY104" s="268"/>
      <c r="FXZ104" s="268"/>
      <c r="FYA104" s="268"/>
      <c r="FYB104" s="268"/>
      <c r="FYC104" s="268"/>
      <c r="FYD104" s="268"/>
      <c r="FYE104" s="268"/>
      <c r="FYF104" s="268"/>
      <c r="FYG104" s="268"/>
      <c r="FYH104" s="268"/>
      <c r="FYI104" s="268"/>
      <c r="FYJ104" s="268"/>
      <c r="FYK104" s="268"/>
      <c r="FYL104" s="268"/>
      <c r="FYM104" s="268"/>
      <c r="FYN104" s="268"/>
      <c r="FYO104" s="268"/>
      <c r="FYP104" s="268"/>
      <c r="FYQ104" s="268"/>
      <c r="FYR104" s="268"/>
      <c r="FYS104" s="268"/>
      <c r="FYT104" s="268"/>
      <c r="FYU104" s="268"/>
      <c r="FYV104" s="268"/>
      <c r="FYW104" s="268"/>
      <c r="FYX104" s="268"/>
      <c r="FYY104" s="268"/>
      <c r="FYZ104" s="268"/>
      <c r="FZA104" s="268"/>
      <c r="FZB104" s="268"/>
      <c r="FZC104" s="268"/>
      <c r="FZD104" s="268"/>
      <c r="FZE104" s="268"/>
      <c r="FZF104" s="268"/>
      <c r="FZG104" s="268"/>
      <c r="FZH104" s="268"/>
      <c r="FZI104" s="268"/>
      <c r="FZJ104" s="268"/>
      <c r="FZK104" s="268"/>
      <c r="FZL104" s="268"/>
      <c r="FZM104" s="268"/>
      <c r="FZN104" s="268"/>
      <c r="FZO104" s="268"/>
      <c r="FZP104" s="268"/>
      <c r="FZQ104" s="268"/>
      <c r="FZR104" s="268"/>
      <c r="FZS104" s="268"/>
      <c r="FZT104" s="268"/>
      <c r="FZU104" s="268"/>
      <c r="FZV104" s="268"/>
      <c r="FZW104" s="268"/>
      <c r="FZX104" s="268"/>
      <c r="FZY104" s="268"/>
      <c r="FZZ104" s="268"/>
      <c r="GAA104" s="268"/>
      <c r="GAB104" s="268"/>
      <c r="GAC104" s="268"/>
      <c r="GAD104" s="268"/>
      <c r="GAE104" s="268"/>
      <c r="GAF104" s="268"/>
      <c r="GAG104" s="268"/>
      <c r="GAH104" s="268"/>
      <c r="GAI104" s="268"/>
      <c r="GAJ104" s="268"/>
      <c r="GAK104" s="268"/>
      <c r="GAL104" s="268"/>
      <c r="GAM104" s="268"/>
      <c r="GAN104" s="268"/>
      <c r="GAO104" s="268"/>
      <c r="GAP104" s="268"/>
      <c r="GAQ104" s="268"/>
      <c r="GAR104" s="268"/>
      <c r="GAS104" s="268"/>
      <c r="GAT104" s="268"/>
      <c r="GAU104" s="268"/>
      <c r="GAV104" s="268"/>
      <c r="GAW104" s="268"/>
      <c r="GAX104" s="268"/>
      <c r="GAY104" s="268"/>
      <c r="GAZ104" s="268"/>
      <c r="GBA104" s="268"/>
      <c r="GBB104" s="268"/>
      <c r="GBC104" s="268"/>
      <c r="GBD104" s="268"/>
      <c r="GBE104" s="268"/>
      <c r="GBF104" s="268"/>
      <c r="GBG104" s="268"/>
      <c r="GBH104" s="268"/>
      <c r="GBI104" s="268"/>
      <c r="GBJ104" s="268"/>
      <c r="GBK104" s="268"/>
      <c r="GBL104" s="268"/>
      <c r="GBM104" s="268"/>
      <c r="GBN104" s="268"/>
      <c r="GBO104" s="268"/>
      <c r="GBP104" s="268"/>
      <c r="GBQ104" s="268"/>
      <c r="GBR104" s="268"/>
      <c r="GBS104" s="268"/>
      <c r="GBT104" s="268"/>
      <c r="GBU104" s="268"/>
      <c r="GBV104" s="268"/>
      <c r="GBW104" s="268"/>
      <c r="GBX104" s="268"/>
      <c r="GBY104" s="268"/>
      <c r="GBZ104" s="268"/>
      <c r="GCA104" s="268"/>
      <c r="GCB104" s="268"/>
      <c r="GCC104" s="268"/>
      <c r="GCD104" s="268"/>
      <c r="GCE104" s="268"/>
      <c r="GCF104" s="268"/>
      <c r="GCG104" s="268"/>
      <c r="GCH104" s="268"/>
      <c r="GCI104" s="268"/>
      <c r="GCJ104" s="268"/>
      <c r="GCK104" s="268"/>
      <c r="GCL104" s="268"/>
      <c r="GCM104" s="268"/>
      <c r="GCN104" s="268"/>
      <c r="GCO104" s="268"/>
      <c r="GCP104" s="268"/>
      <c r="GCQ104" s="268"/>
      <c r="GCR104" s="268"/>
      <c r="GCS104" s="268"/>
      <c r="GCT104" s="268"/>
      <c r="GCU104" s="268"/>
      <c r="GCV104" s="268"/>
      <c r="GCW104" s="268"/>
      <c r="GCX104" s="268"/>
      <c r="GCY104" s="268"/>
      <c r="GCZ104" s="268"/>
      <c r="GDA104" s="268"/>
      <c r="GDB104" s="268"/>
      <c r="GDC104" s="268"/>
      <c r="GDD104" s="268"/>
      <c r="GDE104" s="268"/>
      <c r="GDF104" s="268"/>
      <c r="GDG104" s="268"/>
      <c r="GDH104" s="268"/>
      <c r="GDI104" s="268"/>
      <c r="GDJ104" s="268"/>
      <c r="GDK104" s="268"/>
      <c r="GDL104" s="268"/>
      <c r="GDM104" s="268"/>
      <c r="GDN104" s="268"/>
      <c r="GDO104" s="268"/>
      <c r="GDP104" s="268"/>
      <c r="GDQ104" s="268"/>
      <c r="GDR104" s="268"/>
      <c r="GDS104" s="268"/>
      <c r="GDT104" s="268"/>
      <c r="GDU104" s="268"/>
      <c r="GDV104" s="268"/>
      <c r="GDW104" s="268"/>
      <c r="GDX104" s="268"/>
      <c r="GDY104" s="268"/>
      <c r="GDZ104" s="268"/>
      <c r="GEA104" s="268"/>
      <c r="GEB104" s="268"/>
      <c r="GEC104" s="268"/>
      <c r="GED104" s="268"/>
      <c r="GEE104" s="268"/>
      <c r="GEF104" s="268"/>
      <c r="GEG104" s="268"/>
      <c r="GEH104" s="268"/>
      <c r="GEI104" s="268"/>
      <c r="GEJ104" s="268"/>
      <c r="GEK104" s="268"/>
      <c r="GEL104" s="268"/>
      <c r="GEM104" s="268"/>
      <c r="GEN104" s="268"/>
      <c r="GEO104" s="268"/>
      <c r="GEP104" s="268"/>
      <c r="GEQ104" s="268"/>
      <c r="GER104" s="268"/>
      <c r="GES104" s="268"/>
      <c r="GET104" s="268"/>
      <c r="GEU104" s="268"/>
      <c r="GEV104" s="268"/>
      <c r="GEW104" s="268"/>
      <c r="GEX104" s="268"/>
      <c r="GEY104" s="268"/>
      <c r="GEZ104" s="268"/>
      <c r="GFA104" s="268"/>
      <c r="GFB104" s="268"/>
      <c r="GFC104" s="268"/>
      <c r="GFD104" s="268"/>
      <c r="GFE104" s="268"/>
      <c r="GFF104" s="268"/>
      <c r="GFG104" s="268"/>
      <c r="GFH104" s="268"/>
      <c r="GFI104" s="268"/>
      <c r="GFJ104" s="268"/>
      <c r="GFK104" s="268"/>
      <c r="GFL104" s="268"/>
      <c r="GFM104" s="268"/>
      <c r="GFN104" s="268"/>
      <c r="GFO104" s="268"/>
      <c r="GFP104" s="268"/>
      <c r="GFQ104" s="268"/>
      <c r="GFR104" s="268"/>
      <c r="GFS104" s="268"/>
      <c r="GFT104" s="268"/>
      <c r="GFU104" s="268"/>
      <c r="GFV104" s="268"/>
      <c r="GFW104" s="268"/>
      <c r="GFX104" s="268"/>
      <c r="GFY104" s="268"/>
      <c r="GFZ104" s="268"/>
      <c r="GGA104" s="268"/>
      <c r="GGB104" s="268"/>
      <c r="GGC104" s="268"/>
      <c r="GGD104" s="268"/>
      <c r="GGE104" s="268"/>
      <c r="GGF104" s="268"/>
      <c r="GGG104" s="268"/>
      <c r="GGH104" s="268"/>
      <c r="GGI104" s="268"/>
      <c r="GGJ104" s="268"/>
      <c r="GGK104" s="268"/>
      <c r="GGL104" s="268"/>
      <c r="GGM104" s="268"/>
      <c r="GGN104" s="268"/>
      <c r="GGO104" s="268"/>
      <c r="GGP104" s="268"/>
      <c r="GGQ104" s="268"/>
      <c r="GGR104" s="268"/>
      <c r="GGS104" s="268"/>
      <c r="GGT104" s="268"/>
      <c r="GGU104" s="268"/>
      <c r="GGV104" s="268"/>
      <c r="GGW104" s="268"/>
      <c r="GGX104" s="268"/>
      <c r="GGY104" s="268"/>
      <c r="GGZ104" s="268"/>
      <c r="GHA104" s="268"/>
      <c r="GHB104" s="268"/>
      <c r="GHC104" s="268"/>
      <c r="GHD104" s="268"/>
      <c r="GHE104" s="268"/>
      <c r="GHF104" s="268"/>
      <c r="GHG104" s="268"/>
      <c r="GHH104" s="268"/>
      <c r="GHI104" s="268"/>
      <c r="GHJ104" s="268"/>
      <c r="GHK104" s="268"/>
      <c r="GHL104" s="268"/>
      <c r="GHM104" s="268"/>
      <c r="GHN104" s="268"/>
      <c r="GHO104" s="268"/>
      <c r="GHP104" s="268"/>
      <c r="GHQ104" s="268"/>
      <c r="GHR104" s="268"/>
      <c r="GHS104" s="268"/>
      <c r="GHT104" s="268"/>
      <c r="GHU104" s="268"/>
      <c r="GHV104" s="268"/>
      <c r="GHW104" s="268"/>
      <c r="GHX104" s="268"/>
      <c r="GHY104" s="268"/>
      <c r="GHZ104" s="268"/>
      <c r="GIA104" s="268"/>
      <c r="GIB104" s="268"/>
      <c r="GIC104" s="268"/>
      <c r="GID104" s="268"/>
      <c r="GIE104" s="268"/>
      <c r="GIF104" s="268"/>
      <c r="GIG104" s="268"/>
      <c r="GIH104" s="268"/>
      <c r="GII104" s="268"/>
      <c r="GIJ104" s="268"/>
      <c r="GIK104" s="268"/>
      <c r="GIL104" s="268"/>
      <c r="GIM104" s="268"/>
      <c r="GIN104" s="268"/>
      <c r="GIO104" s="268"/>
      <c r="GIP104" s="268"/>
      <c r="GIQ104" s="268"/>
      <c r="GIR104" s="268"/>
      <c r="GIS104" s="268"/>
      <c r="GIT104" s="268"/>
      <c r="GIU104" s="268"/>
      <c r="GIV104" s="268"/>
      <c r="GIW104" s="268"/>
      <c r="GIX104" s="268"/>
      <c r="GIY104" s="268"/>
      <c r="GIZ104" s="268"/>
      <c r="GJA104" s="268"/>
      <c r="GJB104" s="268"/>
      <c r="GJC104" s="268"/>
      <c r="GJD104" s="268"/>
      <c r="GJE104" s="268"/>
      <c r="GJF104" s="268"/>
      <c r="GJG104" s="268"/>
      <c r="GJH104" s="268"/>
      <c r="GJI104" s="268"/>
      <c r="GJJ104" s="268"/>
      <c r="GJK104" s="268"/>
      <c r="GJL104" s="268"/>
      <c r="GJM104" s="268"/>
      <c r="GJN104" s="268"/>
      <c r="GJO104" s="268"/>
      <c r="GJP104" s="268"/>
      <c r="GJQ104" s="268"/>
      <c r="GJR104" s="268"/>
      <c r="GJS104" s="268"/>
      <c r="GJT104" s="268"/>
      <c r="GJU104" s="268"/>
      <c r="GJV104" s="268"/>
      <c r="GJW104" s="268"/>
      <c r="GJX104" s="268"/>
      <c r="GJY104" s="268"/>
      <c r="GJZ104" s="268"/>
      <c r="GKA104" s="268"/>
      <c r="GKB104" s="268"/>
      <c r="GKC104" s="268"/>
      <c r="GKD104" s="268"/>
      <c r="GKE104" s="268"/>
      <c r="GKF104" s="268"/>
      <c r="GKG104" s="268"/>
      <c r="GKH104" s="268"/>
      <c r="GKI104" s="268"/>
      <c r="GKJ104" s="268"/>
      <c r="GKK104" s="268"/>
      <c r="GKL104" s="268"/>
      <c r="GKM104" s="268"/>
      <c r="GKN104" s="268"/>
      <c r="GKO104" s="268"/>
      <c r="GKP104" s="268"/>
      <c r="GKQ104" s="268"/>
      <c r="GKR104" s="268"/>
      <c r="GKS104" s="268"/>
      <c r="GKT104" s="268"/>
      <c r="GKU104" s="268"/>
      <c r="GKV104" s="268"/>
      <c r="GKW104" s="268"/>
      <c r="GKX104" s="268"/>
      <c r="GKY104" s="268"/>
      <c r="GKZ104" s="268"/>
      <c r="GLA104" s="268"/>
      <c r="GLB104" s="268"/>
      <c r="GLC104" s="268"/>
      <c r="GLD104" s="268"/>
      <c r="GLE104" s="268"/>
      <c r="GLF104" s="268"/>
      <c r="GLG104" s="268"/>
      <c r="GLH104" s="268"/>
      <c r="GLI104" s="268"/>
      <c r="GLJ104" s="268"/>
      <c r="GLK104" s="268"/>
      <c r="GLL104" s="268"/>
      <c r="GLM104" s="268"/>
      <c r="GLN104" s="268"/>
      <c r="GLO104" s="268"/>
      <c r="GLP104" s="268"/>
      <c r="GLQ104" s="268"/>
      <c r="GLR104" s="268"/>
      <c r="GLS104" s="268"/>
      <c r="GLT104" s="268"/>
      <c r="GLU104" s="268"/>
      <c r="GLV104" s="268"/>
      <c r="GLW104" s="268"/>
      <c r="GLX104" s="268"/>
      <c r="GLY104" s="268"/>
      <c r="GLZ104" s="268"/>
      <c r="GMA104" s="268"/>
      <c r="GMB104" s="268"/>
      <c r="GMC104" s="268"/>
      <c r="GMD104" s="268"/>
      <c r="GME104" s="268"/>
      <c r="GMF104" s="268"/>
      <c r="GMG104" s="268"/>
      <c r="GMH104" s="268"/>
      <c r="GMI104" s="268"/>
      <c r="GMJ104" s="268"/>
      <c r="GMK104" s="268"/>
      <c r="GML104" s="268"/>
      <c r="GMM104" s="268"/>
      <c r="GMN104" s="268"/>
      <c r="GMO104" s="268"/>
      <c r="GMP104" s="268"/>
      <c r="GMQ104" s="268"/>
      <c r="GMR104" s="268"/>
      <c r="GMS104" s="268"/>
      <c r="GMT104" s="268"/>
      <c r="GMU104" s="268"/>
      <c r="GMV104" s="268"/>
      <c r="GMW104" s="268"/>
      <c r="GMX104" s="268"/>
      <c r="GMY104" s="268"/>
      <c r="GMZ104" s="268"/>
      <c r="GNA104" s="268"/>
      <c r="GNB104" s="268"/>
      <c r="GNC104" s="268"/>
      <c r="GND104" s="268"/>
      <c r="GNE104" s="268"/>
      <c r="GNF104" s="268"/>
      <c r="GNG104" s="268"/>
      <c r="GNH104" s="268"/>
      <c r="GNI104" s="268"/>
      <c r="GNJ104" s="268"/>
      <c r="GNK104" s="268"/>
      <c r="GNL104" s="268"/>
      <c r="GNM104" s="268"/>
      <c r="GNN104" s="268"/>
      <c r="GNO104" s="268"/>
      <c r="GNP104" s="268"/>
      <c r="GNQ104" s="268"/>
      <c r="GNR104" s="268"/>
      <c r="GNS104" s="268"/>
      <c r="GNT104" s="268"/>
      <c r="GNU104" s="268"/>
      <c r="GNV104" s="268"/>
      <c r="GNW104" s="268"/>
      <c r="GNX104" s="268"/>
      <c r="GNY104" s="268"/>
      <c r="GNZ104" s="268"/>
      <c r="GOA104" s="268"/>
      <c r="GOB104" s="268"/>
      <c r="GOC104" s="268"/>
      <c r="GOD104" s="268"/>
      <c r="GOE104" s="268"/>
      <c r="GOF104" s="268"/>
      <c r="GOG104" s="268"/>
      <c r="GOH104" s="268"/>
      <c r="GOI104" s="268"/>
      <c r="GOJ104" s="268"/>
      <c r="GOK104" s="268"/>
      <c r="GOL104" s="268"/>
      <c r="GOM104" s="268"/>
      <c r="GON104" s="268"/>
      <c r="GOO104" s="268"/>
      <c r="GOP104" s="268"/>
      <c r="GOQ104" s="268"/>
      <c r="GOR104" s="268"/>
      <c r="GOS104" s="268"/>
      <c r="GOT104" s="268"/>
      <c r="GOU104" s="268"/>
      <c r="GOV104" s="268"/>
      <c r="GOW104" s="268"/>
      <c r="GOX104" s="268"/>
      <c r="GOY104" s="268"/>
      <c r="GOZ104" s="268"/>
      <c r="GPA104" s="268"/>
      <c r="GPB104" s="268"/>
      <c r="GPC104" s="268"/>
      <c r="GPD104" s="268"/>
      <c r="GPE104" s="268"/>
      <c r="GPF104" s="268"/>
      <c r="GPG104" s="268"/>
      <c r="GPH104" s="268"/>
      <c r="GPI104" s="268"/>
      <c r="GPJ104" s="268"/>
      <c r="GPK104" s="268"/>
      <c r="GPL104" s="268"/>
      <c r="GPM104" s="268"/>
      <c r="GPN104" s="268"/>
      <c r="GPO104" s="268"/>
      <c r="GPP104" s="268"/>
      <c r="GPQ104" s="268"/>
      <c r="GPR104" s="268"/>
      <c r="GPS104" s="268"/>
      <c r="GPT104" s="268"/>
      <c r="GPU104" s="268"/>
      <c r="GPV104" s="268"/>
      <c r="GPW104" s="268"/>
      <c r="GPX104" s="268"/>
      <c r="GPY104" s="268"/>
      <c r="GPZ104" s="268"/>
      <c r="GQA104" s="268"/>
      <c r="GQB104" s="268"/>
      <c r="GQC104" s="268"/>
      <c r="GQD104" s="268"/>
      <c r="GQE104" s="268"/>
      <c r="GQF104" s="268"/>
      <c r="GQG104" s="268"/>
      <c r="GQH104" s="268"/>
      <c r="GQI104" s="268"/>
      <c r="GQJ104" s="268"/>
      <c r="GQK104" s="268"/>
      <c r="GQL104" s="268"/>
      <c r="GQM104" s="268"/>
      <c r="GQN104" s="268"/>
      <c r="GQO104" s="268"/>
      <c r="GQP104" s="268"/>
      <c r="GQQ104" s="268"/>
      <c r="GQR104" s="268"/>
      <c r="GQS104" s="268"/>
      <c r="GQT104" s="268"/>
      <c r="GQU104" s="268"/>
      <c r="GQV104" s="268"/>
      <c r="GQW104" s="268"/>
      <c r="GQX104" s="268"/>
      <c r="GQY104" s="268"/>
      <c r="GQZ104" s="268"/>
      <c r="GRA104" s="268"/>
      <c r="GRB104" s="268"/>
      <c r="GRC104" s="268"/>
      <c r="GRD104" s="268"/>
      <c r="GRE104" s="268"/>
      <c r="GRF104" s="268"/>
      <c r="GRG104" s="268"/>
      <c r="GRH104" s="268"/>
      <c r="GRI104" s="268"/>
      <c r="GRJ104" s="268"/>
      <c r="GRK104" s="268"/>
      <c r="GRL104" s="268"/>
      <c r="GRM104" s="268"/>
      <c r="GRN104" s="268"/>
      <c r="GRO104" s="268"/>
      <c r="GRP104" s="268"/>
      <c r="GRQ104" s="268"/>
      <c r="GRR104" s="268"/>
      <c r="GRS104" s="268"/>
      <c r="GRT104" s="268"/>
      <c r="GRU104" s="268"/>
      <c r="GRV104" s="268"/>
      <c r="GRW104" s="268"/>
      <c r="GRX104" s="268"/>
      <c r="GRY104" s="268"/>
      <c r="GRZ104" s="268"/>
      <c r="GSA104" s="268"/>
      <c r="GSB104" s="268"/>
      <c r="GSC104" s="268"/>
      <c r="GSD104" s="268"/>
      <c r="GSE104" s="268"/>
      <c r="GSF104" s="268"/>
      <c r="GSG104" s="268"/>
      <c r="GSH104" s="268"/>
      <c r="GSI104" s="268"/>
      <c r="GSJ104" s="268"/>
      <c r="GSK104" s="268"/>
      <c r="GSL104" s="268"/>
      <c r="GSM104" s="268"/>
      <c r="GSN104" s="268"/>
      <c r="GSO104" s="268"/>
      <c r="GSP104" s="268"/>
      <c r="GSQ104" s="268"/>
      <c r="GSR104" s="268"/>
      <c r="GSS104" s="268"/>
      <c r="GST104" s="268"/>
      <c r="GSU104" s="268"/>
      <c r="GSV104" s="268"/>
      <c r="GSW104" s="268"/>
      <c r="GSX104" s="268"/>
      <c r="GSY104" s="268"/>
      <c r="GSZ104" s="268"/>
      <c r="GTA104" s="268"/>
      <c r="GTB104" s="268"/>
      <c r="GTC104" s="268"/>
      <c r="GTD104" s="268"/>
      <c r="GTE104" s="268"/>
      <c r="GTF104" s="268"/>
      <c r="GTG104" s="268"/>
      <c r="GTH104" s="268"/>
      <c r="GTI104" s="268"/>
      <c r="GTJ104" s="268"/>
      <c r="GTK104" s="268"/>
      <c r="GTL104" s="268"/>
      <c r="GTM104" s="268"/>
      <c r="GTN104" s="268"/>
      <c r="GTO104" s="268"/>
      <c r="GTP104" s="268"/>
      <c r="GTQ104" s="268"/>
      <c r="GTR104" s="268"/>
      <c r="GTS104" s="268"/>
      <c r="GTT104" s="268"/>
      <c r="GTU104" s="268"/>
      <c r="GTV104" s="268"/>
      <c r="GTW104" s="268"/>
      <c r="GTX104" s="268"/>
      <c r="GTY104" s="268"/>
      <c r="GTZ104" s="268"/>
      <c r="GUA104" s="268"/>
      <c r="GUB104" s="268"/>
      <c r="GUC104" s="268"/>
      <c r="GUD104" s="268"/>
      <c r="GUE104" s="268"/>
      <c r="GUF104" s="268"/>
      <c r="GUG104" s="268"/>
      <c r="GUH104" s="268"/>
      <c r="GUI104" s="268"/>
      <c r="GUJ104" s="268"/>
      <c r="GUK104" s="268"/>
      <c r="GUL104" s="268"/>
      <c r="GUM104" s="268"/>
      <c r="GUN104" s="268"/>
      <c r="GUO104" s="268"/>
      <c r="GUP104" s="268"/>
      <c r="GUQ104" s="268"/>
      <c r="GUR104" s="268"/>
      <c r="GUS104" s="268"/>
      <c r="GUT104" s="268"/>
      <c r="GUU104" s="268"/>
      <c r="GUV104" s="268"/>
      <c r="GUW104" s="268"/>
      <c r="GUX104" s="268"/>
      <c r="GUY104" s="268"/>
      <c r="GUZ104" s="268"/>
      <c r="GVA104" s="268"/>
      <c r="GVB104" s="268"/>
      <c r="GVC104" s="268"/>
      <c r="GVD104" s="268"/>
      <c r="GVE104" s="268"/>
      <c r="GVF104" s="268"/>
      <c r="GVG104" s="268"/>
      <c r="GVH104" s="268"/>
      <c r="GVI104" s="268"/>
      <c r="GVJ104" s="268"/>
      <c r="GVK104" s="268"/>
      <c r="GVL104" s="268"/>
      <c r="GVM104" s="268"/>
      <c r="GVN104" s="268"/>
      <c r="GVO104" s="268"/>
      <c r="GVP104" s="268"/>
      <c r="GVQ104" s="268"/>
      <c r="GVR104" s="268"/>
      <c r="GVS104" s="268"/>
      <c r="GVT104" s="268"/>
      <c r="GVU104" s="268"/>
      <c r="GVV104" s="268"/>
      <c r="GVW104" s="268"/>
      <c r="GVX104" s="268"/>
      <c r="GVY104" s="268"/>
      <c r="GVZ104" s="268"/>
      <c r="GWA104" s="268"/>
      <c r="GWB104" s="268"/>
      <c r="GWC104" s="268"/>
      <c r="GWD104" s="268"/>
      <c r="GWE104" s="268"/>
      <c r="GWF104" s="268"/>
      <c r="GWG104" s="268"/>
      <c r="GWH104" s="268"/>
      <c r="GWI104" s="268"/>
      <c r="GWJ104" s="268"/>
      <c r="GWK104" s="268"/>
      <c r="GWL104" s="268"/>
      <c r="GWM104" s="268"/>
      <c r="GWN104" s="268"/>
      <c r="GWO104" s="268"/>
      <c r="GWP104" s="268"/>
      <c r="GWQ104" s="268"/>
      <c r="GWR104" s="268"/>
      <c r="GWS104" s="268"/>
      <c r="GWT104" s="268"/>
      <c r="GWU104" s="268"/>
      <c r="GWV104" s="268"/>
      <c r="GWW104" s="268"/>
      <c r="GWX104" s="268"/>
      <c r="GWY104" s="268"/>
      <c r="GWZ104" s="268"/>
      <c r="GXA104" s="268"/>
      <c r="GXB104" s="268"/>
      <c r="GXC104" s="268"/>
      <c r="GXD104" s="268"/>
      <c r="GXE104" s="268"/>
      <c r="GXF104" s="268"/>
      <c r="GXG104" s="268"/>
      <c r="GXH104" s="268"/>
      <c r="GXI104" s="268"/>
      <c r="GXJ104" s="268"/>
      <c r="GXK104" s="268"/>
      <c r="GXL104" s="268"/>
      <c r="GXM104" s="268"/>
      <c r="GXN104" s="268"/>
      <c r="GXO104" s="268"/>
      <c r="GXP104" s="268"/>
      <c r="GXQ104" s="268"/>
      <c r="GXR104" s="268"/>
      <c r="GXS104" s="268"/>
      <c r="GXT104" s="268"/>
      <c r="GXU104" s="268"/>
      <c r="GXV104" s="268"/>
      <c r="GXW104" s="268"/>
      <c r="GXX104" s="268"/>
      <c r="GXY104" s="268"/>
      <c r="GXZ104" s="268"/>
      <c r="GYA104" s="268"/>
      <c r="GYB104" s="268"/>
      <c r="GYC104" s="268"/>
      <c r="GYD104" s="268"/>
      <c r="GYE104" s="268"/>
      <c r="GYF104" s="268"/>
      <c r="GYG104" s="268"/>
      <c r="GYH104" s="268"/>
      <c r="GYI104" s="268"/>
      <c r="GYJ104" s="268"/>
      <c r="GYK104" s="268"/>
      <c r="GYL104" s="268"/>
      <c r="GYM104" s="268"/>
      <c r="GYN104" s="268"/>
      <c r="GYO104" s="268"/>
      <c r="GYP104" s="268"/>
      <c r="GYQ104" s="268"/>
      <c r="GYR104" s="268"/>
      <c r="GYS104" s="268"/>
      <c r="GYT104" s="268"/>
      <c r="GYU104" s="268"/>
      <c r="GYV104" s="268"/>
      <c r="GYW104" s="268"/>
      <c r="GYX104" s="268"/>
      <c r="GYY104" s="268"/>
      <c r="GYZ104" s="268"/>
      <c r="GZA104" s="268"/>
      <c r="GZB104" s="268"/>
      <c r="GZC104" s="268"/>
      <c r="GZD104" s="268"/>
      <c r="GZE104" s="268"/>
      <c r="GZF104" s="268"/>
      <c r="GZG104" s="268"/>
      <c r="GZH104" s="268"/>
      <c r="GZI104" s="268"/>
      <c r="GZJ104" s="268"/>
      <c r="GZK104" s="268"/>
      <c r="GZL104" s="268"/>
      <c r="GZM104" s="268"/>
      <c r="GZN104" s="268"/>
      <c r="GZO104" s="268"/>
      <c r="GZP104" s="268"/>
      <c r="GZQ104" s="268"/>
      <c r="GZR104" s="268"/>
      <c r="GZS104" s="268"/>
      <c r="GZT104" s="268"/>
      <c r="GZU104" s="268"/>
      <c r="GZV104" s="268"/>
      <c r="GZW104" s="268"/>
      <c r="GZX104" s="268"/>
      <c r="GZY104" s="268"/>
      <c r="GZZ104" s="268"/>
      <c r="HAA104" s="268"/>
      <c r="HAB104" s="268"/>
      <c r="HAC104" s="268"/>
      <c r="HAD104" s="268"/>
      <c r="HAE104" s="268"/>
      <c r="HAF104" s="268"/>
      <c r="HAG104" s="268"/>
      <c r="HAH104" s="268"/>
      <c r="HAI104" s="268"/>
      <c r="HAJ104" s="268"/>
      <c r="HAK104" s="268"/>
      <c r="HAL104" s="268"/>
      <c r="HAM104" s="268"/>
      <c r="HAN104" s="268"/>
      <c r="HAO104" s="268"/>
      <c r="HAP104" s="268"/>
      <c r="HAQ104" s="268"/>
      <c r="HAR104" s="268"/>
      <c r="HAS104" s="268"/>
      <c r="HAT104" s="268"/>
      <c r="HAU104" s="268"/>
      <c r="HAV104" s="268"/>
      <c r="HAW104" s="268"/>
      <c r="HAX104" s="268"/>
      <c r="HAY104" s="268"/>
      <c r="HAZ104" s="268"/>
      <c r="HBA104" s="268"/>
      <c r="HBB104" s="268"/>
      <c r="HBC104" s="268"/>
      <c r="HBD104" s="268"/>
      <c r="HBE104" s="268"/>
      <c r="HBF104" s="268"/>
      <c r="HBG104" s="268"/>
      <c r="HBH104" s="268"/>
      <c r="HBI104" s="268"/>
      <c r="HBJ104" s="268"/>
      <c r="HBK104" s="268"/>
      <c r="HBL104" s="268"/>
      <c r="HBM104" s="268"/>
      <c r="HBN104" s="268"/>
      <c r="HBO104" s="268"/>
      <c r="HBP104" s="268"/>
      <c r="HBQ104" s="268"/>
      <c r="HBR104" s="268"/>
      <c r="HBS104" s="268"/>
      <c r="HBT104" s="268"/>
      <c r="HBU104" s="268"/>
      <c r="HBV104" s="268"/>
      <c r="HBW104" s="268"/>
      <c r="HBX104" s="268"/>
      <c r="HBY104" s="268"/>
      <c r="HBZ104" s="268"/>
      <c r="HCA104" s="268"/>
      <c r="HCB104" s="268"/>
      <c r="HCC104" s="268"/>
      <c r="HCD104" s="268"/>
      <c r="HCE104" s="268"/>
      <c r="HCF104" s="268"/>
      <c r="HCG104" s="268"/>
      <c r="HCH104" s="268"/>
      <c r="HCI104" s="268"/>
      <c r="HCJ104" s="268"/>
      <c r="HCK104" s="268"/>
      <c r="HCL104" s="268"/>
      <c r="HCM104" s="268"/>
      <c r="HCN104" s="268"/>
      <c r="HCO104" s="268"/>
      <c r="HCP104" s="268"/>
      <c r="HCQ104" s="268"/>
      <c r="HCR104" s="268"/>
      <c r="HCS104" s="268"/>
      <c r="HCT104" s="268"/>
      <c r="HCU104" s="268"/>
      <c r="HCV104" s="268"/>
      <c r="HCW104" s="268"/>
      <c r="HCX104" s="268"/>
      <c r="HCY104" s="268"/>
      <c r="HCZ104" s="268"/>
      <c r="HDA104" s="268"/>
      <c r="HDB104" s="268"/>
      <c r="HDC104" s="268"/>
      <c r="HDD104" s="268"/>
      <c r="HDE104" s="268"/>
      <c r="HDF104" s="268"/>
      <c r="HDG104" s="268"/>
      <c r="HDH104" s="268"/>
      <c r="HDI104" s="268"/>
      <c r="HDJ104" s="268"/>
      <c r="HDK104" s="268"/>
      <c r="HDL104" s="268"/>
      <c r="HDM104" s="268"/>
      <c r="HDN104" s="268"/>
      <c r="HDO104" s="268"/>
      <c r="HDP104" s="268"/>
      <c r="HDQ104" s="268"/>
      <c r="HDR104" s="268"/>
      <c r="HDS104" s="268"/>
      <c r="HDT104" s="268"/>
      <c r="HDU104" s="268"/>
      <c r="HDV104" s="268"/>
      <c r="HDW104" s="268"/>
      <c r="HDX104" s="268"/>
      <c r="HDY104" s="268"/>
      <c r="HDZ104" s="268"/>
      <c r="HEA104" s="268"/>
      <c r="HEB104" s="268"/>
      <c r="HEC104" s="268"/>
      <c r="HED104" s="268"/>
      <c r="HEE104" s="268"/>
      <c r="HEF104" s="268"/>
      <c r="HEG104" s="268"/>
      <c r="HEH104" s="268"/>
      <c r="HEI104" s="268"/>
      <c r="HEJ104" s="268"/>
      <c r="HEK104" s="268"/>
      <c r="HEL104" s="268"/>
      <c r="HEM104" s="268"/>
      <c r="HEN104" s="268"/>
      <c r="HEO104" s="268"/>
      <c r="HEP104" s="268"/>
      <c r="HEQ104" s="268"/>
      <c r="HER104" s="268"/>
      <c r="HES104" s="268"/>
      <c r="HET104" s="268"/>
      <c r="HEU104" s="268"/>
      <c r="HEV104" s="268"/>
      <c r="HEW104" s="268"/>
      <c r="HEX104" s="268"/>
      <c r="HEY104" s="268"/>
      <c r="HEZ104" s="268"/>
      <c r="HFA104" s="268"/>
      <c r="HFB104" s="268"/>
      <c r="HFC104" s="268"/>
      <c r="HFD104" s="268"/>
      <c r="HFE104" s="268"/>
      <c r="HFF104" s="268"/>
      <c r="HFG104" s="268"/>
      <c r="HFH104" s="268"/>
      <c r="HFI104" s="268"/>
      <c r="HFJ104" s="268"/>
      <c r="HFK104" s="268"/>
      <c r="HFL104" s="268"/>
      <c r="HFM104" s="268"/>
      <c r="HFN104" s="268"/>
      <c r="HFO104" s="268"/>
      <c r="HFP104" s="268"/>
      <c r="HFQ104" s="268"/>
      <c r="HFR104" s="268"/>
      <c r="HFS104" s="268"/>
      <c r="HFT104" s="268"/>
      <c r="HFU104" s="268"/>
      <c r="HFV104" s="268"/>
      <c r="HFW104" s="268"/>
      <c r="HFX104" s="268"/>
      <c r="HFY104" s="268"/>
      <c r="HFZ104" s="268"/>
      <c r="HGA104" s="268"/>
      <c r="HGB104" s="268"/>
      <c r="HGC104" s="268"/>
      <c r="HGD104" s="268"/>
      <c r="HGE104" s="268"/>
      <c r="HGF104" s="268"/>
      <c r="HGG104" s="268"/>
      <c r="HGH104" s="268"/>
      <c r="HGI104" s="268"/>
      <c r="HGJ104" s="268"/>
      <c r="HGK104" s="268"/>
      <c r="HGL104" s="268"/>
      <c r="HGM104" s="268"/>
      <c r="HGN104" s="268"/>
      <c r="HGO104" s="268"/>
      <c r="HGP104" s="268"/>
      <c r="HGQ104" s="268"/>
      <c r="HGR104" s="268"/>
      <c r="HGS104" s="268"/>
      <c r="HGT104" s="268"/>
      <c r="HGU104" s="268"/>
      <c r="HGV104" s="268"/>
      <c r="HGW104" s="268"/>
      <c r="HGX104" s="268"/>
      <c r="HGY104" s="268"/>
      <c r="HGZ104" s="268"/>
      <c r="HHA104" s="268"/>
      <c r="HHB104" s="268"/>
      <c r="HHC104" s="268"/>
      <c r="HHD104" s="268"/>
      <c r="HHE104" s="268"/>
      <c r="HHF104" s="268"/>
      <c r="HHG104" s="268"/>
      <c r="HHH104" s="268"/>
      <c r="HHI104" s="268"/>
      <c r="HHJ104" s="268"/>
      <c r="HHK104" s="268"/>
      <c r="HHL104" s="268"/>
      <c r="HHM104" s="268"/>
      <c r="HHN104" s="268"/>
      <c r="HHO104" s="268"/>
      <c r="HHP104" s="268"/>
      <c r="HHQ104" s="268"/>
      <c r="HHR104" s="268"/>
      <c r="HHS104" s="268"/>
      <c r="HHT104" s="268"/>
      <c r="HHU104" s="268"/>
      <c r="HHV104" s="268"/>
      <c r="HHW104" s="268"/>
      <c r="HHX104" s="268"/>
      <c r="HHY104" s="268"/>
      <c r="HHZ104" s="268"/>
      <c r="HIA104" s="268"/>
      <c r="HIB104" s="268"/>
      <c r="HIC104" s="268"/>
      <c r="HID104" s="268"/>
      <c r="HIE104" s="268"/>
      <c r="HIF104" s="268"/>
      <c r="HIG104" s="268"/>
      <c r="HIH104" s="268"/>
      <c r="HII104" s="268"/>
      <c r="HIJ104" s="268"/>
      <c r="HIK104" s="268"/>
      <c r="HIL104" s="268"/>
      <c r="HIM104" s="268"/>
      <c r="HIN104" s="268"/>
      <c r="HIO104" s="268"/>
      <c r="HIP104" s="268"/>
      <c r="HIQ104" s="268"/>
      <c r="HIR104" s="268"/>
      <c r="HIS104" s="268"/>
      <c r="HIT104" s="268"/>
      <c r="HIU104" s="268"/>
      <c r="HIV104" s="268"/>
      <c r="HIW104" s="268"/>
      <c r="HIX104" s="268"/>
      <c r="HIY104" s="268"/>
      <c r="HIZ104" s="268"/>
      <c r="HJA104" s="268"/>
      <c r="HJB104" s="268"/>
      <c r="HJC104" s="268"/>
      <c r="HJD104" s="268"/>
      <c r="HJE104" s="268"/>
      <c r="HJF104" s="268"/>
      <c r="HJG104" s="268"/>
      <c r="HJH104" s="268"/>
      <c r="HJI104" s="268"/>
      <c r="HJJ104" s="268"/>
      <c r="HJK104" s="268"/>
      <c r="HJL104" s="268"/>
      <c r="HJM104" s="268"/>
      <c r="HJN104" s="268"/>
      <c r="HJO104" s="268"/>
      <c r="HJP104" s="268"/>
      <c r="HJQ104" s="268"/>
      <c r="HJR104" s="268"/>
      <c r="HJS104" s="268"/>
      <c r="HJT104" s="268"/>
      <c r="HJU104" s="268"/>
      <c r="HJV104" s="268"/>
      <c r="HJW104" s="268"/>
      <c r="HJX104" s="268"/>
      <c r="HJY104" s="268"/>
      <c r="HJZ104" s="268"/>
      <c r="HKA104" s="268"/>
      <c r="HKB104" s="268"/>
      <c r="HKC104" s="268"/>
      <c r="HKD104" s="268"/>
      <c r="HKE104" s="268"/>
      <c r="HKF104" s="268"/>
      <c r="HKG104" s="268"/>
      <c r="HKH104" s="268"/>
      <c r="HKI104" s="268"/>
      <c r="HKJ104" s="268"/>
      <c r="HKK104" s="268"/>
      <c r="HKL104" s="268"/>
      <c r="HKM104" s="268"/>
      <c r="HKN104" s="268"/>
      <c r="HKO104" s="268"/>
      <c r="HKP104" s="268"/>
      <c r="HKQ104" s="268"/>
      <c r="HKR104" s="268"/>
      <c r="HKS104" s="268"/>
      <c r="HKT104" s="268"/>
      <c r="HKU104" s="268"/>
      <c r="HKV104" s="268"/>
      <c r="HKW104" s="268"/>
      <c r="HKX104" s="268"/>
      <c r="HKY104" s="268"/>
      <c r="HKZ104" s="268"/>
      <c r="HLA104" s="268"/>
      <c r="HLB104" s="268"/>
      <c r="HLC104" s="268"/>
      <c r="HLD104" s="268"/>
      <c r="HLE104" s="268"/>
      <c r="HLF104" s="268"/>
      <c r="HLG104" s="268"/>
      <c r="HLH104" s="268"/>
      <c r="HLI104" s="268"/>
      <c r="HLJ104" s="268"/>
      <c r="HLK104" s="268"/>
      <c r="HLL104" s="268"/>
      <c r="HLM104" s="268"/>
      <c r="HLN104" s="268"/>
      <c r="HLO104" s="268"/>
      <c r="HLP104" s="268"/>
      <c r="HLQ104" s="268"/>
      <c r="HLR104" s="268"/>
      <c r="HLS104" s="268"/>
      <c r="HLT104" s="268"/>
      <c r="HLU104" s="268"/>
      <c r="HLV104" s="268"/>
      <c r="HLW104" s="268"/>
      <c r="HLX104" s="268"/>
      <c r="HLY104" s="268"/>
      <c r="HLZ104" s="268"/>
      <c r="HMA104" s="268"/>
      <c r="HMB104" s="268"/>
      <c r="HMC104" s="268"/>
      <c r="HMD104" s="268"/>
      <c r="HME104" s="268"/>
      <c r="HMF104" s="268"/>
      <c r="HMG104" s="268"/>
      <c r="HMH104" s="268"/>
      <c r="HMI104" s="268"/>
      <c r="HMJ104" s="268"/>
      <c r="HMK104" s="268"/>
      <c r="HML104" s="268"/>
      <c r="HMM104" s="268"/>
      <c r="HMN104" s="268"/>
      <c r="HMO104" s="268"/>
      <c r="HMP104" s="268"/>
      <c r="HMQ104" s="268"/>
      <c r="HMR104" s="268"/>
      <c r="HMS104" s="268"/>
      <c r="HMT104" s="268"/>
      <c r="HMU104" s="268"/>
      <c r="HMV104" s="268"/>
      <c r="HMW104" s="268"/>
      <c r="HMX104" s="268"/>
      <c r="HMY104" s="268"/>
      <c r="HMZ104" s="268"/>
      <c r="HNA104" s="268"/>
      <c r="HNB104" s="268"/>
      <c r="HNC104" s="268"/>
      <c r="HND104" s="268"/>
      <c r="HNE104" s="268"/>
      <c r="HNF104" s="268"/>
      <c r="HNG104" s="268"/>
      <c r="HNH104" s="268"/>
      <c r="HNI104" s="268"/>
      <c r="HNJ104" s="268"/>
      <c r="HNK104" s="268"/>
      <c r="HNL104" s="268"/>
      <c r="HNM104" s="268"/>
      <c r="HNN104" s="268"/>
      <c r="HNO104" s="268"/>
      <c r="HNP104" s="268"/>
      <c r="HNQ104" s="268"/>
      <c r="HNR104" s="268"/>
      <c r="HNS104" s="268"/>
      <c r="HNT104" s="268"/>
      <c r="HNU104" s="268"/>
      <c r="HNV104" s="268"/>
      <c r="HNW104" s="268"/>
      <c r="HNX104" s="268"/>
      <c r="HNY104" s="268"/>
      <c r="HNZ104" s="268"/>
      <c r="HOA104" s="268"/>
      <c r="HOB104" s="268"/>
      <c r="HOC104" s="268"/>
      <c r="HOD104" s="268"/>
      <c r="HOE104" s="268"/>
      <c r="HOF104" s="268"/>
      <c r="HOG104" s="268"/>
      <c r="HOH104" s="268"/>
      <c r="HOI104" s="268"/>
      <c r="HOJ104" s="268"/>
      <c r="HOK104" s="268"/>
      <c r="HOL104" s="268"/>
      <c r="HOM104" s="268"/>
      <c r="HON104" s="268"/>
      <c r="HOO104" s="268"/>
      <c r="HOP104" s="268"/>
      <c r="HOQ104" s="268"/>
      <c r="HOR104" s="268"/>
      <c r="HOS104" s="268"/>
      <c r="HOT104" s="268"/>
      <c r="HOU104" s="268"/>
      <c r="HOV104" s="268"/>
      <c r="HOW104" s="268"/>
      <c r="HOX104" s="268"/>
      <c r="HOY104" s="268"/>
      <c r="HOZ104" s="268"/>
      <c r="HPA104" s="268"/>
      <c r="HPB104" s="268"/>
      <c r="HPC104" s="268"/>
      <c r="HPD104" s="268"/>
      <c r="HPE104" s="268"/>
      <c r="HPF104" s="268"/>
      <c r="HPG104" s="268"/>
      <c r="HPH104" s="268"/>
      <c r="HPI104" s="268"/>
      <c r="HPJ104" s="268"/>
      <c r="HPK104" s="268"/>
      <c r="HPL104" s="268"/>
      <c r="HPM104" s="268"/>
      <c r="HPN104" s="268"/>
      <c r="HPO104" s="268"/>
      <c r="HPP104" s="268"/>
      <c r="HPQ104" s="268"/>
      <c r="HPR104" s="268"/>
      <c r="HPS104" s="268"/>
      <c r="HPT104" s="268"/>
      <c r="HPU104" s="268"/>
      <c r="HPV104" s="268"/>
      <c r="HPW104" s="268"/>
      <c r="HPX104" s="268"/>
      <c r="HPY104" s="268"/>
      <c r="HPZ104" s="268"/>
      <c r="HQA104" s="268"/>
      <c r="HQB104" s="268"/>
      <c r="HQC104" s="268"/>
      <c r="HQD104" s="268"/>
      <c r="HQE104" s="268"/>
      <c r="HQF104" s="268"/>
      <c r="HQG104" s="268"/>
      <c r="HQH104" s="268"/>
      <c r="HQI104" s="268"/>
      <c r="HQJ104" s="268"/>
      <c r="HQK104" s="268"/>
      <c r="HQL104" s="268"/>
      <c r="HQM104" s="268"/>
      <c r="HQN104" s="268"/>
      <c r="HQO104" s="268"/>
      <c r="HQP104" s="268"/>
      <c r="HQQ104" s="268"/>
      <c r="HQR104" s="268"/>
      <c r="HQS104" s="268"/>
      <c r="HQT104" s="268"/>
      <c r="HQU104" s="268"/>
      <c r="HQV104" s="268"/>
      <c r="HQW104" s="268"/>
      <c r="HQX104" s="268"/>
      <c r="HQY104" s="268"/>
      <c r="HQZ104" s="268"/>
      <c r="HRA104" s="268"/>
      <c r="HRB104" s="268"/>
      <c r="HRC104" s="268"/>
      <c r="HRD104" s="268"/>
      <c r="HRE104" s="268"/>
      <c r="HRF104" s="268"/>
      <c r="HRG104" s="268"/>
      <c r="HRH104" s="268"/>
      <c r="HRI104" s="268"/>
      <c r="HRJ104" s="268"/>
      <c r="HRK104" s="268"/>
      <c r="HRL104" s="268"/>
      <c r="HRM104" s="268"/>
      <c r="HRN104" s="268"/>
      <c r="HRO104" s="268"/>
      <c r="HRP104" s="268"/>
      <c r="HRQ104" s="268"/>
      <c r="HRR104" s="268"/>
      <c r="HRS104" s="268"/>
      <c r="HRT104" s="268"/>
      <c r="HRU104" s="268"/>
      <c r="HRV104" s="268"/>
      <c r="HRW104" s="268"/>
      <c r="HRX104" s="268"/>
      <c r="HRY104" s="268"/>
      <c r="HRZ104" s="268"/>
      <c r="HSA104" s="268"/>
      <c r="HSB104" s="268"/>
      <c r="HSC104" s="268"/>
      <c r="HSD104" s="268"/>
      <c r="HSE104" s="268"/>
      <c r="HSF104" s="268"/>
      <c r="HSG104" s="268"/>
      <c r="HSH104" s="268"/>
      <c r="HSI104" s="268"/>
      <c r="HSJ104" s="268"/>
      <c r="HSK104" s="268"/>
      <c r="HSL104" s="268"/>
      <c r="HSM104" s="268"/>
      <c r="HSN104" s="268"/>
      <c r="HSO104" s="268"/>
      <c r="HSP104" s="268"/>
      <c r="HSQ104" s="268"/>
      <c r="HSR104" s="268"/>
      <c r="HSS104" s="268"/>
      <c r="HST104" s="268"/>
      <c r="HSU104" s="268"/>
      <c r="HSV104" s="268"/>
      <c r="HSW104" s="268"/>
      <c r="HSX104" s="268"/>
      <c r="HSY104" s="268"/>
      <c r="HSZ104" s="268"/>
      <c r="HTA104" s="268"/>
      <c r="HTB104" s="268"/>
      <c r="HTC104" s="268"/>
      <c r="HTD104" s="268"/>
      <c r="HTE104" s="268"/>
      <c r="HTF104" s="268"/>
      <c r="HTG104" s="268"/>
      <c r="HTH104" s="268"/>
      <c r="HTI104" s="268"/>
      <c r="HTJ104" s="268"/>
      <c r="HTK104" s="268"/>
      <c r="HTL104" s="268"/>
      <c r="HTM104" s="268"/>
      <c r="HTN104" s="268"/>
      <c r="HTO104" s="268"/>
      <c r="HTP104" s="268"/>
      <c r="HTQ104" s="268"/>
      <c r="HTR104" s="268"/>
      <c r="HTS104" s="268"/>
      <c r="HTT104" s="268"/>
      <c r="HTU104" s="268"/>
      <c r="HTV104" s="268"/>
      <c r="HTW104" s="268"/>
      <c r="HTX104" s="268"/>
      <c r="HTY104" s="268"/>
      <c r="HTZ104" s="268"/>
      <c r="HUA104" s="268"/>
      <c r="HUB104" s="268"/>
      <c r="HUC104" s="268"/>
      <c r="HUD104" s="268"/>
      <c r="HUE104" s="268"/>
      <c r="HUF104" s="268"/>
      <c r="HUG104" s="268"/>
      <c r="HUH104" s="268"/>
      <c r="HUI104" s="268"/>
      <c r="HUJ104" s="268"/>
      <c r="HUK104" s="268"/>
      <c r="HUL104" s="268"/>
      <c r="HUM104" s="268"/>
      <c r="HUN104" s="268"/>
      <c r="HUO104" s="268"/>
      <c r="HUP104" s="268"/>
      <c r="HUQ104" s="268"/>
      <c r="HUR104" s="268"/>
      <c r="HUS104" s="268"/>
      <c r="HUT104" s="268"/>
      <c r="HUU104" s="268"/>
      <c r="HUV104" s="268"/>
      <c r="HUW104" s="268"/>
      <c r="HUX104" s="268"/>
      <c r="HUY104" s="268"/>
      <c r="HUZ104" s="268"/>
      <c r="HVA104" s="268"/>
      <c r="HVB104" s="268"/>
      <c r="HVC104" s="268"/>
      <c r="HVD104" s="268"/>
      <c r="HVE104" s="268"/>
      <c r="HVF104" s="268"/>
      <c r="HVG104" s="268"/>
      <c r="HVH104" s="268"/>
      <c r="HVI104" s="268"/>
      <c r="HVJ104" s="268"/>
      <c r="HVK104" s="268"/>
      <c r="HVL104" s="268"/>
      <c r="HVM104" s="268"/>
      <c r="HVN104" s="268"/>
      <c r="HVO104" s="268"/>
      <c r="HVP104" s="268"/>
      <c r="HVQ104" s="268"/>
      <c r="HVR104" s="268"/>
      <c r="HVS104" s="268"/>
      <c r="HVT104" s="268"/>
      <c r="HVU104" s="268"/>
      <c r="HVV104" s="268"/>
      <c r="HVW104" s="268"/>
      <c r="HVX104" s="268"/>
      <c r="HVY104" s="268"/>
      <c r="HVZ104" s="268"/>
      <c r="HWA104" s="268"/>
      <c r="HWB104" s="268"/>
      <c r="HWC104" s="268"/>
      <c r="HWD104" s="268"/>
      <c r="HWE104" s="268"/>
      <c r="HWF104" s="268"/>
      <c r="HWG104" s="268"/>
      <c r="HWH104" s="268"/>
      <c r="HWI104" s="268"/>
      <c r="HWJ104" s="268"/>
      <c r="HWK104" s="268"/>
      <c r="HWL104" s="268"/>
      <c r="HWM104" s="268"/>
      <c r="HWN104" s="268"/>
      <c r="HWO104" s="268"/>
      <c r="HWP104" s="268"/>
      <c r="HWQ104" s="268"/>
      <c r="HWR104" s="268"/>
      <c r="HWS104" s="268"/>
      <c r="HWT104" s="268"/>
      <c r="HWU104" s="268"/>
      <c r="HWV104" s="268"/>
      <c r="HWW104" s="268"/>
      <c r="HWX104" s="268"/>
      <c r="HWY104" s="268"/>
      <c r="HWZ104" s="268"/>
      <c r="HXA104" s="268"/>
      <c r="HXB104" s="268"/>
      <c r="HXC104" s="268"/>
      <c r="HXD104" s="268"/>
      <c r="HXE104" s="268"/>
      <c r="HXF104" s="268"/>
      <c r="HXG104" s="268"/>
      <c r="HXH104" s="268"/>
      <c r="HXI104" s="268"/>
      <c r="HXJ104" s="268"/>
      <c r="HXK104" s="268"/>
      <c r="HXL104" s="268"/>
      <c r="HXM104" s="268"/>
      <c r="HXN104" s="268"/>
      <c r="HXO104" s="268"/>
      <c r="HXP104" s="268"/>
      <c r="HXQ104" s="268"/>
      <c r="HXR104" s="268"/>
      <c r="HXS104" s="268"/>
      <c r="HXT104" s="268"/>
      <c r="HXU104" s="268"/>
      <c r="HXV104" s="268"/>
      <c r="HXW104" s="268"/>
      <c r="HXX104" s="268"/>
      <c r="HXY104" s="268"/>
      <c r="HXZ104" s="268"/>
      <c r="HYA104" s="268"/>
      <c r="HYB104" s="268"/>
      <c r="HYC104" s="268"/>
      <c r="HYD104" s="268"/>
      <c r="HYE104" s="268"/>
      <c r="HYF104" s="268"/>
      <c r="HYG104" s="268"/>
      <c r="HYH104" s="268"/>
      <c r="HYI104" s="268"/>
      <c r="HYJ104" s="268"/>
      <c r="HYK104" s="268"/>
      <c r="HYL104" s="268"/>
      <c r="HYM104" s="268"/>
      <c r="HYN104" s="268"/>
      <c r="HYO104" s="268"/>
      <c r="HYP104" s="268"/>
      <c r="HYQ104" s="268"/>
      <c r="HYR104" s="268"/>
      <c r="HYS104" s="268"/>
      <c r="HYT104" s="268"/>
      <c r="HYU104" s="268"/>
      <c r="HYV104" s="268"/>
      <c r="HYW104" s="268"/>
      <c r="HYX104" s="268"/>
      <c r="HYY104" s="268"/>
      <c r="HYZ104" s="268"/>
      <c r="HZA104" s="268"/>
      <c r="HZB104" s="268"/>
      <c r="HZC104" s="268"/>
      <c r="HZD104" s="268"/>
      <c r="HZE104" s="268"/>
      <c r="HZF104" s="268"/>
      <c r="HZG104" s="268"/>
      <c r="HZH104" s="268"/>
      <c r="HZI104" s="268"/>
      <c r="HZJ104" s="268"/>
      <c r="HZK104" s="268"/>
      <c r="HZL104" s="268"/>
      <c r="HZM104" s="268"/>
      <c r="HZN104" s="268"/>
      <c r="HZO104" s="268"/>
      <c r="HZP104" s="268"/>
      <c r="HZQ104" s="268"/>
      <c r="HZR104" s="268"/>
      <c r="HZS104" s="268"/>
      <c r="HZT104" s="268"/>
      <c r="HZU104" s="268"/>
      <c r="HZV104" s="268"/>
      <c r="HZW104" s="268"/>
      <c r="HZX104" s="268"/>
      <c r="HZY104" s="268"/>
      <c r="HZZ104" s="268"/>
      <c r="IAA104" s="268"/>
      <c r="IAB104" s="268"/>
      <c r="IAC104" s="268"/>
      <c r="IAD104" s="268"/>
      <c r="IAE104" s="268"/>
      <c r="IAF104" s="268"/>
      <c r="IAG104" s="268"/>
      <c r="IAH104" s="268"/>
      <c r="IAI104" s="268"/>
      <c r="IAJ104" s="268"/>
      <c r="IAK104" s="268"/>
      <c r="IAL104" s="268"/>
      <c r="IAM104" s="268"/>
      <c r="IAN104" s="268"/>
      <c r="IAO104" s="268"/>
      <c r="IAP104" s="268"/>
      <c r="IAQ104" s="268"/>
      <c r="IAR104" s="268"/>
      <c r="IAS104" s="268"/>
      <c r="IAT104" s="268"/>
      <c r="IAU104" s="268"/>
      <c r="IAV104" s="268"/>
      <c r="IAW104" s="268"/>
      <c r="IAX104" s="268"/>
      <c r="IAY104" s="268"/>
      <c r="IAZ104" s="268"/>
      <c r="IBA104" s="268"/>
      <c r="IBB104" s="268"/>
      <c r="IBC104" s="268"/>
      <c r="IBD104" s="268"/>
      <c r="IBE104" s="268"/>
      <c r="IBF104" s="268"/>
      <c r="IBG104" s="268"/>
      <c r="IBH104" s="268"/>
      <c r="IBI104" s="268"/>
      <c r="IBJ104" s="268"/>
      <c r="IBK104" s="268"/>
      <c r="IBL104" s="268"/>
      <c r="IBM104" s="268"/>
      <c r="IBN104" s="268"/>
      <c r="IBO104" s="268"/>
      <c r="IBP104" s="268"/>
      <c r="IBQ104" s="268"/>
      <c r="IBR104" s="268"/>
      <c r="IBS104" s="268"/>
      <c r="IBT104" s="268"/>
      <c r="IBU104" s="268"/>
      <c r="IBV104" s="268"/>
      <c r="IBW104" s="268"/>
      <c r="IBX104" s="268"/>
      <c r="IBY104" s="268"/>
      <c r="IBZ104" s="268"/>
      <c r="ICA104" s="268"/>
      <c r="ICB104" s="268"/>
      <c r="ICC104" s="268"/>
      <c r="ICD104" s="268"/>
      <c r="ICE104" s="268"/>
      <c r="ICF104" s="268"/>
      <c r="ICG104" s="268"/>
      <c r="ICH104" s="268"/>
      <c r="ICI104" s="268"/>
      <c r="ICJ104" s="268"/>
      <c r="ICK104" s="268"/>
      <c r="ICL104" s="268"/>
      <c r="ICM104" s="268"/>
      <c r="ICN104" s="268"/>
      <c r="ICO104" s="268"/>
      <c r="ICP104" s="268"/>
      <c r="ICQ104" s="268"/>
      <c r="ICR104" s="268"/>
      <c r="ICS104" s="268"/>
      <c r="ICT104" s="268"/>
      <c r="ICU104" s="268"/>
      <c r="ICV104" s="268"/>
      <c r="ICW104" s="268"/>
      <c r="ICX104" s="268"/>
      <c r="ICY104" s="268"/>
      <c r="ICZ104" s="268"/>
      <c r="IDA104" s="268"/>
      <c r="IDB104" s="268"/>
      <c r="IDC104" s="268"/>
      <c r="IDD104" s="268"/>
      <c r="IDE104" s="268"/>
      <c r="IDF104" s="268"/>
      <c r="IDG104" s="268"/>
      <c r="IDH104" s="268"/>
      <c r="IDI104" s="268"/>
      <c r="IDJ104" s="268"/>
      <c r="IDK104" s="268"/>
      <c r="IDL104" s="268"/>
      <c r="IDM104" s="268"/>
      <c r="IDN104" s="268"/>
      <c r="IDO104" s="268"/>
      <c r="IDP104" s="268"/>
      <c r="IDQ104" s="268"/>
      <c r="IDR104" s="268"/>
      <c r="IDS104" s="268"/>
      <c r="IDT104" s="268"/>
      <c r="IDU104" s="268"/>
      <c r="IDV104" s="268"/>
      <c r="IDW104" s="268"/>
      <c r="IDX104" s="268"/>
      <c r="IDY104" s="268"/>
      <c r="IDZ104" s="268"/>
      <c r="IEA104" s="268"/>
      <c r="IEB104" s="268"/>
      <c r="IEC104" s="268"/>
      <c r="IED104" s="268"/>
      <c r="IEE104" s="268"/>
      <c r="IEF104" s="268"/>
      <c r="IEG104" s="268"/>
      <c r="IEH104" s="268"/>
      <c r="IEI104" s="268"/>
      <c r="IEJ104" s="268"/>
      <c r="IEK104" s="268"/>
      <c r="IEL104" s="268"/>
      <c r="IEM104" s="268"/>
      <c r="IEN104" s="268"/>
      <c r="IEO104" s="268"/>
      <c r="IEP104" s="268"/>
      <c r="IEQ104" s="268"/>
      <c r="IER104" s="268"/>
      <c r="IES104" s="268"/>
      <c r="IET104" s="268"/>
      <c r="IEU104" s="268"/>
      <c r="IEV104" s="268"/>
      <c r="IEW104" s="268"/>
      <c r="IEX104" s="268"/>
      <c r="IEY104" s="268"/>
      <c r="IEZ104" s="268"/>
      <c r="IFA104" s="268"/>
      <c r="IFB104" s="268"/>
      <c r="IFC104" s="268"/>
      <c r="IFD104" s="268"/>
      <c r="IFE104" s="268"/>
      <c r="IFF104" s="268"/>
      <c r="IFG104" s="268"/>
      <c r="IFH104" s="268"/>
      <c r="IFI104" s="268"/>
      <c r="IFJ104" s="268"/>
      <c r="IFK104" s="268"/>
      <c r="IFL104" s="268"/>
      <c r="IFM104" s="268"/>
      <c r="IFN104" s="268"/>
      <c r="IFO104" s="268"/>
      <c r="IFP104" s="268"/>
      <c r="IFQ104" s="268"/>
      <c r="IFR104" s="268"/>
      <c r="IFS104" s="268"/>
      <c r="IFT104" s="268"/>
      <c r="IFU104" s="268"/>
      <c r="IFV104" s="268"/>
      <c r="IFW104" s="268"/>
      <c r="IFX104" s="268"/>
      <c r="IFY104" s="268"/>
      <c r="IFZ104" s="268"/>
      <c r="IGA104" s="268"/>
      <c r="IGB104" s="268"/>
      <c r="IGC104" s="268"/>
      <c r="IGD104" s="268"/>
      <c r="IGE104" s="268"/>
      <c r="IGF104" s="268"/>
      <c r="IGG104" s="268"/>
      <c r="IGH104" s="268"/>
      <c r="IGI104" s="268"/>
      <c r="IGJ104" s="268"/>
      <c r="IGK104" s="268"/>
      <c r="IGL104" s="268"/>
      <c r="IGM104" s="268"/>
      <c r="IGN104" s="268"/>
      <c r="IGO104" s="268"/>
      <c r="IGP104" s="268"/>
      <c r="IGQ104" s="268"/>
      <c r="IGR104" s="268"/>
      <c r="IGS104" s="268"/>
      <c r="IGT104" s="268"/>
      <c r="IGU104" s="268"/>
      <c r="IGV104" s="268"/>
      <c r="IGW104" s="268"/>
      <c r="IGX104" s="268"/>
      <c r="IGY104" s="268"/>
      <c r="IGZ104" s="268"/>
      <c r="IHA104" s="268"/>
      <c r="IHB104" s="268"/>
      <c r="IHC104" s="268"/>
      <c r="IHD104" s="268"/>
      <c r="IHE104" s="268"/>
      <c r="IHF104" s="268"/>
      <c r="IHG104" s="268"/>
      <c r="IHH104" s="268"/>
      <c r="IHI104" s="268"/>
      <c r="IHJ104" s="268"/>
      <c r="IHK104" s="268"/>
      <c r="IHL104" s="268"/>
      <c r="IHM104" s="268"/>
      <c r="IHN104" s="268"/>
      <c r="IHO104" s="268"/>
      <c r="IHP104" s="268"/>
      <c r="IHQ104" s="268"/>
      <c r="IHR104" s="268"/>
      <c r="IHS104" s="268"/>
      <c r="IHT104" s="268"/>
      <c r="IHU104" s="268"/>
      <c r="IHV104" s="268"/>
      <c r="IHW104" s="268"/>
      <c r="IHX104" s="268"/>
      <c r="IHY104" s="268"/>
      <c r="IHZ104" s="268"/>
      <c r="IIA104" s="268"/>
      <c r="IIB104" s="268"/>
      <c r="IIC104" s="268"/>
      <c r="IID104" s="268"/>
      <c r="IIE104" s="268"/>
      <c r="IIF104" s="268"/>
      <c r="IIG104" s="268"/>
      <c r="IIH104" s="268"/>
      <c r="III104" s="268"/>
      <c r="IIJ104" s="268"/>
      <c r="IIK104" s="268"/>
      <c r="IIL104" s="268"/>
      <c r="IIM104" s="268"/>
      <c r="IIN104" s="268"/>
      <c r="IIO104" s="268"/>
      <c r="IIP104" s="268"/>
      <c r="IIQ104" s="268"/>
      <c r="IIR104" s="268"/>
      <c r="IIS104" s="268"/>
      <c r="IIT104" s="268"/>
      <c r="IIU104" s="268"/>
      <c r="IIV104" s="268"/>
      <c r="IIW104" s="268"/>
      <c r="IIX104" s="268"/>
      <c r="IIY104" s="268"/>
      <c r="IIZ104" s="268"/>
      <c r="IJA104" s="268"/>
      <c r="IJB104" s="268"/>
      <c r="IJC104" s="268"/>
      <c r="IJD104" s="268"/>
      <c r="IJE104" s="268"/>
      <c r="IJF104" s="268"/>
      <c r="IJG104" s="268"/>
      <c r="IJH104" s="268"/>
      <c r="IJI104" s="268"/>
      <c r="IJJ104" s="268"/>
      <c r="IJK104" s="268"/>
      <c r="IJL104" s="268"/>
      <c r="IJM104" s="268"/>
      <c r="IJN104" s="268"/>
      <c r="IJO104" s="268"/>
      <c r="IJP104" s="268"/>
      <c r="IJQ104" s="268"/>
      <c r="IJR104" s="268"/>
      <c r="IJS104" s="268"/>
      <c r="IJT104" s="268"/>
      <c r="IJU104" s="268"/>
      <c r="IJV104" s="268"/>
      <c r="IJW104" s="268"/>
      <c r="IJX104" s="268"/>
      <c r="IJY104" s="268"/>
      <c r="IJZ104" s="268"/>
      <c r="IKA104" s="268"/>
      <c r="IKB104" s="268"/>
      <c r="IKC104" s="268"/>
      <c r="IKD104" s="268"/>
      <c r="IKE104" s="268"/>
      <c r="IKF104" s="268"/>
      <c r="IKG104" s="268"/>
      <c r="IKH104" s="268"/>
      <c r="IKI104" s="268"/>
      <c r="IKJ104" s="268"/>
      <c r="IKK104" s="268"/>
      <c r="IKL104" s="268"/>
      <c r="IKM104" s="268"/>
      <c r="IKN104" s="268"/>
      <c r="IKO104" s="268"/>
      <c r="IKP104" s="268"/>
      <c r="IKQ104" s="268"/>
      <c r="IKR104" s="268"/>
      <c r="IKS104" s="268"/>
      <c r="IKT104" s="268"/>
      <c r="IKU104" s="268"/>
      <c r="IKV104" s="268"/>
      <c r="IKW104" s="268"/>
      <c r="IKX104" s="268"/>
      <c r="IKY104" s="268"/>
      <c r="IKZ104" s="268"/>
      <c r="ILA104" s="268"/>
      <c r="ILB104" s="268"/>
      <c r="ILC104" s="268"/>
      <c r="ILD104" s="268"/>
      <c r="ILE104" s="268"/>
      <c r="ILF104" s="268"/>
      <c r="ILG104" s="268"/>
      <c r="ILH104" s="268"/>
      <c r="ILI104" s="268"/>
      <c r="ILJ104" s="268"/>
      <c r="ILK104" s="268"/>
      <c r="ILL104" s="268"/>
      <c r="ILM104" s="268"/>
      <c r="ILN104" s="268"/>
      <c r="ILO104" s="268"/>
      <c r="ILP104" s="268"/>
      <c r="ILQ104" s="268"/>
      <c r="ILR104" s="268"/>
      <c r="ILS104" s="268"/>
      <c r="ILT104" s="268"/>
      <c r="ILU104" s="268"/>
      <c r="ILV104" s="268"/>
      <c r="ILW104" s="268"/>
      <c r="ILX104" s="268"/>
      <c r="ILY104" s="268"/>
      <c r="ILZ104" s="268"/>
      <c r="IMA104" s="268"/>
      <c r="IMB104" s="268"/>
      <c r="IMC104" s="268"/>
      <c r="IMD104" s="268"/>
      <c r="IME104" s="268"/>
      <c r="IMF104" s="268"/>
      <c r="IMG104" s="268"/>
      <c r="IMH104" s="268"/>
      <c r="IMI104" s="268"/>
      <c r="IMJ104" s="268"/>
      <c r="IMK104" s="268"/>
      <c r="IML104" s="268"/>
      <c r="IMM104" s="268"/>
      <c r="IMN104" s="268"/>
      <c r="IMO104" s="268"/>
      <c r="IMP104" s="268"/>
      <c r="IMQ104" s="268"/>
      <c r="IMR104" s="268"/>
      <c r="IMS104" s="268"/>
      <c r="IMT104" s="268"/>
      <c r="IMU104" s="268"/>
      <c r="IMV104" s="268"/>
      <c r="IMW104" s="268"/>
      <c r="IMX104" s="268"/>
      <c r="IMY104" s="268"/>
      <c r="IMZ104" s="268"/>
      <c r="INA104" s="268"/>
      <c r="INB104" s="268"/>
      <c r="INC104" s="268"/>
      <c r="IND104" s="268"/>
      <c r="INE104" s="268"/>
      <c r="INF104" s="268"/>
      <c r="ING104" s="268"/>
      <c r="INH104" s="268"/>
      <c r="INI104" s="268"/>
      <c r="INJ104" s="268"/>
      <c r="INK104" s="268"/>
      <c r="INL104" s="268"/>
      <c r="INM104" s="268"/>
      <c r="INN104" s="268"/>
      <c r="INO104" s="268"/>
      <c r="INP104" s="268"/>
      <c r="INQ104" s="268"/>
      <c r="INR104" s="268"/>
      <c r="INS104" s="268"/>
      <c r="INT104" s="268"/>
      <c r="INU104" s="268"/>
      <c r="INV104" s="268"/>
      <c r="INW104" s="268"/>
      <c r="INX104" s="268"/>
      <c r="INY104" s="268"/>
      <c r="INZ104" s="268"/>
      <c r="IOA104" s="268"/>
      <c r="IOB104" s="268"/>
      <c r="IOC104" s="268"/>
      <c r="IOD104" s="268"/>
      <c r="IOE104" s="268"/>
      <c r="IOF104" s="268"/>
      <c r="IOG104" s="268"/>
      <c r="IOH104" s="268"/>
      <c r="IOI104" s="268"/>
      <c r="IOJ104" s="268"/>
      <c r="IOK104" s="268"/>
      <c r="IOL104" s="268"/>
      <c r="IOM104" s="268"/>
      <c r="ION104" s="268"/>
      <c r="IOO104" s="268"/>
      <c r="IOP104" s="268"/>
      <c r="IOQ104" s="268"/>
      <c r="IOR104" s="268"/>
      <c r="IOS104" s="268"/>
      <c r="IOT104" s="268"/>
      <c r="IOU104" s="268"/>
      <c r="IOV104" s="268"/>
      <c r="IOW104" s="268"/>
      <c r="IOX104" s="268"/>
      <c r="IOY104" s="268"/>
      <c r="IOZ104" s="268"/>
      <c r="IPA104" s="268"/>
      <c r="IPB104" s="268"/>
      <c r="IPC104" s="268"/>
      <c r="IPD104" s="268"/>
      <c r="IPE104" s="268"/>
      <c r="IPF104" s="268"/>
      <c r="IPG104" s="268"/>
      <c r="IPH104" s="268"/>
      <c r="IPI104" s="268"/>
      <c r="IPJ104" s="268"/>
      <c r="IPK104" s="268"/>
      <c r="IPL104" s="268"/>
      <c r="IPM104" s="268"/>
      <c r="IPN104" s="268"/>
      <c r="IPO104" s="268"/>
      <c r="IPP104" s="268"/>
      <c r="IPQ104" s="268"/>
      <c r="IPR104" s="268"/>
      <c r="IPS104" s="268"/>
      <c r="IPT104" s="268"/>
      <c r="IPU104" s="268"/>
      <c r="IPV104" s="268"/>
      <c r="IPW104" s="268"/>
      <c r="IPX104" s="268"/>
      <c r="IPY104" s="268"/>
      <c r="IPZ104" s="268"/>
      <c r="IQA104" s="268"/>
      <c r="IQB104" s="268"/>
      <c r="IQC104" s="268"/>
      <c r="IQD104" s="268"/>
      <c r="IQE104" s="268"/>
      <c r="IQF104" s="268"/>
      <c r="IQG104" s="268"/>
      <c r="IQH104" s="268"/>
      <c r="IQI104" s="268"/>
      <c r="IQJ104" s="268"/>
      <c r="IQK104" s="268"/>
      <c r="IQL104" s="268"/>
      <c r="IQM104" s="268"/>
      <c r="IQN104" s="268"/>
      <c r="IQO104" s="268"/>
      <c r="IQP104" s="268"/>
      <c r="IQQ104" s="268"/>
      <c r="IQR104" s="268"/>
      <c r="IQS104" s="268"/>
      <c r="IQT104" s="268"/>
      <c r="IQU104" s="268"/>
      <c r="IQV104" s="268"/>
      <c r="IQW104" s="268"/>
      <c r="IQX104" s="268"/>
      <c r="IQY104" s="268"/>
      <c r="IQZ104" s="268"/>
      <c r="IRA104" s="268"/>
      <c r="IRB104" s="268"/>
      <c r="IRC104" s="268"/>
      <c r="IRD104" s="268"/>
      <c r="IRE104" s="268"/>
      <c r="IRF104" s="268"/>
      <c r="IRG104" s="268"/>
      <c r="IRH104" s="268"/>
      <c r="IRI104" s="268"/>
      <c r="IRJ104" s="268"/>
      <c r="IRK104" s="268"/>
      <c r="IRL104" s="268"/>
      <c r="IRM104" s="268"/>
      <c r="IRN104" s="268"/>
      <c r="IRO104" s="268"/>
      <c r="IRP104" s="268"/>
      <c r="IRQ104" s="268"/>
      <c r="IRR104" s="268"/>
      <c r="IRS104" s="268"/>
      <c r="IRT104" s="268"/>
      <c r="IRU104" s="268"/>
      <c r="IRV104" s="268"/>
      <c r="IRW104" s="268"/>
      <c r="IRX104" s="268"/>
      <c r="IRY104" s="268"/>
      <c r="IRZ104" s="268"/>
      <c r="ISA104" s="268"/>
      <c r="ISB104" s="268"/>
      <c r="ISC104" s="268"/>
      <c r="ISD104" s="268"/>
      <c r="ISE104" s="268"/>
      <c r="ISF104" s="268"/>
      <c r="ISG104" s="268"/>
      <c r="ISH104" s="268"/>
      <c r="ISI104" s="268"/>
      <c r="ISJ104" s="268"/>
      <c r="ISK104" s="268"/>
      <c r="ISL104" s="268"/>
      <c r="ISM104" s="268"/>
      <c r="ISN104" s="268"/>
      <c r="ISO104" s="268"/>
      <c r="ISP104" s="268"/>
      <c r="ISQ104" s="268"/>
      <c r="ISR104" s="268"/>
      <c r="ISS104" s="268"/>
      <c r="IST104" s="268"/>
      <c r="ISU104" s="268"/>
      <c r="ISV104" s="268"/>
      <c r="ISW104" s="268"/>
      <c r="ISX104" s="268"/>
      <c r="ISY104" s="268"/>
      <c r="ISZ104" s="268"/>
      <c r="ITA104" s="268"/>
      <c r="ITB104" s="268"/>
      <c r="ITC104" s="268"/>
      <c r="ITD104" s="268"/>
      <c r="ITE104" s="268"/>
      <c r="ITF104" s="268"/>
      <c r="ITG104" s="268"/>
      <c r="ITH104" s="268"/>
      <c r="ITI104" s="268"/>
      <c r="ITJ104" s="268"/>
      <c r="ITK104" s="268"/>
      <c r="ITL104" s="268"/>
      <c r="ITM104" s="268"/>
      <c r="ITN104" s="268"/>
      <c r="ITO104" s="268"/>
      <c r="ITP104" s="268"/>
      <c r="ITQ104" s="268"/>
      <c r="ITR104" s="268"/>
      <c r="ITS104" s="268"/>
      <c r="ITT104" s="268"/>
      <c r="ITU104" s="268"/>
      <c r="ITV104" s="268"/>
      <c r="ITW104" s="268"/>
      <c r="ITX104" s="268"/>
      <c r="ITY104" s="268"/>
      <c r="ITZ104" s="268"/>
      <c r="IUA104" s="268"/>
      <c r="IUB104" s="268"/>
      <c r="IUC104" s="268"/>
      <c r="IUD104" s="268"/>
      <c r="IUE104" s="268"/>
      <c r="IUF104" s="268"/>
      <c r="IUG104" s="268"/>
      <c r="IUH104" s="268"/>
      <c r="IUI104" s="268"/>
      <c r="IUJ104" s="268"/>
      <c r="IUK104" s="268"/>
      <c r="IUL104" s="268"/>
      <c r="IUM104" s="268"/>
      <c r="IUN104" s="268"/>
      <c r="IUO104" s="268"/>
      <c r="IUP104" s="268"/>
      <c r="IUQ104" s="268"/>
      <c r="IUR104" s="268"/>
      <c r="IUS104" s="268"/>
      <c r="IUT104" s="268"/>
      <c r="IUU104" s="268"/>
      <c r="IUV104" s="268"/>
      <c r="IUW104" s="268"/>
      <c r="IUX104" s="268"/>
      <c r="IUY104" s="268"/>
      <c r="IUZ104" s="268"/>
      <c r="IVA104" s="268"/>
      <c r="IVB104" s="268"/>
      <c r="IVC104" s="268"/>
      <c r="IVD104" s="268"/>
      <c r="IVE104" s="268"/>
      <c r="IVF104" s="268"/>
      <c r="IVG104" s="268"/>
      <c r="IVH104" s="268"/>
      <c r="IVI104" s="268"/>
      <c r="IVJ104" s="268"/>
      <c r="IVK104" s="268"/>
      <c r="IVL104" s="268"/>
      <c r="IVM104" s="268"/>
      <c r="IVN104" s="268"/>
      <c r="IVO104" s="268"/>
      <c r="IVP104" s="268"/>
      <c r="IVQ104" s="268"/>
      <c r="IVR104" s="268"/>
      <c r="IVS104" s="268"/>
      <c r="IVT104" s="268"/>
      <c r="IVU104" s="268"/>
      <c r="IVV104" s="268"/>
      <c r="IVW104" s="268"/>
      <c r="IVX104" s="268"/>
      <c r="IVY104" s="268"/>
      <c r="IVZ104" s="268"/>
      <c r="IWA104" s="268"/>
      <c r="IWB104" s="268"/>
      <c r="IWC104" s="268"/>
      <c r="IWD104" s="268"/>
      <c r="IWE104" s="268"/>
      <c r="IWF104" s="268"/>
      <c r="IWG104" s="268"/>
      <c r="IWH104" s="268"/>
      <c r="IWI104" s="268"/>
      <c r="IWJ104" s="268"/>
      <c r="IWK104" s="268"/>
      <c r="IWL104" s="268"/>
      <c r="IWM104" s="268"/>
      <c r="IWN104" s="268"/>
      <c r="IWO104" s="268"/>
      <c r="IWP104" s="268"/>
      <c r="IWQ104" s="268"/>
      <c r="IWR104" s="268"/>
      <c r="IWS104" s="268"/>
      <c r="IWT104" s="268"/>
      <c r="IWU104" s="268"/>
      <c r="IWV104" s="268"/>
      <c r="IWW104" s="268"/>
      <c r="IWX104" s="268"/>
      <c r="IWY104" s="268"/>
      <c r="IWZ104" s="268"/>
      <c r="IXA104" s="268"/>
      <c r="IXB104" s="268"/>
      <c r="IXC104" s="268"/>
      <c r="IXD104" s="268"/>
      <c r="IXE104" s="268"/>
      <c r="IXF104" s="268"/>
      <c r="IXG104" s="268"/>
      <c r="IXH104" s="268"/>
      <c r="IXI104" s="268"/>
      <c r="IXJ104" s="268"/>
      <c r="IXK104" s="268"/>
      <c r="IXL104" s="268"/>
      <c r="IXM104" s="268"/>
      <c r="IXN104" s="268"/>
      <c r="IXO104" s="268"/>
      <c r="IXP104" s="268"/>
      <c r="IXQ104" s="268"/>
      <c r="IXR104" s="268"/>
      <c r="IXS104" s="268"/>
      <c r="IXT104" s="268"/>
      <c r="IXU104" s="268"/>
      <c r="IXV104" s="268"/>
      <c r="IXW104" s="268"/>
      <c r="IXX104" s="268"/>
      <c r="IXY104" s="268"/>
      <c r="IXZ104" s="268"/>
      <c r="IYA104" s="268"/>
      <c r="IYB104" s="268"/>
      <c r="IYC104" s="268"/>
      <c r="IYD104" s="268"/>
      <c r="IYE104" s="268"/>
      <c r="IYF104" s="268"/>
      <c r="IYG104" s="268"/>
      <c r="IYH104" s="268"/>
      <c r="IYI104" s="268"/>
      <c r="IYJ104" s="268"/>
      <c r="IYK104" s="268"/>
      <c r="IYL104" s="268"/>
      <c r="IYM104" s="268"/>
      <c r="IYN104" s="268"/>
      <c r="IYO104" s="268"/>
      <c r="IYP104" s="268"/>
      <c r="IYQ104" s="268"/>
      <c r="IYR104" s="268"/>
      <c r="IYS104" s="268"/>
      <c r="IYT104" s="268"/>
      <c r="IYU104" s="268"/>
      <c r="IYV104" s="268"/>
      <c r="IYW104" s="268"/>
      <c r="IYX104" s="268"/>
      <c r="IYY104" s="268"/>
      <c r="IYZ104" s="268"/>
      <c r="IZA104" s="268"/>
      <c r="IZB104" s="268"/>
      <c r="IZC104" s="268"/>
      <c r="IZD104" s="268"/>
      <c r="IZE104" s="268"/>
      <c r="IZF104" s="268"/>
      <c r="IZG104" s="268"/>
      <c r="IZH104" s="268"/>
      <c r="IZI104" s="268"/>
      <c r="IZJ104" s="268"/>
      <c r="IZK104" s="268"/>
      <c r="IZL104" s="268"/>
      <c r="IZM104" s="268"/>
      <c r="IZN104" s="268"/>
      <c r="IZO104" s="268"/>
      <c r="IZP104" s="268"/>
      <c r="IZQ104" s="268"/>
      <c r="IZR104" s="268"/>
      <c r="IZS104" s="268"/>
      <c r="IZT104" s="268"/>
      <c r="IZU104" s="268"/>
      <c r="IZV104" s="268"/>
      <c r="IZW104" s="268"/>
      <c r="IZX104" s="268"/>
      <c r="IZY104" s="268"/>
      <c r="IZZ104" s="268"/>
      <c r="JAA104" s="268"/>
      <c r="JAB104" s="268"/>
      <c r="JAC104" s="268"/>
      <c r="JAD104" s="268"/>
      <c r="JAE104" s="268"/>
      <c r="JAF104" s="268"/>
      <c r="JAG104" s="268"/>
      <c r="JAH104" s="268"/>
      <c r="JAI104" s="268"/>
      <c r="JAJ104" s="268"/>
      <c r="JAK104" s="268"/>
      <c r="JAL104" s="268"/>
      <c r="JAM104" s="268"/>
      <c r="JAN104" s="268"/>
      <c r="JAO104" s="268"/>
      <c r="JAP104" s="268"/>
      <c r="JAQ104" s="268"/>
      <c r="JAR104" s="268"/>
      <c r="JAS104" s="268"/>
      <c r="JAT104" s="268"/>
      <c r="JAU104" s="268"/>
      <c r="JAV104" s="268"/>
      <c r="JAW104" s="268"/>
      <c r="JAX104" s="268"/>
      <c r="JAY104" s="268"/>
      <c r="JAZ104" s="268"/>
      <c r="JBA104" s="268"/>
      <c r="JBB104" s="268"/>
      <c r="JBC104" s="268"/>
      <c r="JBD104" s="268"/>
      <c r="JBE104" s="268"/>
      <c r="JBF104" s="268"/>
      <c r="JBG104" s="268"/>
      <c r="JBH104" s="268"/>
      <c r="JBI104" s="268"/>
      <c r="JBJ104" s="268"/>
      <c r="JBK104" s="268"/>
      <c r="JBL104" s="268"/>
      <c r="JBM104" s="268"/>
      <c r="JBN104" s="268"/>
      <c r="JBO104" s="268"/>
      <c r="JBP104" s="268"/>
      <c r="JBQ104" s="268"/>
      <c r="JBR104" s="268"/>
      <c r="JBS104" s="268"/>
      <c r="JBT104" s="268"/>
      <c r="JBU104" s="268"/>
      <c r="JBV104" s="268"/>
      <c r="JBW104" s="268"/>
      <c r="JBX104" s="268"/>
      <c r="JBY104" s="268"/>
      <c r="JBZ104" s="268"/>
      <c r="JCA104" s="268"/>
      <c r="JCB104" s="268"/>
      <c r="JCC104" s="268"/>
      <c r="JCD104" s="268"/>
      <c r="JCE104" s="268"/>
      <c r="JCF104" s="268"/>
      <c r="JCG104" s="268"/>
      <c r="JCH104" s="268"/>
      <c r="JCI104" s="268"/>
      <c r="JCJ104" s="268"/>
      <c r="JCK104" s="268"/>
      <c r="JCL104" s="268"/>
      <c r="JCM104" s="268"/>
      <c r="JCN104" s="268"/>
      <c r="JCO104" s="268"/>
      <c r="JCP104" s="268"/>
      <c r="JCQ104" s="268"/>
      <c r="JCR104" s="268"/>
      <c r="JCS104" s="268"/>
      <c r="JCT104" s="268"/>
      <c r="JCU104" s="268"/>
      <c r="JCV104" s="268"/>
      <c r="JCW104" s="268"/>
      <c r="JCX104" s="268"/>
      <c r="JCY104" s="268"/>
      <c r="JCZ104" s="268"/>
      <c r="JDA104" s="268"/>
      <c r="JDB104" s="268"/>
      <c r="JDC104" s="268"/>
      <c r="JDD104" s="268"/>
      <c r="JDE104" s="268"/>
      <c r="JDF104" s="268"/>
      <c r="JDG104" s="268"/>
      <c r="JDH104" s="268"/>
      <c r="JDI104" s="268"/>
      <c r="JDJ104" s="268"/>
      <c r="JDK104" s="268"/>
      <c r="JDL104" s="268"/>
      <c r="JDM104" s="268"/>
      <c r="JDN104" s="268"/>
      <c r="JDO104" s="268"/>
      <c r="JDP104" s="268"/>
      <c r="JDQ104" s="268"/>
      <c r="JDR104" s="268"/>
      <c r="JDS104" s="268"/>
      <c r="JDT104" s="268"/>
      <c r="JDU104" s="268"/>
      <c r="JDV104" s="268"/>
      <c r="JDW104" s="268"/>
      <c r="JDX104" s="268"/>
      <c r="JDY104" s="268"/>
      <c r="JDZ104" s="268"/>
      <c r="JEA104" s="268"/>
      <c r="JEB104" s="268"/>
      <c r="JEC104" s="268"/>
      <c r="JED104" s="268"/>
      <c r="JEE104" s="268"/>
      <c r="JEF104" s="268"/>
      <c r="JEG104" s="268"/>
      <c r="JEH104" s="268"/>
      <c r="JEI104" s="268"/>
      <c r="JEJ104" s="268"/>
      <c r="JEK104" s="268"/>
      <c r="JEL104" s="268"/>
      <c r="JEM104" s="268"/>
      <c r="JEN104" s="268"/>
      <c r="JEO104" s="268"/>
      <c r="JEP104" s="268"/>
      <c r="JEQ104" s="268"/>
      <c r="JER104" s="268"/>
      <c r="JES104" s="268"/>
      <c r="JET104" s="268"/>
      <c r="JEU104" s="268"/>
      <c r="JEV104" s="268"/>
      <c r="JEW104" s="268"/>
      <c r="JEX104" s="268"/>
      <c r="JEY104" s="268"/>
      <c r="JEZ104" s="268"/>
      <c r="JFA104" s="268"/>
      <c r="JFB104" s="268"/>
      <c r="JFC104" s="268"/>
      <c r="JFD104" s="268"/>
      <c r="JFE104" s="268"/>
      <c r="JFF104" s="268"/>
      <c r="JFG104" s="268"/>
      <c r="JFH104" s="268"/>
      <c r="JFI104" s="268"/>
      <c r="JFJ104" s="268"/>
      <c r="JFK104" s="268"/>
      <c r="JFL104" s="268"/>
      <c r="JFM104" s="268"/>
      <c r="JFN104" s="268"/>
      <c r="JFO104" s="268"/>
      <c r="JFP104" s="268"/>
      <c r="JFQ104" s="268"/>
      <c r="JFR104" s="268"/>
      <c r="JFS104" s="268"/>
      <c r="JFT104" s="268"/>
      <c r="JFU104" s="268"/>
      <c r="JFV104" s="268"/>
      <c r="JFW104" s="268"/>
      <c r="JFX104" s="268"/>
      <c r="JFY104" s="268"/>
      <c r="JFZ104" s="268"/>
      <c r="JGA104" s="268"/>
      <c r="JGB104" s="268"/>
      <c r="JGC104" s="268"/>
      <c r="JGD104" s="268"/>
      <c r="JGE104" s="268"/>
      <c r="JGF104" s="268"/>
      <c r="JGG104" s="268"/>
      <c r="JGH104" s="268"/>
      <c r="JGI104" s="268"/>
      <c r="JGJ104" s="268"/>
      <c r="JGK104" s="268"/>
      <c r="JGL104" s="268"/>
      <c r="JGM104" s="268"/>
      <c r="JGN104" s="268"/>
      <c r="JGO104" s="268"/>
      <c r="JGP104" s="268"/>
      <c r="JGQ104" s="268"/>
      <c r="JGR104" s="268"/>
      <c r="JGS104" s="268"/>
      <c r="JGT104" s="268"/>
      <c r="JGU104" s="268"/>
      <c r="JGV104" s="268"/>
      <c r="JGW104" s="268"/>
      <c r="JGX104" s="268"/>
      <c r="JGY104" s="268"/>
      <c r="JGZ104" s="268"/>
      <c r="JHA104" s="268"/>
      <c r="JHB104" s="268"/>
      <c r="JHC104" s="268"/>
      <c r="JHD104" s="268"/>
      <c r="JHE104" s="268"/>
      <c r="JHF104" s="268"/>
      <c r="JHG104" s="268"/>
      <c r="JHH104" s="268"/>
      <c r="JHI104" s="268"/>
      <c r="JHJ104" s="268"/>
      <c r="JHK104" s="268"/>
      <c r="JHL104" s="268"/>
      <c r="JHM104" s="268"/>
      <c r="JHN104" s="268"/>
      <c r="JHO104" s="268"/>
      <c r="JHP104" s="268"/>
      <c r="JHQ104" s="268"/>
      <c r="JHR104" s="268"/>
      <c r="JHS104" s="268"/>
      <c r="JHT104" s="268"/>
      <c r="JHU104" s="268"/>
      <c r="JHV104" s="268"/>
      <c r="JHW104" s="268"/>
      <c r="JHX104" s="268"/>
      <c r="JHY104" s="268"/>
      <c r="JHZ104" s="268"/>
      <c r="JIA104" s="268"/>
      <c r="JIB104" s="268"/>
      <c r="JIC104" s="268"/>
      <c r="JID104" s="268"/>
      <c r="JIE104" s="268"/>
      <c r="JIF104" s="268"/>
      <c r="JIG104" s="268"/>
      <c r="JIH104" s="268"/>
      <c r="JII104" s="268"/>
      <c r="JIJ104" s="268"/>
      <c r="JIK104" s="268"/>
      <c r="JIL104" s="268"/>
      <c r="JIM104" s="268"/>
      <c r="JIN104" s="268"/>
      <c r="JIO104" s="268"/>
      <c r="JIP104" s="268"/>
      <c r="JIQ104" s="268"/>
      <c r="JIR104" s="268"/>
      <c r="JIS104" s="268"/>
      <c r="JIT104" s="268"/>
      <c r="JIU104" s="268"/>
      <c r="JIV104" s="268"/>
      <c r="JIW104" s="268"/>
      <c r="JIX104" s="268"/>
      <c r="JIY104" s="268"/>
      <c r="JIZ104" s="268"/>
      <c r="JJA104" s="268"/>
      <c r="JJB104" s="268"/>
      <c r="JJC104" s="268"/>
      <c r="JJD104" s="268"/>
      <c r="JJE104" s="268"/>
      <c r="JJF104" s="268"/>
      <c r="JJG104" s="268"/>
      <c r="JJH104" s="268"/>
      <c r="JJI104" s="268"/>
      <c r="JJJ104" s="268"/>
      <c r="JJK104" s="268"/>
      <c r="JJL104" s="268"/>
      <c r="JJM104" s="268"/>
      <c r="JJN104" s="268"/>
      <c r="JJO104" s="268"/>
      <c r="JJP104" s="268"/>
      <c r="JJQ104" s="268"/>
      <c r="JJR104" s="268"/>
      <c r="JJS104" s="268"/>
      <c r="JJT104" s="268"/>
      <c r="JJU104" s="268"/>
      <c r="JJV104" s="268"/>
      <c r="JJW104" s="268"/>
      <c r="JJX104" s="268"/>
      <c r="JJY104" s="268"/>
      <c r="JJZ104" s="268"/>
      <c r="JKA104" s="268"/>
      <c r="JKB104" s="268"/>
      <c r="JKC104" s="268"/>
      <c r="JKD104" s="268"/>
      <c r="JKE104" s="268"/>
      <c r="JKF104" s="268"/>
      <c r="JKG104" s="268"/>
      <c r="JKH104" s="268"/>
      <c r="JKI104" s="268"/>
      <c r="JKJ104" s="268"/>
      <c r="JKK104" s="268"/>
      <c r="JKL104" s="268"/>
      <c r="JKM104" s="268"/>
      <c r="JKN104" s="268"/>
      <c r="JKO104" s="268"/>
      <c r="JKP104" s="268"/>
      <c r="JKQ104" s="268"/>
      <c r="JKR104" s="268"/>
      <c r="JKS104" s="268"/>
      <c r="JKT104" s="268"/>
      <c r="JKU104" s="268"/>
      <c r="JKV104" s="268"/>
      <c r="JKW104" s="268"/>
      <c r="JKX104" s="268"/>
      <c r="JKY104" s="268"/>
      <c r="JKZ104" s="268"/>
      <c r="JLA104" s="268"/>
      <c r="JLB104" s="268"/>
      <c r="JLC104" s="268"/>
      <c r="JLD104" s="268"/>
      <c r="JLE104" s="268"/>
      <c r="JLF104" s="268"/>
      <c r="JLG104" s="268"/>
      <c r="JLH104" s="268"/>
      <c r="JLI104" s="268"/>
      <c r="JLJ104" s="268"/>
      <c r="JLK104" s="268"/>
      <c r="JLL104" s="268"/>
      <c r="JLM104" s="268"/>
      <c r="JLN104" s="268"/>
      <c r="JLO104" s="268"/>
      <c r="JLP104" s="268"/>
      <c r="JLQ104" s="268"/>
      <c r="JLR104" s="268"/>
      <c r="JLS104" s="268"/>
      <c r="JLT104" s="268"/>
      <c r="JLU104" s="268"/>
      <c r="JLV104" s="268"/>
      <c r="JLW104" s="268"/>
      <c r="JLX104" s="268"/>
      <c r="JLY104" s="268"/>
      <c r="JLZ104" s="268"/>
      <c r="JMA104" s="268"/>
      <c r="JMB104" s="268"/>
      <c r="JMC104" s="268"/>
      <c r="JMD104" s="268"/>
      <c r="JME104" s="268"/>
      <c r="JMF104" s="268"/>
      <c r="JMG104" s="268"/>
      <c r="JMH104" s="268"/>
      <c r="JMI104" s="268"/>
      <c r="JMJ104" s="268"/>
      <c r="JMK104" s="268"/>
      <c r="JML104" s="268"/>
      <c r="JMM104" s="268"/>
      <c r="JMN104" s="268"/>
      <c r="JMO104" s="268"/>
      <c r="JMP104" s="268"/>
      <c r="JMQ104" s="268"/>
      <c r="JMR104" s="268"/>
      <c r="JMS104" s="268"/>
      <c r="JMT104" s="268"/>
      <c r="JMU104" s="268"/>
      <c r="JMV104" s="268"/>
      <c r="JMW104" s="268"/>
      <c r="JMX104" s="268"/>
      <c r="JMY104" s="268"/>
      <c r="JMZ104" s="268"/>
      <c r="JNA104" s="268"/>
      <c r="JNB104" s="268"/>
      <c r="JNC104" s="268"/>
      <c r="JND104" s="268"/>
      <c r="JNE104" s="268"/>
      <c r="JNF104" s="268"/>
      <c r="JNG104" s="268"/>
      <c r="JNH104" s="268"/>
      <c r="JNI104" s="268"/>
      <c r="JNJ104" s="268"/>
      <c r="JNK104" s="268"/>
      <c r="JNL104" s="268"/>
      <c r="JNM104" s="268"/>
      <c r="JNN104" s="268"/>
      <c r="JNO104" s="268"/>
      <c r="JNP104" s="268"/>
      <c r="JNQ104" s="268"/>
      <c r="JNR104" s="268"/>
      <c r="JNS104" s="268"/>
      <c r="JNT104" s="268"/>
      <c r="JNU104" s="268"/>
      <c r="JNV104" s="268"/>
      <c r="JNW104" s="268"/>
      <c r="JNX104" s="268"/>
      <c r="JNY104" s="268"/>
      <c r="JNZ104" s="268"/>
      <c r="JOA104" s="268"/>
      <c r="JOB104" s="268"/>
      <c r="JOC104" s="268"/>
      <c r="JOD104" s="268"/>
      <c r="JOE104" s="268"/>
      <c r="JOF104" s="268"/>
      <c r="JOG104" s="268"/>
      <c r="JOH104" s="268"/>
      <c r="JOI104" s="268"/>
      <c r="JOJ104" s="268"/>
      <c r="JOK104" s="268"/>
      <c r="JOL104" s="268"/>
      <c r="JOM104" s="268"/>
      <c r="JON104" s="268"/>
      <c r="JOO104" s="268"/>
      <c r="JOP104" s="268"/>
      <c r="JOQ104" s="268"/>
      <c r="JOR104" s="268"/>
      <c r="JOS104" s="268"/>
      <c r="JOT104" s="268"/>
      <c r="JOU104" s="268"/>
      <c r="JOV104" s="268"/>
      <c r="JOW104" s="268"/>
      <c r="JOX104" s="268"/>
      <c r="JOY104" s="268"/>
      <c r="JOZ104" s="268"/>
      <c r="JPA104" s="268"/>
      <c r="JPB104" s="268"/>
      <c r="JPC104" s="268"/>
      <c r="JPD104" s="268"/>
      <c r="JPE104" s="268"/>
      <c r="JPF104" s="268"/>
      <c r="JPG104" s="268"/>
      <c r="JPH104" s="268"/>
      <c r="JPI104" s="268"/>
      <c r="JPJ104" s="268"/>
      <c r="JPK104" s="268"/>
      <c r="JPL104" s="268"/>
      <c r="JPM104" s="268"/>
      <c r="JPN104" s="268"/>
      <c r="JPO104" s="268"/>
      <c r="JPP104" s="268"/>
      <c r="JPQ104" s="268"/>
      <c r="JPR104" s="268"/>
      <c r="JPS104" s="268"/>
      <c r="JPT104" s="268"/>
      <c r="JPU104" s="268"/>
      <c r="JPV104" s="268"/>
      <c r="JPW104" s="268"/>
      <c r="JPX104" s="268"/>
      <c r="JPY104" s="268"/>
      <c r="JPZ104" s="268"/>
      <c r="JQA104" s="268"/>
      <c r="JQB104" s="268"/>
      <c r="JQC104" s="268"/>
      <c r="JQD104" s="268"/>
      <c r="JQE104" s="268"/>
      <c r="JQF104" s="268"/>
      <c r="JQG104" s="268"/>
      <c r="JQH104" s="268"/>
      <c r="JQI104" s="268"/>
      <c r="JQJ104" s="268"/>
      <c r="JQK104" s="268"/>
      <c r="JQL104" s="268"/>
      <c r="JQM104" s="268"/>
      <c r="JQN104" s="268"/>
      <c r="JQO104" s="268"/>
      <c r="JQP104" s="268"/>
      <c r="JQQ104" s="268"/>
      <c r="JQR104" s="268"/>
      <c r="JQS104" s="268"/>
      <c r="JQT104" s="268"/>
      <c r="JQU104" s="268"/>
      <c r="JQV104" s="268"/>
      <c r="JQW104" s="268"/>
      <c r="JQX104" s="268"/>
      <c r="JQY104" s="268"/>
      <c r="JQZ104" s="268"/>
      <c r="JRA104" s="268"/>
      <c r="JRB104" s="268"/>
      <c r="JRC104" s="268"/>
      <c r="JRD104" s="268"/>
      <c r="JRE104" s="268"/>
      <c r="JRF104" s="268"/>
      <c r="JRG104" s="268"/>
      <c r="JRH104" s="268"/>
      <c r="JRI104" s="268"/>
      <c r="JRJ104" s="268"/>
      <c r="JRK104" s="268"/>
      <c r="JRL104" s="268"/>
      <c r="JRM104" s="268"/>
      <c r="JRN104" s="268"/>
      <c r="JRO104" s="268"/>
      <c r="JRP104" s="268"/>
      <c r="JRQ104" s="268"/>
      <c r="JRR104" s="268"/>
      <c r="JRS104" s="268"/>
      <c r="JRT104" s="268"/>
      <c r="JRU104" s="268"/>
      <c r="JRV104" s="268"/>
      <c r="JRW104" s="268"/>
      <c r="JRX104" s="268"/>
      <c r="JRY104" s="268"/>
      <c r="JRZ104" s="268"/>
      <c r="JSA104" s="268"/>
      <c r="JSB104" s="268"/>
      <c r="JSC104" s="268"/>
      <c r="JSD104" s="268"/>
      <c r="JSE104" s="268"/>
      <c r="JSF104" s="268"/>
      <c r="JSG104" s="268"/>
      <c r="JSH104" s="268"/>
      <c r="JSI104" s="268"/>
      <c r="JSJ104" s="268"/>
      <c r="JSK104" s="268"/>
      <c r="JSL104" s="268"/>
      <c r="JSM104" s="268"/>
      <c r="JSN104" s="268"/>
      <c r="JSO104" s="268"/>
      <c r="JSP104" s="268"/>
      <c r="JSQ104" s="268"/>
      <c r="JSR104" s="268"/>
      <c r="JSS104" s="268"/>
      <c r="JST104" s="268"/>
      <c r="JSU104" s="268"/>
      <c r="JSV104" s="268"/>
      <c r="JSW104" s="268"/>
      <c r="JSX104" s="268"/>
      <c r="JSY104" s="268"/>
      <c r="JSZ104" s="268"/>
      <c r="JTA104" s="268"/>
      <c r="JTB104" s="268"/>
      <c r="JTC104" s="268"/>
      <c r="JTD104" s="268"/>
      <c r="JTE104" s="268"/>
      <c r="JTF104" s="268"/>
      <c r="JTG104" s="268"/>
      <c r="JTH104" s="268"/>
      <c r="JTI104" s="268"/>
      <c r="JTJ104" s="268"/>
      <c r="JTK104" s="268"/>
      <c r="JTL104" s="268"/>
      <c r="JTM104" s="268"/>
      <c r="JTN104" s="268"/>
      <c r="JTO104" s="268"/>
      <c r="JTP104" s="268"/>
      <c r="JTQ104" s="268"/>
      <c r="JTR104" s="268"/>
      <c r="JTS104" s="268"/>
      <c r="JTT104" s="268"/>
      <c r="JTU104" s="268"/>
      <c r="JTV104" s="268"/>
      <c r="JTW104" s="268"/>
      <c r="JTX104" s="268"/>
      <c r="JTY104" s="268"/>
      <c r="JTZ104" s="268"/>
      <c r="JUA104" s="268"/>
      <c r="JUB104" s="268"/>
      <c r="JUC104" s="268"/>
      <c r="JUD104" s="268"/>
      <c r="JUE104" s="268"/>
      <c r="JUF104" s="268"/>
      <c r="JUG104" s="268"/>
      <c r="JUH104" s="268"/>
      <c r="JUI104" s="268"/>
      <c r="JUJ104" s="268"/>
      <c r="JUK104" s="268"/>
      <c r="JUL104" s="268"/>
      <c r="JUM104" s="268"/>
      <c r="JUN104" s="268"/>
      <c r="JUO104" s="268"/>
      <c r="JUP104" s="268"/>
      <c r="JUQ104" s="268"/>
      <c r="JUR104" s="268"/>
      <c r="JUS104" s="268"/>
      <c r="JUT104" s="268"/>
      <c r="JUU104" s="268"/>
      <c r="JUV104" s="268"/>
      <c r="JUW104" s="268"/>
      <c r="JUX104" s="268"/>
      <c r="JUY104" s="268"/>
      <c r="JUZ104" s="268"/>
      <c r="JVA104" s="268"/>
      <c r="JVB104" s="268"/>
      <c r="JVC104" s="268"/>
      <c r="JVD104" s="268"/>
      <c r="JVE104" s="268"/>
      <c r="JVF104" s="268"/>
      <c r="JVG104" s="268"/>
      <c r="JVH104" s="268"/>
      <c r="JVI104" s="268"/>
      <c r="JVJ104" s="268"/>
      <c r="JVK104" s="268"/>
      <c r="JVL104" s="268"/>
      <c r="JVM104" s="268"/>
      <c r="JVN104" s="268"/>
      <c r="JVO104" s="268"/>
      <c r="JVP104" s="268"/>
      <c r="JVQ104" s="268"/>
      <c r="JVR104" s="268"/>
      <c r="JVS104" s="268"/>
      <c r="JVT104" s="268"/>
      <c r="JVU104" s="268"/>
      <c r="JVV104" s="268"/>
      <c r="JVW104" s="268"/>
      <c r="JVX104" s="268"/>
      <c r="JVY104" s="268"/>
      <c r="JVZ104" s="268"/>
      <c r="JWA104" s="268"/>
      <c r="JWB104" s="268"/>
      <c r="JWC104" s="268"/>
      <c r="JWD104" s="268"/>
      <c r="JWE104" s="268"/>
      <c r="JWF104" s="268"/>
      <c r="JWG104" s="268"/>
      <c r="JWH104" s="268"/>
      <c r="JWI104" s="268"/>
      <c r="JWJ104" s="268"/>
      <c r="JWK104" s="268"/>
      <c r="JWL104" s="268"/>
      <c r="JWM104" s="268"/>
      <c r="JWN104" s="268"/>
      <c r="JWO104" s="268"/>
      <c r="JWP104" s="268"/>
      <c r="JWQ104" s="268"/>
      <c r="JWR104" s="268"/>
      <c r="JWS104" s="268"/>
      <c r="JWT104" s="268"/>
      <c r="JWU104" s="268"/>
      <c r="JWV104" s="268"/>
      <c r="JWW104" s="268"/>
      <c r="JWX104" s="268"/>
      <c r="JWY104" s="268"/>
      <c r="JWZ104" s="268"/>
      <c r="JXA104" s="268"/>
      <c r="JXB104" s="268"/>
      <c r="JXC104" s="268"/>
      <c r="JXD104" s="268"/>
      <c r="JXE104" s="268"/>
      <c r="JXF104" s="268"/>
      <c r="JXG104" s="268"/>
      <c r="JXH104" s="268"/>
      <c r="JXI104" s="268"/>
      <c r="JXJ104" s="268"/>
      <c r="JXK104" s="268"/>
      <c r="JXL104" s="268"/>
      <c r="JXM104" s="268"/>
      <c r="JXN104" s="268"/>
      <c r="JXO104" s="268"/>
      <c r="JXP104" s="268"/>
      <c r="JXQ104" s="268"/>
      <c r="JXR104" s="268"/>
      <c r="JXS104" s="268"/>
      <c r="JXT104" s="268"/>
      <c r="JXU104" s="268"/>
      <c r="JXV104" s="268"/>
      <c r="JXW104" s="268"/>
      <c r="JXX104" s="268"/>
      <c r="JXY104" s="268"/>
      <c r="JXZ104" s="268"/>
      <c r="JYA104" s="268"/>
      <c r="JYB104" s="268"/>
      <c r="JYC104" s="268"/>
      <c r="JYD104" s="268"/>
      <c r="JYE104" s="268"/>
      <c r="JYF104" s="268"/>
      <c r="JYG104" s="268"/>
      <c r="JYH104" s="268"/>
      <c r="JYI104" s="268"/>
      <c r="JYJ104" s="268"/>
      <c r="JYK104" s="268"/>
      <c r="JYL104" s="268"/>
      <c r="JYM104" s="268"/>
      <c r="JYN104" s="268"/>
      <c r="JYO104" s="268"/>
      <c r="JYP104" s="268"/>
      <c r="JYQ104" s="268"/>
      <c r="JYR104" s="268"/>
      <c r="JYS104" s="268"/>
      <c r="JYT104" s="268"/>
      <c r="JYU104" s="268"/>
      <c r="JYV104" s="268"/>
      <c r="JYW104" s="268"/>
      <c r="JYX104" s="268"/>
      <c r="JYY104" s="268"/>
      <c r="JYZ104" s="268"/>
      <c r="JZA104" s="268"/>
      <c r="JZB104" s="268"/>
      <c r="JZC104" s="268"/>
      <c r="JZD104" s="268"/>
      <c r="JZE104" s="268"/>
      <c r="JZF104" s="268"/>
      <c r="JZG104" s="268"/>
      <c r="JZH104" s="268"/>
      <c r="JZI104" s="268"/>
      <c r="JZJ104" s="268"/>
      <c r="JZK104" s="268"/>
      <c r="JZL104" s="268"/>
      <c r="JZM104" s="268"/>
      <c r="JZN104" s="268"/>
      <c r="JZO104" s="268"/>
      <c r="JZP104" s="268"/>
      <c r="JZQ104" s="268"/>
      <c r="JZR104" s="268"/>
      <c r="JZS104" s="268"/>
      <c r="JZT104" s="268"/>
      <c r="JZU104" s="268"/>
      <c r="JZV104" s="268"/>
      <c r="JZW104" s="268"/>
      <c r="JZX104" s="268"/>
      <c r="JZY104" s="268"/>
      <c r="JZZ104" s="268"/>
      <c r="KAA104" s="268"/>
      <c r="KAB104" s="268"/>
      <c r="KAC104" s="268"/>
      <c r="KAD104" s="268"/>
      <c r="KAE104" s="268"/>
      <c r="KAF104" s="268"/>
      <c r="KAG104" s="268"/>
      <c r="KAH104" s="268"/>
      <c r="KAI104" s="268"/>
      <c r="KAJ104" s="268"/>
      <c r="KAK104" s="268"/>
      <c r="KAL104" s="268"/>
      <c r="KAM104" s="268"/>
      <c r="KAN104" s="268"/>
      <c r="KAO104" s="268"/>
      <c r="KAP104" s="268"/>
      <c r="KAQ104" s="268"/>
      <c r="KAR104" s="268"/>
      <c r="KAS104" s="268"/>
      <c r="KAT104" s="268"/>
      <c r="KAU104" s="268"/>
      <c r="KAV104" s="268"/>
      <c r="KAW104" s="268"/>
      <c r="KAX104" s="268"/>
      <c r="KAY104" s="268"/>
      <c r="KAZ104" s="268"/>
      <c r="KBA104" s="268"/>
      <c r="KBB104" s="268"/>
      <c r="KBC104" s="268"/>
      <c r="KBD104" s="268"/>
      <c r="KBE104" s="268"/>
      <c r="KBF104" s="268"/>
      <c r="KBG104" s="268"/>
      <c r="KBH104" s="268"/>
      <c r="KBI104" s="268"/>
      <c r="KBJ104" s="268"/>
      <c r="KBK104" s="268"/>
      <c r="KBL104" s="268"/>
      <c r="KBM104" s="268"/>
      <c r="KBN104" s="268"/>
      <c r="KBO104" s="268"/>
      <c r="KBP104" s="268"/>
      <c r="KBQ104" s="268"/>
      <c r="KBR104" s="268"/>
      <c r="KBS104" s="268"/>
      <c r="KBT104" s="268"/>
      <c r="KBU104" s="268"/>
      <c r="KBV104" s="268"/>
      <c r="KBW104" s="268"/>
      <c r="KBX104" s="268"/>
      <c r="KBY104" s="268"/>
      <c r="KBZ104" s="268"/>
      <c r="KCA104" s="268"/>
      <c r="KCB104" s="268"/>
      <c r="KCC104" s="268"/>
      <c r="KCD104" s="268"/>
      <c r="KCE104" s="268"/>
      <c r="KCF104" s="268"/>
      <c r="KCG104" s="268"/>
      <c r="KCH104" s="268"/>
      <c r="KCI104" s="268"/>
      <c r="KCJ104" s="268"/>
      <c r="KCK104" s="268"/>
      <c r="KCL104" s="268"/>
      <c r="KCM104" s="268"/>
      <c r="KCN104" s="268"/>
      <c r="KCO104" s="268"/>
      <c r="KCP104" s="268"/>
      <c r="KCQ104" s="268"/>
      <c r="KCR104" s="268"/>
      <c r="KCS104" s="268"/>
      <c r="KCT104" s="268"/>
      <c r="KCU104" s="268"/>
      <c r="KCV104" s="268"/>
      <c r="KCW104" s="268"/>
      <c r="KCX104" s="268"/>
      <c r="KCY104" s="268"/>
      <c r="KCZ104" s="268"/>
      <c r="KDA104" s="268"/>
      <c r="KDB104" s="268"/>
      <c r="KDC104" s="268"/>
      <c r="KDD104" s="268"/>
      <c r="KDE104" s="268"/>
      <c r="KDF104" s="268"/>
      <c r="KDG104" s="268"/>
      <c r="KDH104" s="268"/>
      <c r="KDI104" s="268"/>
      <c r="KDJ104" s="268"/>
      <c r="KDK104" s="268"/>
      <c r="KDL104" s="268"/>
      <c r="KDM104" s="268"/>
      <c r="KDN104" s="268"/>
      <c r="KDO104" s="268"/>
      <c r="KDP104" s="268"/>
      <c r="KDQ104" s="268"/>
      <c r="KDR104" s="268"/>
      <c r="KDS104" s="268"/>
      <c r="KDT104" s="268"/>
      <c r="KDU104" s="268"/>
      <c r="KDV104" s="268"/>
      <c r="KDW104" s="268"/>
      <c r="KDX104" s="268"/>
      <c r="KDY104" s="268"/>
      <c r="KDZ104" s="268"/>
      <c r="KEA104" s="268"/>
      <c r="KEB104" s="268"/>
      <c r="KEC104" s="268"/>
      <c r="KED104" s="268"/>
      <c r="KEE104" s="268"/>
      <c r="KEF104" s="268"/>
      <c r="KEG104" s="268"/>
      <c r="KEH104" s="268"/>
      <c r="KEI104" s="268"/>
      <c r="KEJ104" s="268"/>
      <c r="KEK104" s="268"/>
      <c r="KEL104" s="268"/>
      <c r="KEM104" s="268"/>
      <c r="KEN104" s="268"/>
      <c r="KEO104" s="268"/>
      <c r="KEP104" s="268"/>
      <c r="KEQ104" s="268"/>
      <c r="KER104" s="268"/>
      <c r="KES104" s="268"/>
      <c r="KET104" s="268"/>
      <c r="KEU104" s="268"/>
      <c r="KEV104" s="268"/>
      <c r="KEW104" s="268"/>
      <c r="KEX104" s="268"/>
      <c r="KEY104" s="268"/>
      <c r="KEZ104" s="268"/>
      <c r="KFA104" s="268"/>
      <c r="KFB104" s="268"/>
      <c r="KFC104" s="268"/>
      <c r="KFD104" s="268"/>
      <c r="KFE104" s="268"/>
      <c r="KFF104" s="268"/>
      <c r="KFG104" s="268"/>
      <c r="KFH104" s="268"/>
      <c r="KFI104" s="268"/>
      <c r="KFJ104" s="268"/>
      <c r="KFK104" s="268"/>
      <c r="KFL104" s="268"/>
      <c r="KFM104" s="268"/>
      <c r="KFN104" s="268"/>
      <c r="KFO104" s="268"/>
      <c r="KFP104" s="268"/>
      <c r="KFQ104" s="268"/>
      <c r="KFR104" s="268"/>
      <c r="KFS104" s="268"/>
      <c r="KFT104" s="268"/>
      <c r="KFU104" s="268"/>
      <c r="KFV104" s="268"/>
      <c r="KFW104" s="268"/>
      <c r="KFX104" s="268"/>
      <c r="KFY104" s="268"/>
      <c r="KFZ104" s="268"/>
      <c r="KGA104" s="268"/>
      <c r="KGB104" s="268"/>
      <c r="KGC104" s="268"/>
      <c r="KGD104" s="268"/>
      <c r="KGE104" s="268"/>
      <c r="KGF104" s="268"/>
      <c r="KGG104" s="268"/>
      <c r="KGH104" s="268"/>
      <c r="KGI104" s="268"/>
      <c r="KGJ104" s="268"/>
      <c r="KGK104" s="268"/>
      <c r="KGL104" s="268"/>
      <c r="KGM104" s="268"/>
      <c r="KGN104" s="268"/>
      <c r="KGO104" s="268"/>
      <c r="KGP104" s="268"/>
      <c r="KGQ104" s="268"/>
      <c r="KGR104" s="268"/>
      <c r="KGS104" s="268"/>
      <c r="KGT104" s="268"/>
      <c r="KGU104" s="268"/>
      <c r="KGV104" s="268"/>
      <c r="KGW104" s="268"/>
      <c r="KGX104" s="268"/>
      <c r="KGY104" s="268"/>
      <c r="KGZ104" s="268"/>
      <c r="KHA104" s="268"/>
      <c r="KHB104" s="268"/>
      <c r="KHC104" s="268"/>
      <c r="KHD104" s="268"/>
      <c r="KHE104" s="268"/>
      <c r="KHF104" s="268"/>
      <c r="KHG104" s="268"/>
      <c r="KHH104" s="268"/>
      <c r="KHI104" s="268"/>
      <c r="KHJ104" s="268"/>
      <c r="KHK104" s="268"/>
      <c r="KHL104" s="268"/>
      <c r="KHM104" s="268"/>
      <c r="KHN104" s="268"/>
      <c r="KHO104" s="268"/>
      <c r="KHP104" s="268"/>
      <c r="KHQ104" s="268"/>
      <c r="KHR104" s="268"/>
      <c r="KHS104" s="268"/>
      <c r="KHT104" s="268"/>
      <c r="KHU104" s="268"/>
      <c r="KHV104" s="268"/>
      <c r="KHW104" s="268"/>
      <c r="KHX104" s="268"/>
      <c r="KHY104" s="268"/>
      <c r="KHZ104" s="268"/>
      <c r="KIA104" s="268"/>
      <c r="KIB104" s="268"/>
      <c r="KIC104" s="268"/>
      <c r="KID104" s="268"/>
      <c r="KIE104" s="268"/>
      <c r="KIF104" s="268"/>
      <c r="KIG104" s="268"/>
      <c r="KIH104" s="268"/>
      <c r="KII104" s="268"/>
      <c r="KIJ104" s="268"/>
      <c r="KIK104" s="268"/>
      <c r="KIL104" s="268"/>
      <c r="KIM104" s="268"/>
      <c r="KIN104" s="268"/>
      <c r="KIO104" s="268"/>
      <c r="KIP104" s="268"/>
      <c r="KIQ104" s="268"/>
      <c r="KIR104" s="268"/>
      <c r="KIS104" s="268"/>
      <c r="KIT104" s="268"/>
      <c r="KIU104" s="268"/>
      <c r="KIV104" s="268"/>
      <c r="KIW104" s="268"/>
      <c r="KIX104" s="268"/>
      <c r="KIY104" s="268"/>
      <c r="KIZ104" s="268"/>
      <c r="KJA104" s="268"/>
      <c r="KJB104" s="268"/>
      <c r="KJC104" s="268"/>
      <c r="KJD104" s="268"/>
      <c r="KJE104" s="268"/>
      <c r="KJF104" s="268"/>
      <c r="KJG104" s="268"/>
      <c r="KJH104" s="268"/>
      <c r="KJI104" s="268"/>
      <c r="KJJ104" s="268"/>
      <c r="KJK104" s="268"/>
      <c r="KJL104" s="268"/>
      <c r="KJM104" s="268"/>
      <c r="KJN104" s="268"/>
      <c r="KJO104" s="268"/>
      <c r="KJP104" s="268"/>
      <c r="KJQ104" s="268"/>
      <c r="KJR104" s="268"/>
      <c r="KJS104" s="268"/>
      <c r="KJT104" s="268"/>
      <c r="KJU104" s="268"/>
      <c r="KJV104" s="268"/>
      <c r="KJW104" s="268"/>
      <c r="KJX104" s="268"/>
      <c r="KJY104" s="268"/>
      <c r="KJZ104" s="268"/>
      <c r="KKA104" s="268"/>
      <c r="KKB104" s="268"/>
      <c r="KKC104" s="268"/>
      <c r="KKD104" s="268"/>
      <c r="KKE104" s="268"/>
      <c r="KKF104" s="268"/>
      <c r="KKG104" s="268"/>
      <c r="KKH104" s="268"/>
      <c r="KKI104" s="268"/>
      <c r="KKJ104" s="268"/>
      <c r="KKK104" s="268"/>
      <c r="KKL104" s="268"/>
      <c r="KKM104" s="268"/>
      <c r="KKN104" s="268"/>
      <c r="KKO104" s="268"/>
      <c r="KKP104" s="268"/>
      <c r="KKQ104" s="268"/>
      <c r="KKR104" s="268"/>
      <c r="KKS104" s="268"/>
      <c r="KKT104" s="268"/>
      <c r="KKU104" s="268"/>
      <c r="KKV104" s="268"/>
      <c r="KKW104" s="268"/>
      <c r="KKX104" s="268"/>
      <c r="KKY104" s="268"/>
      <c r="KKZ104" s="268"/>
      <c r="KLA104" s="268"/>
      <c r="KLB104" s="268"/>
      <c r="KLC104" s="268"/>
      <c r="KLD104" s="268"/>
      <c r="KLE104" s="268"/>
      <c r="KLF104" s="268"/>
      <c r="KLG104" s="268"/>
      <c r="KLH104" s="268"/>
      <c r="KLI104" s="268"/>
      <c r="KLJ104" s="268"/>
      <c r="KLK104" s="268"/>
      <c r="KLL104" s="268"/>
      <c r="KLM104" s="268"/>
      <c r="KLN104" s="268"/>
      <c r="KLO104" s="268"/>
      <c r="KLP104" s="268"/>
      <c r="KLQ104" s="268"/>
      <c r="KLR104" s="268"/>
      <c r="KLS104" s="268"/>
      <c r="KLT104" s="268"/>
      <c r="KLU104" s="268"/>
      <c r="KLV104" s="268"/>
      <c r="KLW104" s="268"/>
      <c r="KLX104" s="268"/>
      <c r="KLY104" s="268"/>
      <c r="KLZ104" s="268"/>
      <c r="KMA104" s="268"/>
      <c r="KMB104" s="268"/>
      <c r="KMC104" s="268"/>
      <c r="KMD104" s="268"/>
      <c r="KME104" s="268"/>
      <c r="KMF104" s="268"/>
      <c r="KMG104" s="268"/>
      <c r="KMH104" s="268"/>
      <c r="KMI104" s="268"/>
      <c r="KMJ104" s="268"/>
      <c r="KMK104" s="268"/>
      <c r="KML104" s="268"/>
      <c r="KMM104" s="268"/>
      <c r="KMN104" s="268"/>
      <c r="KMO104" s="268"/>
      <c r="KMP104" s="268"/>
      <c r="KMQ104" s="268"/>
      <c r="KMR104" s="268"/>
      <c r="KMS104" s="268"/>
      <c r="KMT104" s="268"/>
      <c r="KMU104" s="268"/>
      <c r="KMV104" s="268"/>
      <c r="KMW104" s="268"/>
      <c r="KMX104" s="268"/>
      <c r="KMY104" s="268"/>
      <c r="KMZ104" s="268"/>
      <c r="KNA104" s="268"/>
      <c r="KNB104" s="268"/>
      <c r="KNC104" s="268"/>
      <c r="KND104" s="268"/>
      <c r="KNE104" s="268"/>
      <c r="KNF104" s="268"/>
      <c r="KNG104" s="268"/>
      <c r="KNH104" s="268"/>
      <c r="KNI104" s="268"/>
      <c r="KNJ104" s="268"/>
      <c r="KNK104" s="268"/>
      <c r="KNL104" s="268"/>
      <c r="KNM104" s="268"/>
      <c r="KNN104" s="268"/>
      <c r="KNO104" s="268"/>
      <c r="KNP104" s="268"/>
      <c r="KNQ104" s="268"/>
      <c r="KNR104" s="268"/>
      <c r="KNS104" s="268"/>
      <c r="KNT104" s="268"/>
      <c r="KNU104" s="268"/>
      <c r="KNV104" s="268"/>
      <c r="KNW104" s="268"/>
      <c r="KNX104" s="268"/>
      <c r="KNY104" s="268"/>
      <c r="KNZ104" s="268"/>
      <c r="KOA104" s="268"/>
      <c r="KOB104" s="268"/>
      <c r="KOC104" s="268"/>
      <c r="KOD104" s="268"/>
      <c r="KOE104" s="268"/>
      <c r="KOF104" s="268"/>
      <c r="KOG104" s="268"/>
      <c r="KOH104" s="268"/>
      <c r="KOI104" s="268"/>
      <c r="KOJ104" s="268"/>
      <c r="KOK104" s="268"/>
      <c r="KOL104" s="268"/>
      <c r="KOM104" s="268"/>
      <c r="KON104" s="268"/>
      <c r="KOO104" s="268"/>
      <c r="KOP104" s="268"/>
      <c r="KOQ104" s="268"/>
      <c r="KOR104" s="268"/>
      <c r="KOS104" s="268"/>
      <c r="KOT104" s="268"/>
      <c r="KOU104" s="268"/>
      <c r="KOV104" s="268"/>
      <c r="KOW104" s="268"/>
      <c r="KOX104" s="268"/>
      <c r="KOY104" s="268"/>
      <c r="KOZ104" s="268"/>
      <c r="KPA104" s="268"/>
      <c r="KPB104" s="268"/>
      <c r="KPC104" s="268"/>
      <c r="KPD104" s="268"/>
      <c r="KPE104" s="268"/>
      <c r="KPF104" s="268"/>
      <c r="KPG104" s="268"/>
      <c r="KPH104" s="268"/>
      <c r="KPI104" s="268"/>
      <c r="KPJ104" s="268"/>
      <c r="KPK104" s="268"/>
      <c r="KPL104" s="268"/>
      <c r="KPM104" s="268"/>
      <c r="KPN104" s="268"/>
      <c r="KPO104" s="268"/>
      <c r="KPP104" s="268"/>
      <c r="KPQ104" s="268"/>
      <c r="KPR104" s="268"/>
      <c r="KPS104" s="268"/>
      <c r="KPT104" s="268"/>
      <c r="KPU104" s="268"/>
      <c r="KPV104" s="268"/>
      <c r="KPW104" s="268"/>
      <c r="KPX104" s="268"/>
      <c r="KPY104" s="268"/>
      <c r="KPZ104" s="268"/>
      <c r="KQA104" s="268"/>
      <c r="KQB104" s="268"/>
      <c r="KQC104" s="268"/>
      <c r="KQD104" s="268"/>
      <c r="KQE104" s="268"/>
      <c r="KQF104" s="268"/>
      <c r="KQG104" s="268"/>
      <c r="KQH104" s="268"/>
      <c r="KQI104" s="268"/>
      <c r="KQJ104" s="268"/>
      <c r="KQK104" s="268"/>
      <c r="KQL104" s="268"/>
      <c r="KQM104" s="268"/>
      <c r="KQN104" s="268"/>
      <c r="KQO104" s="268"/>
      <c r="KQP104" s="268"/>
      <c r="KQQ104" s="268"/>
      <c r="KQR104" s="268"/>
      <c r="KQS104" s="268"/>
      <c r="KQT104" s="268"/>
      <c r="KQU104" s="268"/>
      <c r="KQV104" s="268"/>
      <c r="KQW104" s="268"/>
      <c r="KQX104" s="268"/>
      <c r="KQY104" s="268"/>
      <c r="KQZ104" s="268"/>
      <c r="KRA104" s="268"/>
      <c r="KRB104" s="268"/>
      <c r="KRC104" s="268"/>
      <c r="KRD104" s="268"/>
      <c r="KRE104" s="268"/>
      <c r="KRF104" s="268"/>
      <c r="KRG104" s="268"/>
      <c r="KRH104" s="268"/>
      <c r="KRI104" s="268"/>
      <c r="KRJ104" s="268"/>
      <c r="KRK104" s="268"/>
      <c r="KRL104" s="268"/>
      <c r="KRM104" s="268"/>
      <c r="KRN104" s="268"/>
      <c r="KRO104" s="268"/>
      <c r="KRP104" s="268"/>
      <c r="KRQ104" s="268"/>
      <c r="KRR104" s="268"/>
      <c r="KRS104" s="268"/>
      <c r="KRT104" s="268"/>
      <c r="KRU104" s="268"/>
      <c r="KRV104" s="268"/>
      <c r="KRW104" s="268"/>
      <c r="KRX104" s="268"/>
      <c r="KRY104" s="268"/>
      <c r="KRZ104" s="268"/>
      <c r="KSA104" s="268"/>
      <c r="KSB104" s="268"/>
      <c r="KSC104" s="268"/>
      <c r="KSD104" s="268"/>
      <c r="KSE104" s="268"/>
      <c r="KSF104" s="268"/>
      <c r="KSG104" s="268"/>
      <c r="KSH104" s="268"/>
      <c r="KSI104" s="268"/>
      <c r="KSJ104" s="268"/>
      <c r="KSK104" s="268"/>
      <c r="KSL104" s="268"/>
      <c r="KSM104" s="268"/>
      <c r="KSN104" s="268"/>
      <c r="KSO104" s="268"/>
      <c r="KSP104" s="268"/>
      <c r="KSQ104" s="268"/>
      <c r="KSR104" s="268"/>
      <c r="KSS104" s="268"/>
      <c r="KST104" s="268"/>
      <c r="KSU104" s="268"/>
      <c r="KSV104" s="268"/>
      <c r="KSW104" s="268"/>
      <c r="KSX104" s="268"/>
      <c r="KSY104" s="268"/>
      <c r="KSZ104" s="268"/>
      <c r="KTA104" s="268"/>
      <c r="KTB104" s="268"/>
      <c r="KTC104" s="268"/>
      <c r="KTD104" s="268"/>
      <c r="KTE104" s="268"/>
      <c r="KTF104" s="268"/>
      <c r="KTG104" s="268"/>
      <c r="KTH104" s="268"/>
      <c r="KTI104" s="268"/>
      <c r="KTJ104" s="268"/>
      <c r="KTK104" s="268"/>
      <c r="KTL104" s="268"/>
      <c r="KTM104" s="268"/>
      <c r="KTN104" s="268"/>
      <c r="KTO104" s="268"/>
      <c r="KTP104" s="268"/>
      <c r="KTQ104" s="268"/>
      <c r="KTR104" s="268"/>
      <c r="KTS104" s="268"/>
      <c r="KTT104" s="268"/>
      <c r="KTU104" s="268"/>
      <c r="KTV104" s="268"/>
      <c r="KTW104" s="268"/>
      <c r="KTX104" s="268"/>
      <c r="KTY104" s="268"/>
      <c r="KTZ104" s="268"/>
      <c r="KUA104" s="268"/>
      <c r="KUB104" s="268"/>
      <c r="KUC104" s="268"/>
      <c r="KUD104" s="268"/>
      <c r="KUE104" s="268"/>
      <c r="KUF104" s="268"/>
      <c r="KUG104" s="268"/>
      <c r="KUH104" s="268"/>
      <c r="KUI104" s="268"/>
      <c r="KUJ104" s="268"/>
      <c r="KUK104" s="268"/>
      <c r="KUL104" s="268"/>
      <c r="KUM104" s="268"/>
      <c r="KUN104" s="268"/>
      <c r="KUO104" s="268"/>
      <c r="KUP104" s="268"/>
      <c r="KUQ104" s="268"/>
      <c r="KUR104" s="268"/>
      <c r="KUS104" s="268"/>
      <c r="KUT104" s="268"/>
      <c r="KUU104" s="268"/>
      <c r="KUV104" s="268"/>
      <c r="KUW104" s="268"/>
      <c r="KUX104" s="268"/>
      <c r="KUY104" s="268"/>
      <c r="KUZ104" s="268"/>
      <c r="KVA104" s="268"/>
      <c r="KVB104" s="268"/>
      <c r="KVC104" s="268"/>
      <c r="KVD104" s="268"/>
      <c r="KVE104" s="268"/>
      <c r="KVF104" s="268"/>
      <c r="KVG104" s="268"/>
      <c r="KVH104" s="268"/>
      <c r="KVI104" s="268"/>
      <c r="KVJ104" s="268"/>
      <c r="KVK104" s="268"/>
      <c r="KVL104" s="268"/>
      <c r="KVM104" s="268"/>
      <c r="KVN104" s="268"/>
      <c r="KVO104" s="268"/>
      <c r="KVP104" s="268"/>
      <c r="KVQ104" s="268"/>
      <c r="KVR104" s="268"/>
      <c r="KVS104" s="268"/>
      <c r="KVT104" s="268"/>
      <c r="KVU104" s="268"/>
      <c r="KVV104" s="268"/>
      <c r="KVW104" s="268"/>
      <c r="KVX104" s="268"/>
      <c r="KVY104" s="268"/>
      <c r="KVZ104" s="268"/>
      <c r="KWA104" s="268"/>
      <c r="KWB104" s="268"/>
      <c r="KWC104" s="268"/>
      <c r="KWD104" s="268"/>
      <c r="KWE104" s="268"/>
      <c r="KWF104" s="268"/>
      <c r="KWG104" s="268"/>
      <c r="KWH104" s="268"/>
      <c r="KWI104" s="268"/>
      <c r="KWJ104" s="268"/>
      <c r="KWK104" s="268"/>
      <c r="KWL104" s="268"/>
      <c r="KWM104" s="268"/>
      <c r="KWN104" s="268"/>
      <c r="KWO104" s="268"/>
      <c r="KWP104" s="268"/>
      <c r="KWQ104" s="268"/>
      <c r="KWR104" s="268"/>
      <c r="KWS104" s="268"/>
      <c r="KWT104" s="268"/>
      <c r="KWU104" s="268"/>
      <c r="KWV104" s="268"/>
      <c r="KWW104" s="268"/>
      <c r="KWX104" s="268"/>
      <c r="KWY104" s="268"/>
      <c r="KWZ104" s="268"/>
      <c r="KXA104" s="268"/>
      <c r="KXB104" s="268"/>
      <c r="KXC104" s="268"/>
      <c r="KXD104" s="268"/>
      <c r="KXE104" s="268"/>
      <c r="KXF104" s="268"/>
      <c r="KXG104" s="268"/>
      <c r="KXH104" s="268"/>
      <c r="KXI104" s="268"/>
      <c r="KXJ104" s="268"/>
      <c r="KXK104" s="268"/>
      <c r="KXL104" s="268"/>
      <c r="KXM104" s="268"/>
      <c r="KXN104" s="268"/>
      <c r="KXO104" s="268"/>
      <c r="KXP104" s="268"/>
      <c r="KXQ104" s="268"/>
      <c r="KXR104" s="268"/>
      <c r="KXS104" s="268"/>
      <c r="KXT104" s="268"/>
      <c r="KXU104" s="268"/>
      <c r="KXV104" s="268"/>
      <c r="KXW104" s="268"/>
      <c r="KXX104" s="268"/>
      <c r="KXY104" s="268"/>
      <c r="KXZ104" s="268"/>
      <c r="KYA104" s="268"/>
      <c r="KYB104" s="268"/>
      <c r="KYC104" s="268"/>
      <c r="KYD104" s="268"/>
      <c r="KYE104" s="268"/>
      <c r="KYF104" s="268"/>
      <c r="KYG104" s="268"/>
      <c r="KYH104" s="268"/>
      <c r="KYI104" s="268"/>
      <c r="KYJ104" s="268"/>
      <c r="KYK104" s="268"/>
      <c r="KYL104" s="268"/>
      <c r="KYM104" s="268"/>
      <c r="KYN104" s="268"/>
      <c r="KYO104" s="268"/>
      <c r="KYP104" s="268"/>
      <c r="KYQ104" s="268"/>
      <c r="KYR104" s="268"/>
      <c r="KYS104" s="268"/>
      <c r="KYT104" s="268"/>
      <c r="KYU104" s="268"/>
      <c r="KYV104" s="268"/>
      <c r="KYW104" s="268"/>
      <c r="KYX104" s="268"/>
      <c r="KYY104" s="268"/>
      <c r="KYZ104" s="268"/>
      <c r="KZA104" s="268"/>
      <c r="KZB104" s="268"/>
      <c r="KZC104" s="268"/>
      <c r="KZD104" s="268"/>
      <c r="KZE104" s="268"/>
      <c r="KZF104" s="268"/>
      <c r="KZG104" s="268"/>
      <c r="KZH104" s="268"/>
      <c r="KZI104" s="268"/>
      <c r="KZJ104" s="268"/>
      <c r="KZK104" s="268"/>
      <c r="KZL104" s="268"/>
      <c r="KZM104" s="268"/>
      <c r="KZN104" s="268"/>
      <c r="KZO104" s="268"/>
      <c r="KZP104" s="268"/>
      <c r="KZQ104" s="268"/>
      <c r="KZR104" s="268"/>
      <c r="KZS104" s="268"/>
      <c r="KZT104" s="268"/>
      <c r="KZU104" s="268"/>
      <c r="KZV104" s="268"/>
      <c r="KZW104" s="268"/>
      <c r="KZX104" s="268"/>
      <c r="KZY104" s="268"/>
      <c r="KZZ104" s="268"/>
      <c r="LAA104" s="268"/>
      <c r="LAB104" s="268"/>
      <c r="LAC104" s="268"/>
      <c r="LAD104" s="268"/>
      <c r="LAE104" s="268"/>
      <c r="LAF104" s="268"/>
      <c r="LAG104" s="268"/>
      <c r="LAH104" s="268"/>
      <c r="LAI104" s="268"/>
      <c r="LAJ104" s="268"/>
      <c r="LAK104" s="268"/>
      <c r="LAL104" s="268"/>
      <c r="LAM104" s="268"/>
      <c r="LAN104" s="268"/>
      <c r="LAO104" s="268"/>
      <c r="LAP104" s="268"/>
      <c r="LAQ104" s="268"/>
      <c r="LAR104" s="268"/>
      <c r="LAS104" s="268"/>
      <c r="LAT104" s="268"/>
      <c r="LAU104" s="268"/>
      <c r="LAV104" s="268"/>
      <c r="LAW104" s="268"/>
      <c r="LAX104" s="268"/>
      <c r="LAY104" s="268"/>
      <c r="LAZ104" s="268"/>
      <c r="LBA104" s="268"/>
      <c r="LBB104" s="268"/>
      <c r="LBC104" s="268"/>
      <c r="LBD104" s="268"/>
      <c r="LBE104" s="268"/>
      <c r="LBF104" s="268"/>
      <c r="LBG104" s="268"/>
      <c r="LBH104" s="268"/>
      <c r="LBI104" s="268"/>
      <c r="LBJ104" s="268"/>
      <c r="LBK104" s="268"/>
      <c r="LBL104" s="268"/>
      <c r="LBM104" s="268"/>
      <c r="LBN104" s="268"/>
      <c r="LBO104" s="268"/>
      <c r="LBP104" s="268"/>
      <c r="LBQ104" s="268"/>
      <c r="LBR104" s="268"/>
      <c r="LBS104" s="268"/>
      <c r="LBT104" s="268"/>
      <c r="LBU104" s="268"/>
      <c r="LBV104" s="268"/>
      <c r="LBW104" s="268"/>
      <c r="LBX104" s="268"/>
      <c r="LBY104" s="268"/>
      <c r="LBZ104" s="268"/>
      <c r="LCA104" s="268"/>
      <c r="LCB104" s="268"/>
      <c r="LCC104" s="268"/>
      <c r="LCD104" s="268"/>
      <c r="LCE104" s="268"/>
      <c r="LCF104" s="268"/>
      <c r="LCG104" s="268"/>
      <c r="LCH104" s="268"/>
      <c r="LCI104" s="268"/>
      <c r="LCJ104" s="268"/>
      <c r="LCK104" s="268"/>
      <c r="LCL104" s="268"/>
      <c r="LCM104" s="268"/>
      <c r="LCN104" s="268"/>
      <c r="LCO104" s="268"/>
      <c r="LCP104" s="268"/>
      <c r="LCQ104" s="268"/>
      <c r="LCR104" s="268"/>
      <c r="LCS104" s="268"/>
      <c r="LCT104" s="268"/>
      <c r="LCU104" s="268"/>
      <c r="LCV104" s="268"/>
      <c r="LCW104" s="268"/>
      <c r="LCX104" s="268"/>
      <c r="LCY104" s="268"/>
      <c r="LCZ104" s="268"/>
      <c r="LDA104" s="268"/>
      <c r="LDB104" s="268"/>
      <c r="LDC104" s="268"/>
      <c r="LDD104" s="268"/>
      <c r="LDE104" s="268"/>
      <c r="LDF104" s="268"/>
      <c r="LDG104" s="268"/>
      <c r="LDH104" s="268"/>
      <c r="LDI104" s="268"/>
      <c r="LDJ104" s="268"/>
      <c r="LDK104" s="268"/>
      <c r="LDL104" s="268"/>
      <c r="LDM104" s="268"/>
      <c r="LDN104" s="268"/>
      <c r="LDO104" s="268"/>
      <c r="LDP104" s="268"/>
      <c r="LDQ104" s="268"/>
      <c r="LDR104" s="268"/>
      <c r="LDS104" s="268"/>
      <c r="LDT104" s="268"/>
      <c r="LDU104" s="268"/>
      <c r="LDV104" s="268"/>
      <c r="LDW104" s="268"/>
      <c r="LDX104" s="268"/>
      <c r="LDY104" s="268"/>
      <c r="LDZ104" s="268"/>
      <c r="LEA104" s="268"/>
      <c r="LEB104" s="268"/>
      <c r="LEC104" s="268"/>
      <c r="LED104" s="268"/>
      <c r="LEE104" s="268"/>
      <c r="LEF104" s="268"/>
      <c r="LEG104" s="268"/>
      <c r="LEH104" s="268"/>
      <c r="LEI104" s="268"/>
      <c r="LEJ104" s="268"/>
      <c r="LEK104" s="268"/>
      <c r="LEL104" s="268"/>
      <c r="LEM104" s="268"/>
      <c r="LEN104" s="268"/>
      <c r="LEO104" s="268"/>
      <c r="LEP104" s="268"/>
      <c r="LEQ104" s="268"/>
      <c r="LER104" s="268"/>
      <c r="LES104" s="268"/>
      <c r="LET104" s="268"/>
      <c r="LEU104" s="268"/>
      <c r="LEV104" s="268"/>
      <c r="LEW104" s="268"/>
      <c r="LEX104" s="268"/>
      <c r="LEY104" s="268"/>
      <c r="LEZ104" s="268"/>
      <c r="LFA104" s="268"/>
      <c r="LFB104" s="268"/>
      <c r="LFC104" s="268"/>
      <c r="LFD104" s="268"/>
      <c r="LFE104" s="268"/>
      <c r="LFF104" s="268"/>
      <c r="LFG104" s="268"/>
      <c r="LFH104" s="268"/>
      <c r="LFI104" s="268"/>
      <c r="LFJ104" s="268"/>
      <c r="LFK104" s="268"/>
      <c r="LFL104" s="268"/>
      <c r="LFM104" s="268"/>
      <c r="LFN104" s="268"/>
      <c r="LFO104" s="268"/>
      <c r="LFP104" s="268"/>
      <c r="LFQ104" s="268"/>
      <c r="LFR104" s="268"/>
      <c r="LFS104" s="268"/>
      <c r="LFT104" s="268"/>
      <c r="LFU104" s="268"/>
      <c r="LFV104" s="268"/>
      <c r="LFW104" s="268"/>
      <c r="LFX104" s="268"/>
      <c r="LFY104" s="268"/>
      <c r="LFZ104" s="268"/>
      <c r="LGA104" s="268"/>
      <c r="LGB104" s="268"/>
      <c r="LGC104" s="268"/>
      <c r="LGD104" s="268"/>
      <c r="LGE104" s="268"/>
      <c r="LGF104" s="268"/>
      <c r="LGG104" s="268"/>
      <c r="LGH104" s="268"/>
      <c r="LGI104" s="268"/>
      <c r="LGJ104" s="268"/>
      <c r="LGK104" s="268"/>
      <c r="LGL104" s="268"/>
      <c r="LGM104" s="268"/>
      <c r="LGN104" s="268"/>
      <c r="LGO104" s="268"/>
      <c r="LGP104" s="268"/>
      <c r="LGQ104" s="268"/>
      <c r="LGR104" s="268"/>
      <c r="LGS104" s="268"/>
      <c r="LGT104" s="268"/>
      <c r="LGU104" s="268"/>
      <c r="LGV104" s="268"/>
      <c r="LGW104" s="268"/>
      <c r="LGX104" s="268"/>
      <c r="LGY104" s="268"/>
      <c r="LGZ104" s="268"/>
      <c r="LHA104" s="268"/>
      <c r="LHB104" s="268"/>
      <c r="LHC104" s="268"/>
      <c r="LHD104" s="268"/>
      <c r="LHE104" s="268"/>
      <c r="LHF104" s="268"/>
      <c r="LHG104" s="268"/>
      <c r="LHH104" s="268"/>
      <c r="LHI104" s="268"/>
      <c r="LHJ104" s="268"/>
      <c r="LHK104" s="268"/>
      <c r="LHL104" s="268"/>
      <c r="LHM104" s="268"/>
      <c r="LHN104" s="268"/>
      <c r="LHO104" s="268"/>
      <c r="LHP104" s="268"/>
      <c r="LHQ104" s="268"/>
      <c r="LHR104" s="268"/>
      <c r="LHS104" s="268"/>
      <c r="LHT104" s="268"/>
      <c r="LHU104" s="268"/>
      <c r="LHV104" s="268"/>
      <c r="LHW104" s="268"/>
      <c r="LHX104" s="268"/>
      <c r="LHY104" s="268"/>
      <c r="LHZ104" s="268"/>
      <c r="LIA104" s="268"/>
      <c r="LIB104" s="268"/>
      <c r="LIC104" s="268"/>
      <c r="LID104" s="268"/>
      <c r="LIE104" s="268"/>
      <c r="LIF104" s="268"/>
      <c r="LIG104" s="268"/>
      <c r="LIH104" s="268"/>
      <c r="LII104" s="268"/>
      <c r="LIJ104" s="268"/>
      <c r="LIK104" s="268"/>
      <c r="LIL104" s="268"/>
      <c r="LIM104" s="268"/>
      <c r="LIN104" s="268"/>
      <c r="LIO104" s="268"/>
      <c r="LIP104" s="268"/>
      <c r="LIQ104" s="268"/>
      <c r="LIR104" s="268"/>
      <c r="LIS104" s="268"/>
      <c r="LIT104" s="268"/>
      <c r="LIU104" s="268"/>
      <c r="LIV104" s="268"/>
      <c r="LIW104" s="268"/>
      <c r="LIX104" s="268"/>
      <c r="LIY104" s="268"/>
      <c r="LIZ104" s="268"/>
      <c r="LJA104" s="268"/>
      <c r="LJB104" s="268"/>
      <c r="LJC104" s="268"/>
      <c r="LJD104" s="268"/>
      <c r="LJE104" s="268"/>
      <c r="LJF104" s="268"/>
      <c r="LJG104" s="268"/>
      <c r="LJH104" s="268"/>
      <c r="LJI104" s="268"/>
      <c r="LJJ104" s="268"/>
      <c r="LJK104" s="268"/>
      <c r="LJL104" s="268"/>
      <c r="LJM104" s="268"/>
      <c r="LJN104" s="268"/>
      <c r="LJO104" s="268"/>
      <c r="LJP104" s="268"/>
      <c r="LJQ104" s="268"/>
      <c r="LJR104" s="268"/>
      <c r="LJS104" s="268"/>
      <c r="LJT104" s="268"/>
      <c r="LJU104" s="268"/>
      <c r="LJV104" s="268"/>
      <c r="LJW104" s="268"/>
      <c r="LJX104" s="268"/>
      <c r="LJY104" s="268"/>
      <c r="LJZ104" s="268"/>
      <c r="LKA104" s="268"/>
      <c r="LKB104" s="268"/>
      <c r="LKC104" s="268"/>
      <c r="LKD104" s="268"/>
      <c r="LKE104" s="268"/>
      <c r="LKF104" s="268"/>
      <c r="LKG104" s="268"/>
      <c r="LKH104" s="268"/>
      <c r="LKI104" s="268"/>
      <c r="LKJ104" s="268"/>
      <c r="LKK104" s="268"/>
      <c r="LKL104" s="268"/>
      <c r="LKM104" s="268"/>
      <c r="LKN104" s="268"/>
      <c r="LKO104" s="268"/>
      <c r="LKP104" s="268"/>
      <c r="LKQ104" s="268"/>
      <c r="LKR104" s="268"/>
      <c r="LKS104" s="268"/>
      <c r="LKT104" s="268"/>
      <c r="LKU104" s="268"/>
      <c r="LKV104" s="268"/>
      <c r="LKW104" s="268"/>
      <c r="LKX104" s="268"/>
      <c r="LKY104" s="268"/>
      <c r="LKZ104" s="268"/>
      <c r="LLA104" s="268"/>
      <c r="LLB104" s="268"/>
      <c r="LLC104" s="268"/>
      <c r="LLD104" s="268"/>
      <c r="LLE104" s="268"/>
      <c r="LLF104" s="268"/>
      <c r="LLG104" s="268"/>
      <c r="LLH104" s="268"/>
      <c r="LLI104" s="268"/>
      <c r="LLJ104" s="268"/>
      <c r="LLK104" s="268"/>
      <c r="LLL104" s="268"/>
      <c r="LLM104" s="268"/>
      <c r="LLN104" s="268"/>
      <c r="LLO104" s="268"/>
      <c r="LLP104" s="268"/>
      <c r="LLQ104" s="268"/>
      <c r="LLR104" s="268"/>
      <c r="LLS104" s="268"/>
      <c r="LLT104" s="268"/>
      <c r="LLU104" s="268"/>
      <c r="LLV104" s="268"/>
      <c r="LLW104" s="268"/>
      <c r="LLX104" s="268"/>
      <c r="LLY104" s="268"/>
      <c r="LLZ104" s="268"/>
      <c r="LMA104" s="268"/>
      <c r="LMB104" s="268"/>
      <c r="LMC104" s="268"/>
      <c r="LMD104" s="268"/>
      <c r="LME104" s="268"/>
      <c r="LMF104" s="268"/>
      <c r="LMG104" s="268"/>
      <c r="LMH104" s="268"/>
      <c r="LMI104" s="268"/>
      <c r="LMJ104" s="268"/>
      <c r="LMK104" s="268"/>
      <c r="LML104" s="268"/>
      <c r="LMM104" s="268"/>
      <c r="LMN104" s="268"/>
      <c r="LMO104" s="268"/>
      <c r="LMP104" s="268"/>
      <c r="LMQ104" s="268"/>
      <c r="LMR104" s="268"/>
      <c r="LMS104" s="268"/>
      <c r="LMT104" s="268"/>
      <c r="LMU104" s="268"/>
      <c r="LMV104" s="268"/>
      <c r="LMW104" s="268"/>
      <c r="LMX104" s="268"/>
      <c r="LMY104" s="268"/>
      <c r="LMZ104" s="268"/>
      <c r="LNA104" s="268"/>
      <c r="LNB104" s="268"/>
      <c r="LNC104" s="268"/>
      <c r="LND104" s="268"/>
      <c r="LNE104" s="268"/>
      <c r="LNF104" s="268"/>
      <c r="LNG104" s="268"/>
      <c r="LNH104" s="268"/>
      <c r="LNI104" s="268"/>
      <c r="LNJ104" s="268"/>
      <c r="LNK104" s="268"/>
      <c r="LNL104" s="268"/>
      <c r="LNM104" s="268"/>
      <c r="LNN104" s="268"/>
      <c r="LNO104" s="268"/>
      <c r="LNP104" s="268"/>
      <c r="LNQ104" s="268"/>
      <c r="LNR104" s="268"/>
      <c r="LNS104" s="268"/>
      <c r="LNT104" s="268"/>
      <c r="LNU104" s="268"/>
      <c r="LNV104" s="268"/>
      <c r="LNW104" s="268"/>
      <c r="LNX104" s="268"/>
      <c r="LNY104" s="268"/>
      <c r="LNZ104" s="268"/>
      <c r="LOA104" s="268"/>
      <c r="LOB104" s="268"/>
      <c r="LOC104" s="268"/>
      <c r="LOD104" s="268"/>
      <c r="LOE104" s="268"/>
      <c r="LOF104" s="268"/>
      <c r="LOG104" s="268"/>
      <c r="LOH104" s="268"/>
      <c r="LOI104" s="268"/>
      <c r="LOJ104" s="268"/>
      <c r="LOK104" s="268"/>
      <c r="LOL104" s="268"/>
      <c r="LOM104" s="268"/>
      <c r="LON104" s="268"/>
      <c r="LOO104" s="268"/>
      <c r="LOP104" s="268"/>
      <c r="LOQ104" s="268"/>
      <c r="LOR104" s="268"/>
      <c r="LOS104" s="268"/>
      <c r="LOT104" s="268"/>
      <c r="LOU104" s="268"/>
      <c r="LOV104" s="268"/>
      <c r="LOW104" s="268"/>
      <c r="LOX104" s="268"/>
      <c r="LOY104" s="268"/>
      <c r="LOZ104" s="268"/>
      <c r="LPA104" s="268"/>
      <c r="LPB104" s="268"/>
      <c r="LPC104" s="268"/>
      <c r="LPD104" s="268"/>
      <c r="LPE104" s="268"/>
      <c r="LPF104" s="268"/>
      <c r="LPG104" s="268"/>
      <c r="LPH104" s="268"/>
      <c r="LPI104" s="268"/>
      <c r="LPJ104" s="268"/>
      <c r="LPK104" s="268"/>
      <c r="LPL104" s="268"/>
      <c r="LPM104" s="268"/>
      <c r="LPN104" s="268"/>
      <c r="LPO104" s="268"/>
      <c r="LPP104" s="268"/>
      <c r="LPQ104" s="268"/>
      <c r="LPR104" s="268"/>
      <c r="LPS104" s="268"/>
      <c r="LPT104" s="268"/>
      <c r="LPU104" s="268"/>
      <c r="LPV104" s="268"/>
      <c r="LPW104" s="268"/>
      <c r="LPX104" s="268"/>
      <c r="LPY104" s="268"/>
      <c r="LPZ104" s="268"/>
      <c r="LQA104" s="268"/>
      <c r="LQB104" s="268"/>
      <c r="LQC104" s="268"/>
      <c r="LQD104" s="268"/>
      <c r="LQE104" s="268"/>
      <c r="LQF104" s="268"/>
      <c r="LQG104" s="268"/>
      <c r="LQH104" s="268"/>
      <c r="LQI104" s="268"/>
      <c r="LQJ104" s="268"/>
      <c r="LQK104" s="268"/>
      <c r="LQL104" s="268"/>
      <c r="LQM104" s="268"/>
      <c r="LQN104" s="268"/>
      <c r="LQO104" s="268"/>
      <c r="LQP104" s="268"/>
      <c r="LQQ104" s="268"/>
      <c r="LQR104" s="268"/>
      <c r="LQS104" s="268"/>
      <c r="LQT104" s="268"/>
      <c r="LQU104" s="268"/>
      <c r="LQV104" s="268"/>
      <c r="LQW104" s="268"/>
      <c r="LQX104" s="268"/>
      <c r="LQY104" s="268"/>
      <c r="LQZ104" s="268"/>
      <c r="LRA104" s="268"/>
      <c r="LRB104" s="268"/>
      <c r="LRC104" s="268"/>
      <c r="LRD104" s="268"/>
      <c r="LRE104" s="268"/>
      <c r="LRF104" s="268"/>
      <c r="LRG104" s="268"/>
      <c r="LRH104" s="268"/>
      <c r="LRI104" s="268"/>
      <c r="LRJ104" s="268"/>
      <c r="LRK104" s="268"/>
      <c r="LRL104" s="268"/>
      <c r="LRM104" s="268"/>
      <c r="LRN104" s="268"/>
      <c r="LRO104" s="268"/>
      <c r="LRP104" s="268"/>
      <c r="LRQ104" s="268"/>
      <c r="LRR104" s="268"/>
      <c r="LRS104" s="268"/>
      <c r="LRT104" s="268"/>
      <c r="LRU104" s="268"/>
      <c r="LRV104" s="268"/>
      <c r="LRW104" s="268"/>
      <c r="LRX104" s="268"/>
      <c r="LRY104" s="268"/>
      <c r="LRZ104" s="268"/>
      <c r="LSA104" s="268"/>
      <c r="LSB104" s="268"/>
      <c r="LSC104" s="268"/>
      <c r="LSD104" s="268"/>
      <c r="LSE104" s="268"/>
      <c r="LSF104" s="268"/>
      <c r="LSG104" s="268"/>
      <c r="LSH104" s="268"/>
      <c r="LSI104" s="268"/>
      <c r="LSJ104" s="268"/>
      <c r="LSK104" s="268"/>
      <c r="LSL104" s="268"/>
      <c r="LSM104" s="268"/>
      <c r="LSN104" s="268"/>
      <c r="LSO104" s="268"/>
      <c r="LSP104" s="268"/>
      <c r="LSQ104" s="268"/>
      <c r="LSR104" s="268"/>
      <c r="LSS104" s="268"/>
      <c r="LST104" s="268"/>
      <c r="LSU104" s="268"/>
      <c r="LSV104" s="268"/>
      <c r="LSW104" s="268"/>
      <c r="LSX104" s="268"/>
      <c r="LSY104" s="268"/>
      <c r="LSZ104" s="268"/>
      <c r="LTA104" s="268"/>
      <c r="LTB104" s="268"/>
      <c r="LTC104" s="268"/>
      <c r="LTD104" s="268"/>
      <c r="LTE104" s="268"/>
      <c r="LTF104" s="268"/>
      <c r="LTG104" s="268"/>
      <c r="LTH104" s="268"/>
      <c r="LTI104" s="268"/>
      <c r="LTJ104" s="268"/>
      <c r="LTK104" s="268"/>
      <c r="LTL104" s="268"/>
      <c r="LTM104" s="268"/>
      <c r="LTN104" s="268"/>
      <c r="LTO104" s="268"/>
      <c r="LTP104" s="268"/>
      <c r="LTQ104" s="268"/>
      <c r="LTR104" s="268"/>
      <c r="LTS104" s="268"/>
      <c r="LTT104" s="268"/>
      <c r="LTU104" s="268"/>
      <c r="LTV104" s="268"/>
      <c r="LTW104" s="268"/>
      <c r="LTX104" s="268"/>
      <c r="LTY104" s="268"/>
      <c r="LTZ104" s="268"/>
      <c r="LUA104" s="268"/>
      <c r="LUB104" s="268"/>
      <c r="LUC104" s="268"/>
      <c r="LUD104" s="268"/>
      <c r="LUE104" s="268"/>
      <c r="LUF104" s="268"/>
      <c r="LUG104" s="268"/>
      <c r="LUH104" s="268"/>
      <c r="LUI104" s="268"/>
      <c r="LUJ104" s="268"/>
      <c r="LUK104" s="268"/>
      <c r="LUL104" s="268"/>
      <c r="LUM104" s="268"/>
      <c r="LUN104" s="268"/>
      <c r="LUO104" s="268"/>
      <c r="LUP104" s="268"/>
      <c r="LUQ104" s="268"/>
      <c r="LUR104" s="268"/>
      <c r="LUS104" s="268"/>
      <c r="LUT104" s="268"/>
      <c r="LUU104" s="268"/>
      <c r="LUV104" s="268"/>
      <c r="LUW104" s="268"/>
      <c r="LUX104" s="268"/>
      <c r="LUY104" s="268"/>
      <c r="LUZ104" s="268"/>
      <c r="LVA104" s="268"/>
      <c r="LVB104" s="268"/>
      <c r="LVC104" s="268"/>
      <c r="LVD104" s="268"/>
      <c r="LVE104" s="268"/>
      <c r="LVF104" s="268"/>
      <c r="LVG104" s="268"/>
      <c r="LVH104" s="268"/>
      <c r="LVI104" s="268"/>
      <c r="LVJ104" s="268"/>
      <c r="LVK104" s="268"/>
      <c r="LVL104" s="268"/>
      <c r="LVM104" s="268"/>
      <c r="LVN104" s="268"/>
      <c r="LVO104" s="268"/>
      <c r="LVP104" s="268"/>
      <c r="LVQ104" s="268"/>
      <c r="LVR104" s="268"/>
      <c r="LVS104" s="268"/>
      <c r="LVT104" s="268"/>
      <c r="LVU104" s="268"/>
      <c r="LVV104" s="268"/>
      <c r="LVW104" s="268"/>
      <c r="LVX104" s="268"/>
      <c r="LVY104" s="268"/>
      <c r="LVZ104" s="268"/>
      <c r="LWA104" s="268"/>
      <c r="LWB104" s="268"/>
      <c r="LWC104" s="268"/>
      <c r="LWD104" s="268"/>
      <c r="LWE104" s="268"/>
      <c r="LWF104" s="268"/>
      <c r="LWG104" s="268"/>
      <c r="LWH104" s="268"/>
      <c r="LWI104" s="268"/>
      <c r="LWJ104" s="268"/>
      <c r="LWK104" s="268"/>
      <c r="LWL104" s="268"/>
      <c r="LWM104" s="268"/>
      <c r="LWN104" s="268"/>
      <c r="LWO104" s="268"/>
      <c r="LWP104" s="268"/>
      <c r="LWQ104" s="268"/>
      <c r="LWR104" s="268"/>
      <c r="LWS104" s="268"/>
      <c r="LWT104" s="268"/>
      <c r="LWU104" s="268"/>
      <c r="LWV104" s="268"/>
      <c r="LWW104" s="268"/>
      <c r="LWX104" s="268"/>
      <c r="LWY104" s="268"/>
      <c r="LWZ104" s="268"/>
      <c r="LXA104" s="268"/>
      <c r="LXB104" s="268"/>
      <c r="LXC104" s="268"/>
      <c r="LXD104" s="268"/>
      <c r="LXE104" s="268"/>
      <c r="LXF104" s="268"/>
      <c r="LXG104" s="268"/>
      <c r="LXH104" s="268"/>
      <c r="LXI104" s="268"/>
      <c r="LXJ104" s="268"/>
      <c r="LXK104" s="268"/>
      <c r="LXL104" s="268"/>
      <c r="LXM104" s="268"/>
      <c r="LXN104" s="268"/>
      <c r="LXO104" s="268"/>
      <c r="LXP104" s="268"/>
      <c r="LXQ104" s="268"/>
      <c r="LXR104" s="268"/>
      <c r="LXS104" s="268"/>
      <c r="LXT104" s="268"/>
      <c r="LXU104" s="268"/>
      <c r="LXV104" s="268"/>
      <c r="LXW104" s="268"/>
      <c r="LXX104" s="268"/>
      <c r="LXY104" s="268"/>
      <c r="LXZ104" s="268"/>
      <c r="LYA104" s="268"/>
      <c r="LYB104" s="268"/>
      <c r="LYC104" s="268"/>
      <c r="LYD104" s="268"/>
      <c r="LYE104" s="268"/>
      <c r="LYF104" s="268"/>
      <c r="LYG104" s="268"/>
      <c r="LYH104" s="268"/>
      <c r="LYI104" s="268"/>
      <c r="LYJ104" s="268"/>
      <c r="LYK104" s="268"/>
      <c r="LYL104" s="268"/>
      <c r="LYM104" s="268"/>
      <c r="LYN104" s="268"/>
      <c r="LYO104" s="268"/>
      <c r="LYP104" s="268"/>
      <c r="LYQ104" s="268"/>
      <c r="LYR104" s="268"/>
      <c r="LYS104" s="268"/>
      <c r="LYT104" s="268"/>
      <c r="LYU104" s="268"/>
      <c r="LYV104" s="268"/>
      <c r="LYW104" s="268"/>
      <c r="LYX104" s="268"/>
      <c r="LYY104" s="268"/>
      <c r="LYZ104" s="268"/>
      <c r="LZA104" s="268"/>
      <c r="LZB104" s="268"/>
      <c r="LZC104" s="268"/>
      <c r="LZD104" s="268"/>
      <c r="LZE104" s="268"/>
      <c r="LZF104" s="268"/>
      <c r="LZG104" s="268"/>
      <c r="LZH104" s="268"/>
      <c r="LZI104" s="268"/>
      <c r="LZJ104" s="268"/>
      <c r="LZK104" s="268"/>
      <c r="LZL104" s="268"/>
      <c r="LZM104" s="268"/>
      <c r="LZN104" s="268"/>
      <c r="LZO104" s="268"/>
      <c r="LZP104" s="268"/>
      <c r="LZQ104" s="268"/>
      <c r="LZR104" s="268"/>
      <c r="LZS104" s="268"/>
      <c r="LZT104" s="268"/>
      <c r="LZU104" s="268"/>
      <c r="LZV104" s="268"/>
      <c r="LZW104" s="268"/>
      <c r="LZX104" s="268"/>
      <c r="LZY104" s="268"/>
      <c r="LZZ104" s="268"/>
      <c r="MAA104" s="268"/>
      <c r="MAB104" s="268"/>
      <c r="MAC104" s="268"/>
      <c r="MAD104" s="268"/>
      <c r="MAE104" s="268"/>
      <c r="MAF104" s="268"/>
      <c r="MAG104" s="268"/>
      <c r="MAH104" s="268"/>
      <c r="MAI104" s="268"/>
      <c r="MAJ104" s="268"/>
      <c r="MAK104" s="268"/>
      <c r="MAL104" s="268"/>
      <c r="MAM104" s="268"/>
      <c r="MAN104" s="268"/>
      <c r="MAO104" s="268"/>
      <c r="MAP104" s="268"/>
      <c r="MAQ104" s="268"/>
      <c r="MAR104" s="268"/>
      <c r="MAS104" s="268"/>
      <c r="MAT104" s="268"/>
      <c r="MAU104" s="268"/>
      <c r="MAV104" s="268"/>
      <c r="MAW104" s="268"/>
      <c r="MAX104" s="268"/>
      <c r="MAY104" s="268"/>
      <c r="MAZ104" s="268"/>
      <c r="MBA104" s="268"/>
      <c r="MBB104" s="268"/>
      <c r="MBC104" s="268"/>
      <c r="MBD104" s="268"/>
      <c r="MBE104" s="268"/>
      <c r="MBF104" s="268"/>
      <c r="MBG104" s="268"/>
      <c r="MBH104" s="268"/>
      <c r="MBI104" s="268"/>
      <c r="MBJ104" s="268"/>
      <c r="MBK104" s="268"/>
      <c r="MBL104" s="268"/>
      <c r="MBM104" s="268"/>
      <c r="MBN104" s="268"/>
      <c r="MBO104" s="268"/>
      <c r="MBP104" s="268"/>
      <c r="MBQ104" s="268"/>
      <c r="MBR104" s="268"/>
      <c r="MBS104" s="268"/>
      <c r="MBT104" s="268"/>
      <c r="MBU104" s="268"/>
      <c r="MBV104" s="268"/>
      <c r="MBW104" s="268"/>
      <c r="MBX104" s="268"/>
      <c r="MBY104" s="268"/>
      <c r="MBZ104" s="268"/>
      <c r="MCA104" s="268"/>
      <c r="MCB104" s="268"/>
      <c r="MCC104" s="268"/>
      <c r="MCD104" s="268"/>
      <c r="MCE104" s="268"/>
      <c r="MCF104" s="268"/>
      <c r="MCG104" s="268"/>
      <c r="MCH104" s="268"/>
      <c r="MCI104" s="268"/>
      <c r="MCJ104" s="268"/>
      <c r="MCK104" s="268"/>
      <c r="MCL104" s="268"/>
      <c r="MCM104" s="268"/>
      <c r="MCN104" s="268"/>
      <c r="MCO104" s="268"/>
      <c r="MCP104" s="268"/>
      <c r="MCQ104" s="268"/>
      <c r="MCR104" s="268"/>
      <c r="MCS104" s="268"/>
      <c r="MCT104" s="268"/>
      <c r="MCU104" s="268"/>
      <c r="MCV104" s="268"/>
      <c r="MCW104" s="268"/>
      <c r="MCX104" s="268"/>
      <c r="MCY104" s="268"/>
      <c r="MCZ104" s="268"/>
      <c r="MDA104" s="268"/>
      <c r="MDB104" s="268"/>
      <c r="MDC104" s="268"/>
      <c r="MDD104" s="268"/>
      <c r="MDE104" s="268"/>
      <c r="MDF104" s="268"/>
      <c r="MDG104" s="268"/>
      <c r="MDH104" s="268"/>
      <c r="MDI104" s="268"/>
      <c r="MDJ104" s="268"/>
      <c r="MDK104" s="268"/>
      <c r="MDL104" s="268"/>
      <c r="MDM104" s="268"/>
      <c r="MDN104" s="268"/>
      <c r="MDO104" s="268"/>
      <c r="MDP104" s="268"/>
      <c r="MDQ104" s="268"/>
      <c r="MDR104" s="268"/>
      <c r="MDS104" s="268"/>
      <c r="MDT104" s="268"/>
      <c r="MDU104" s="268"/>
      <c r="MDV104" s="268"/>
      <c r="MDW104" s="268"/>
      <c r="MDX104" s="268"/>
      <c r="MDY104" s="268"/>
      <c r="MDZ104" s="268"/>
      <c r="MEA104" s="268"/>
      <c r="MEB104" s="268"/>
      <c r="MEC104" s="268"/>
      <c r="MED104" s="268"/>
      <c r="MEE104" s="268"/>
      <c r="MEF104" s="268"/>
      <c r="MEG104" s="268"/>
      <c r="MEH104" s="268"/>
      <c r="MEI104" s="268"/>
      <c r="MEJ104" s="268"/>
      <c r="MEK104" s="268"/>
      <c r="MEL104" s="268"/>
      <c r="MEM104" s="268"/>
      <c r="MEN104" s="268"/>
      <c r="MEO104" s="268"/>
      <c r="MEP104" s="268"/>
      <c r="MEQ104" s="268"/>
      <c r="MER104" s="268"/>
      <c r="MES104" s="268"/>
      <c r="MET104" s="268"/>
      <c r="MEU104" s="268"/>
      <c r="MEV104" s="268"/>
      <c r="MEW104" s="268"/>
      <c r="MEX104" s="268"/>
      <c r="MEY104" s="268"/>
      <c r="MEZ104" s="268"/>
      <c r="MFA104" s="268"/>
      <c r="MFB104" s="268"/>
      <c r="MFC104" s="268"/>
      <c r="MFD104" s="268"/>
      <c r="MFE104" s="268"/>
      <c r="MFF104" s="268"/>
      <c r="MFG104" s="268"/>
      <c r="MFH104" s="268"/>
      <c r="MFI104" s="268"/>
      <c r="MFJ104" s="268"/>
      <c r="MFK104" s="268"/>
      <c r="MFL104" s="268"/>
      <c r="MFM104" s="268"/>
      <c r="MFN104" s="268"/>
      <c r="MFO104" s="268"/>
      <c r="MFP104" s="268"/>
      <c r="MFQ104" s="268"/>
      <c r="MFR104" s="268"/>
      <c r="MFS104" s="268"/>
      <c r="MFT104" s="268"/>
      <c r="MFU104" s="268"/>
      <c r="MFV104" s="268"/>
      <c r="MFW104" s="268"/>
      <c r="MFX104" s="268"/>
      <c r="MFY104" s="268"/>
      <c r="MFZ104" s="268"/>
      <c r="MGA104" s="268"/>
      <c r="MGB104" s="268"/>
      <c r="MGC104" s="268"/>
      <c r="MGD104" s="268"/>
      <c r="MGE104" s="268"/>
      <c r="MGF104" s="268"/>
      <c r="MGG104" s="268"/>
      <c r="MGH104" s="268"/>
      <c r="MGI104" s="268"/>
      <c r="MGJ104" s="268"/>
      <c r="MGK104" s="268"/>
      <c r="MGL104" s="268"/>
      <c r="MGM104" s="268"/>
      <c r="MGN104" s="268"/>
      <c r="MGO104" s="268"/>
      <c r="MGP104" s="268"/>
      <c r="MGQ104" s="268"/>
      <c r="MGR104" s="268"/>
      <c r="MGS104" s="268"/>
      <c r="MGT104" s="268"/>
      <c r="MGU104" s="268"/>
      <c r="MGV104" s="268"/>
      <c r="MGW104" s="268"/>
      <c r="MGX104" s="268"/>
      <c r="MGY104" s="268"/>
      <c r="MGZ104" s="268"/>
      <c r="MHA104" s="268"/>
      <c r="MHB104" s="268"/>
      <c r="MHC104" s="268"/>
      <c r="MHD104" s="268"/>
      <c r="MHE104" s="268"/>
      <c r="MHF104" s="268"/>
      <c r="MHG104" s="268"/>
      <c r="MHH104" s="268"/>
      <c r="MHI104" s="268"/>
      <c r="MHJ104" s="268"/>
      <c r="MHK104" s="268"/>
      <c r="MHL104" s="268"/>
      <c r="MHM104" s="268"/>
      <c r="MHN104" s="268"/>
      <c r="MHO104" s="268"/>
      <c r="MHP104" s="268"/>
      <c r="MHQ104" s="268"/>
      <c r="MHR104" s="268"/>
      <c r="MHS104" s="268"/>
      <c r="MHT104" s="268"/>
      <c r="MHU104" s="268"/>
      <c r="MHV104" s="268"/>
      <c r="MHW104" s="268"/>
      <c r="MHX104" s="268"/>
      <c r="MHY104" s="268"/>
      <c r="MHZ104" s="268"/>
      <c r="MIA104" s="268"/>
      <c r="MIB104" s="268"/>
      <c r="MIC104" s="268"/>
      <c r="MID104" s="268"/>
      <c r="MIE104" s="268"/>
      <c r="MIF104" s="268"/>
      <c r="MIG104" s="268"/>
      <c r="MIH104" s="268"/>
      <c r="MII104" s="268"/>
      <c r="MIJ104" s="268"/>
      <c r="MIK104" s="268"/>
      <c r="MIL104" s="268"/>
      <c r="MIM104" s="268"/>
      <c r="MIN104" s="268"/>
      <c r="MIO104" s="268"/>
      <c r="MIP104" s="268"/>
      <c r="MIQ104" s="268"/>
      <c r="MIR104" s="268"/>
      <c r="MIS104" s="268"/>
      <c r="MIT104" s="268"/>
      <c r="MIU104" s="268"/>
      <c r="MIV104" s="268"/>
      <c r="MIW104" s="268"/>
      <c r="MIX104" s="268"/>
      <c r="MIY104" s="268"/>
      <c r="MIZ104" s="268"/>
      <c r="MJA104" s="268"/>
      <c r="MJB104" s="268"/>
      <c r="MJC104" s="268"/>
      <c r="MJD104" s="268"/>
      <c r="MJE104" s="268"/>
      <c r="MJF104" s="268"/>
      <c r="MJG104" s="268"/>
      <c r="MJH104" s="268"/>
      <c r="MJI104" s="268"/>
      <c r="MJJ104" s="268"/>
      <c r="MJK104" s="268"/>
      <c r="MJL104" s="268"/>
      <c r="MJM104" s="268"/>
      <c r="MJN104" s="268"/>
      <c r="MJO104" s="268"/>
      <c r="MJP104" s="268"/>
      <c r="MJQ104" s="268"/>
      <c r="MJR104" s="268"/>
      <c r="MJS104" s="268"/>
      <c r="MJT104" s="268"/>
      <c r="MJU104" s="268"/>
      <c r="MJV104" s="268"/>
      <c r="MJW104" s="268"/>
      <c r="MJX104" s="268"/>
      <c r="MJY104" s="268"/>
      <c r="MJZ104" s="268"/>
      <c r="MKA104" s="268"/>
      <c r="MKB104" s="268"/>
      <c r="MKC104" s="268"/>
      <c r="MKD104" s="268"/>
      <c r="MKE104" s="268"/>
      <c r="MKF104" s="268"/>
      <c r="MKG104" s="268"/>
      <c r="MKH104" s="268"/>
      <c r="MKI104" s="268"/>
      <c r="MKJ104" s="268"/>
      <c r="MKK104" s="268"/>
      <c r="MKL104" s="268"/>
      <c r="MKM104" s="268"/>
      <c r="MKN104" s="268"/>
      <c r="MKO104" s="268"/>
      <c r="MKP104" s="268"/>
      <c r="MKQ104" s="268"/>
      <c r="MKR104" s="268"/>
      <c r="MKS104" s="268"/>
      <c r="MKT104" s="268"/>
      <c r="MKU104" s="268"/>
      <c r="MKV104" s="268"/>
      <c r="MKW104" s="268"/>
      <c r="MKX104" s="268"/>
      <c r="MKY104" s="268"/>
      <c r="MKZ104" s="268"/>
      <c r="MLA104" s="268"/>
      <c r="MLB104" s="268"/>
      <c r="MLC104" s="268"/>
      <c r="MLD104" s="268"/>
      <c r="MLE104" s="268"/>
      <c r="MLF104" s="268"/>
      <c r="MLG104" s="268"/>
      <c r="MLH104" s="268"/>
      <c r="MLI104" s="268"/>
      <c r="MLJ104" s="268"/>
      <c r="MLK104" s="268"/>
      <c r="MLL104" s="268"/>
      <c r="MLM104" s="268"/>
      <c r="MLN104" s="268"/>
      <c r="MLO104" s="268"/>
      <c r="MLP104" s="268"/>
      <c r="MLQ104" s="268"/>
      <c r="MLR104" s="268"/>
      <c r="MLS104" s="268"/>
      <c r="MLT104" s="268"/>
      <c r="MLU104" s="268"/>
      <c r="MLV104" s="268"/>
      <c r="MLW104" s="268"/>
      <c r="MLX104" s="268"/>
      <c r="MLY104" s="268"/>
      <c r="MLZ104" s="268"/>
      <c r="MMA104" s="268"/>
      <c r="MMB104" s="268"/>
      <c r="MMC104" s="268"/>
      <c r="MMD104" s="268"/>
      <c r="MME104" s="268"/>
      <c r="MMF104" s="268"/>
      <c r="MMG104" s="268"/>
      <c r="MMH104" s="268"/>
      <c r="MMI104" s="268"/>
      <c r="MMJ104" s="268"/>
      <c r="MMK104" s="268"/>
      <c r="MML104" s="268"/>
      <c r="MMM104" s="268"/>
      <c r="MMN104" s="268"/>
      <c r="MMO104" s="268"/>
      <c r="MMP104" s="268"/>
      <c r="MMQ104" s="268"/>
      <c r="MMR104" s="268"/>
      <c r="MMS104" s="268"/>
      <c r="MMT104" s="268"/>
      <c r="MMU104" s="268"/>
      <c r="MMV104" s="268"/>
      <c r="MMW104" s="268"/>
      <c r="MMX104" s="268"/>
      <c r="MMY104" s="268"/>
      <c r="MMZ104" s="268"/>
      <c r="MNA104" s="268"/>
      <c r="MNB104" s="268"/>
      <c r="MNC104" s="268"/>
      <c r="MND104" s="268"/>
      <c r="MNE104" s="268"/>
      <c r="MNF104" s="268"/>
      <c r="MNG104" s="268"/>
      <c r="MNH104" s="268"/>
      <c r="MNI104" s="268"/>
      <c r="MNJ104" s="268"/>
      <c r="MNK104" s="268"/>
      <c r="MNL104" s="268"/>
      <c r="MNM104" s="268"/>
      <c r="MNN104" s="268"/>
      <c r="MNO104" s="268"/>
      <c r="MNP104" s="268"/>
      <c r="MNQ104" s="268"/>
      <c r="MNR104" s="268"/>
      <c r="MNS104" s="268"/>
      <c r="MNT104" s="268"/>
      <c r="MNU104" s="268"/>
      <c r="MNV104" s="268"/>
      <c r="MNW104" s="268"/>
      <c r="MNX104" s="268"/>
      <c r="MNY104" s="268"/>
      <c r="MNZ104" s="268"/>
      <c r="MOA104" s="268"/>
      <c r="MOB104" s="268"/>
      <c r="MOC104" s="268"/>
      <c r="MOD104" s="268"/>
      <c r="MOE104" s="268"/>
      <c r="MOF104" s="268"/>
      <c r="MOG104" s="268"/>
      <c r="MOH104" s="268"/>
      <c r="MOI104" s="268"/>
      <c r="MOJ104" s="268"/>
      <c r="MOK104" s="268"/>
      <c r="MOL104" s="268"/>
      <c r="MOM104" s="268"/>
      <c r="MON104" s="268"/>
      <c r="MOO104" s="268"/>
      <c r="MOP104" s="268"/>
      <c r="MOQ104" s="268"/>
      <c r="MOR104" s="268"/>
      <c r="MOS104" s="268"/>
      <c r="MOT104" s="268"/>
      <c r="MOU104" s="268"/>
      <c r="MOV104" s="268"/>
      <c r="MOW104" s="268"/>
      <c r="MOX104" s="268"/>
      <c r="MOY104" s="268"/>
      <c r="MOZ104" s="268"/>
      <c r="MPA104" s="268"/>
      <c r="MPB104" s="268"/>
      <c r="MPC104" s="268"/>
      <c r="MPD104" s="268"/>
      <c r="MPE104" s="268"/>
      <c r="MPF104" s="268"/>
      <c r="MPG104" s="268"/>
      <c r="MPH104" s="268"/>
      <c r="MPI104" s="268"/>
      <c r="MPJ104" s="268"/>
      <c r="MPK104" s="268"/>
      <c r="MPL104" s="268"/>
      <c r="MPM104" s="268"/>
      <c r="MPN104" s="268"/>
      <c r="MPO104" s="268"/>
      <c r="MPP104" s="268"/>
      <c r="MPQ104" s="268"/>
      <c r="MPR104" s="268"/>
      <c r="MPS104" s="268"/>
      <c r="MPT104" s="268"/>
      <c r="MPU104" s="268"/>
      <c r="MPV104" s="268"/>
      <c r="MPW104" s="268"/>
      <c r="MPX104" s="268"/>
      <c r="MPY104" s="268"/>
      <c r="MPZ104" s="268"/>
      <c r="MQA104" s="268"/>
      <c r="MQB104" s="268"/>
      <c r="MQC104" s="268"/>
      <c r="MQD104" s="268"/>
      <c r="MQE104" s="268"/>
      <c r="MQF104" s="268"/>
      <c r="MQG104" s="268"/>
      <c r="MQH104" s="268"/>
      <c r="MQI104" s="268"/>
      <c r="MQJ104" s="268"/>
      <c r="MQK104" s="268"/>
      <c r="MQL104" s="268"/>
      <c r="MQM104" s="268"/>
      <c r="MQN104" s="268"/>
      <c r="MQO104" s="268"/>
      <c r="MQP104" s="268"/>
      <c r="MQQ104" s="268"/>
      <c r="MQR104" s="268"/>
      <c r="MQS104" s="268"/>
      <c r="MQT104" s="268"/>
      <c r="MQU104" s="268"/>
      <c r="MQV104" s="268"/>
      <c r="MQW104" s="268"/>
      <c r="MQX104" s="268"/>
      <c r="MQY104" s="268"/>
      <c r="MQZ104" s="268"/>
      <c r="MRA104" s="268"/>
      <c r="MRB104" s="268"/>
      <c r="MRC104" s="268"/>
      <c r="MRD104" s="268"/>
      <c r="MRE104" s="268"/>
      <c r="MRF104" s="268"/>
      <c r="MRG104" s="268"/>
      <c r="MRH104" s="268"/>
      <c r="MRI104" s="268"/>
      <c r="MRJ104" s="268"/>
      <c r="MRK104" s="268"/>
      <c r="MRL104" s="268"/>
      <c r="MRM104" s="268"/>
      <c r="MRN104" s="268"/>
      <c r="MRO104" s="268"/>
      <c r="MRP104" s="268"/>
      <c r="MRQ104" s="268"/>
      <c r="MRR104" s="268"/>
      <c r="MRS104" s="268"/>
      <c r="MRT104" s="268"/>
      <c r="MRU104" s="268"/>
      <c r="MRV104" s="268"/>
      <c r="MRW104" s="268"/>
      <c r="MRX104" s="268"/>
      <c r="MRY104" s="268"/>
      <c r="MRZ104" s="268"/>
      <c r="MSA104" s="268"/>
      <c r="MSB104" s="268"/>
      <c r="MSC104" s="268"/>
      <c r="MSD104" s="268"/>
      <c r="MSE104" s="268"/>
      <c r="MSF104" s="268"/>
      <c r="MSG104" s="268"/>
      <c r="MSH104" s="268"/>
      <c r="MSI104" s="268"/>
      <c r="MSJ104" s="268"/>
      <c r="MSK104" s="268"/>
      <c r="MSL104" s="268"/>
      <c r="MSM104" s="268"/>
      <c r="MSN104" s="268"/>
      <c r="MSO104" s="268"/>
      <c r="MSP104" s="268"/>
      <c r="MSQ104" s="268"/>
      <c r="MSR104" s="268"/>
      <c r="MSS104" s="268"/>
      <c r="MST104" s="268"/>
      <c r="MSU104" s="268"/>
      <c r="MSV104" s="268"/>
      <c r="MSW104" s="268"/>
      <c r="MSX104" s="268"/>
      <c r="MSY104" s="268"/>
      <c r="MSZ104" s="268"/>
      <c r="MTA104" s="268"/>
      <c r="MTB104" s="268"/>
      <c r="MTC104" s="268"/>
      <c r="MTD104" s="268"/>
      <c r="MTE104" s="268"/>
      <c r="MTF104" s="268"/>
      <c r="MTG104" s="268"/>
      <c r="MTH104" s="268"/>
      <c r="MTI104" s="268"/>
      <c r="MTJ104" s="268"/>
      <c r="MTK104" s="268"/>
      <c r="MTL104" s="268"/>
      <c r="MTM104" s="268"/>
      <c r="MTN104" s="268"/>
      <c r="MTO104" s="268"/>
      <c r="MTP104" s="268"/>
      <c r="MTQ104" s="268"/>
      <c r="MTR104" s="268"/>
      <c r="MTS104" s="268"/>
      <c r="MTT104" s="268"/>
      <c r="MTU104" s="268"/>
      <c r="MTV104" s="268"/>
      <c r="MTW104" s="268"/>
      <c r="MTX104" s="268"/>
      <c r="MTY104" s="268"/>
      <c r="MTZ104" s="268"/>
      <c r="MUA104" s="268"/>
      <c r="MUB104" s="268"/>
      <c r="MUC104" s="268"/>
      <c r="MUD104" s="268"/>
      <c r="MUE104" s="268"/>
      <c r="MUF104" s="268"/>
      <c r="MUG104" s="268"/>
      <c r="MUH104" s="268"/>
      <c r="MUI104" s="268"/>
      <c r="MUJ104" s="268"/>
      <c r="MUK104" s="268"/>
      <c r="MUL104" s="268"/>
      <c r="MUM104" s="268"/>
      <c r="MUN104" s="268"/>
      <c r="MUO104" s="268"/>
      <c r="MUP104" s="268"/>
      <c r="MUQ104" s="268"/>
      <c r="MUR104" s="268"/>
      <c r="MUS104" s="268"/>
      <c r="MUT104" s="268"/>
      <c r="MUU104" s="268"/>
      <c r="MUV104" s="268"/>
      <c r="MUW104" s="268"/>
      <c r="MUX104" s="268"/>
      <c r="MUY104" s="268"/>
      <c r="MUZ104" s="268"/>
      <c r="MVA104" s="268"/>
      <c r="MVB104" s="268"/>
      <c r="MVC104" s="268"/>
      <c r="MVD104" s="268"/>
      <c r="MVE104" s="268"/>
      <c r="MVF104" s="268"/>
      <c r="MVG104" s="268"/>
      <c r="MVH104" s="268"/>
      <c r="MVI104" s="268"/>
      <c r="MVJ104" s="268"/>
      <c r="MVK104" s="268"/>
      <c r="MVL104" s="268"/>
      <c r="MVM104" s="268"/>
      <c r="MVN104" s="268"/>
      <c r="MVO104" s="268"/>
      <c r="MVP104" s="268"/>
      <c r="MVQ104" s="268"/>
      <c r="MVR104" s="268"/>
      <c r="MVS104" s="268"/>
      <c r="MVT104" s="268"/>
      <c r="MVU104" s="268"/>
      <c r="MVV104" s="268"/>
      <c r="MVW104" s="268"/>
      <c r="MVX104" s="268"/>
      <c r="MVY104" s="268"/>
      <c r="MVZ104" s="268"/>
      <c r="MWA104" s="268"/>
      <c r="MWB104" s="268"/>
      <c r="MWC104" s="268"/>
      <c r="MWD104" s="268"/>
      <c r="MWE104" s="268"/>
      <c r="MWF104" s="268"/>
      <c r="MWG104" s="268"/>
      <c r="MWH104" s="268"/>
      <c r="MWI104" s="268"/>
      <c r="MWJ104" s="268"/>
      <c r="MWK104" s="268"/>
      <c r="MWL104" s="268"/>
      <c r="MWM104" s="268"/>
      <c r="MWN104" s="268"/>
      <c r="MWO104" s="268"/>
      <c r="MWP104" s="268"/>
      <c r="MWQ104" s="268"/>
      <c r="MWR104" s="268"/>
      <c r="MWS104" s="268"/>
      <c r="MWT104" s="268"/>
      <c r="MWU104" s="268"/>
      <c r="MWV104" s="268"/>
      <c r="MWW104" s="268"/>
      <c r="MWX104" s="268"/>
      <c r="MWY104" s="268"/>
      <c r="MWZ104" s="268"/>
      <c r="MXA104" s="268"/>
      <c r="MXB104" s="268"/>
      <c r="MXC104" s="268"/>
      <c r="MXD104" s="268"/>
      <c r="MXE104" s="268"/>
      <c r="MXF104" s="268"/>
      <c r="MXG104" s="268"/>
      <c r="MXH104" s="268"/>
      <c r="MXI104" s="268"/>
      <c r="MXJ104" s="268"/>
      <c r="MXK104" s="268"/>
      <c r="MXL104" s="268"/>
      <c r="MXM104" s="268"/>
      <c r="MXN104" s="268"/>
      <c r="MXO104" s="268"/>
      <c r="MXP104" s="268"/>
      <c r="MXQ104" s="268"/>
      <c r="MXR104" s="268"/>
      <c r="MXS104" s="268"/>
      <c r="MXT104" s="268"/>
      <c r="MXU104" s="268"/>
      <c r="MXV104" s="268"/>
      <c r="MXW104" s="268"/>
      <c r="MXX104" s="268"/>
      <c r="MXY104" s="268"/>
      <c r="MXZ104" s="268"/>
      <c r="MYA104" s="268"/>
      <c r="MYB104" s="268"/>
      <c r="MYC104" s="268"/>
      <c r="MYD104" s="268"/>
      <c r="MYE104" s="268"/>
      <c r="MYF104" s="268"/>
      <c r="MYG104" s="268"/>
      <c r="MYH104" s="268"/>
      <c r="MYI104" s="268"/>
      <c r="MYJ104" s="268"/>
      <c r="MYK104" s="268"/>
      <c r="MYL104" s="268"/>
      <c r="MYM104" s="268"/>
      <c r="MYN104" s="268"/>
      <c r="MYO104" s="268"/>
      <c r="MYP104" s="268"/>
      <c r="MYQ104" s="268"/>
      <c r="MYR104" s="268"/>
      <c r="MYS104" s="268"/>
      <c r="MYT104" s="268"/>
      <c r="MYU104" s="268"/>
      <c r="MYV104" s="268"/>
      <c r="MYW104" s="268"/>
      <c r="MYX104" s="268"/>
      <c r="MYY104" s="268"/>
      <c r="MYZ104" s="268"/>
      <c r="MZA104" s="268"/>
      <c r="MZB104" s="268"/>
      <c r="MZC104" s="268"/>
      <c r="MZD104" s="268"/>
      <c r="MZE104" s="268"/>
      <c r="MZF104" s="268"/>
      <c r="MZG104" s="268"/>
      <c r="MZH104" s="268"/>
      <c r="MZI104" s="268"/>
      <c r="MZJ104" s="268"/>
      <c r="MZK104" s="268"/>
      <c r="MZL104" s="268"/>
      <c r="MZM104" s="268"/>
      <c r="MZN104" s="268"/>
      <c r="MZO104" s="268"/>
      <c r="MZP104" s="268"/>
      <c r="MZQ104" s="268"/>
      <c r="MZR104" s="268"/>
      <c r="MZS104" s="268"/>
      <c r="MZT104" s="268"/>
      <c r="MZU104" s="268"/>
      <c r="MZV104" s="268"/>
      <c r="MZW104" s="268"/>
      <c r="MZX104" s="268"/>
      <c r="MZY104" s="268"/>
      <c r="MZZ104" s="268"/>
      <c r="NAA104" s="268"/>
      <c r="NAB104" s="268"/>
      <c r="NAC104" s="268"/>
      <c r="NAD104" s="268"/>
      <c r="NAE104" s="268"/>
      <c r="NAF104" s="268"/>
      <c r="NAG104" s="268"/>
      <c r="NAH104" s="268"/>
      <c r="NAI104" s="268"/>
      <c r="NAJ104" s="268"/>
      <c r="NAK104" s="268"/>
      <c r="NAL104" s="268"/>
      <c r="NAM104" s="268"/>
      <c r="NAN104" s="268"/>
      <c r="NAO104" s="268"/>
      <c r="NAP104" s="268"/>
      <c r="NAQ104" s="268"/>
      <c r="NAR104" s="268"/>
      <c r="NAS104" s="268"/>
      <c r="NAT104" s="268"/>
      <c r="NAU104" s="268"/>
      <c r="NAV104" s="268"/>
      <c r="NAW104" s="268"/>
      <c r="NAX104" s="268"/>
      <c r="NAY104" s="268"/>
      <c r="NAZ104" s="268"/>
      <c r="NBA104" s="268"/>
      <c r="NBB104" s="268"/>
      <c r="NBC104" s="268"/>
      <c r="NBD104" s="268"/>
      <c r="NBE104" s="268"/>
      <c r="NBF104" s="268"/>
      <c r="NBG104" s="268"/>
      <c r="NBH104" s="268"/>
      <c r="NBI104" s="268"/>
      <c r="NBJ104" s="268"/>
      <c r="NBK104" s="268"/>
      <c r="NBL104" s="268"/>
      <c r="NBM104" s="268"/>
      <c r="NBN104" s="268"/>
      <c r="NBO104" s="268"/>
      <c r="NBP104" s="268"/>
      <c r="NBQ104" s="268"/>
      <c r="NBR104" s="268"/>
      <c r="NBS104" s="268"/>
      <c r="NBT104" s="268"/>
      <c r="NBU104" s="268"/>
      <c r="NBV104" s="268"/>
      <c r="NBW104" s="268"/>
      <c r="NBX104" s="268"/>
      <c r="NBY104" s="268"/>
      <c r="NBZ104" s="268"/>
      <c r="NCA104" s="268"/>
      <c r="NCB104" s="268"/>
      <c r="NCC104" s="268"/>
      <c r="NCD104" s="268"/>
      <c r="NCE104" s="268"/>
      <c r="NCF104" s="268"/>
      <c r="NCG104" s="268"/>
      <c r="NCH104" s="268"/>
      <c r="NCI104" s="268"/>
      <c r="NCJ104" s="268"/>
      <c r="NCK104" s="268"/>
      <c r="NCL104" s="268"/>
      <c r="NCM104" s="268"/>
      <c r="NCN104" s="268"/>
      <c r="NCO104" s="268"/>
      <c r="NCP104" s="268"/>
      <c r="NCQ104" s="268"/>
      <c r="NCR104" s="268"/>
      <c r="NCS104" s="268"/>
      <c r="NCT104" s="268"/>
      <c r="NCU104" s="268"/>
      <c r="NCV104" s="268"/>
      <c r="NCW104" s="268"/>
      <c r="NCX104" s="268"/>
      <c r="NCY104" s="268"/>
      <c r="NCZ104" s="268"/>
      <c r="NDA104" s="268"/>
      <c r="NDB104" s="268"/>
      <c r="NDC104" s="268"/>
      <c r="NDD104" s="268"/>
      <c r="NDE104" s="268"/>
      <c r="NDF104" s="268"/>
      <c r="NDG104" s="268"/>
      <c r="NDH104" s="268"/>
      <c r="NDI104" s="268"/>
      <c r="NDJ104" s="268"/>
      <c r="NDK104" s="268"/>
      <c r="NDL104" s="268"/>
      <c r="NDM104" s="268"/>
      <c r="NDN104" s="268"/>
      <c r="NDO104" s="268"/>
      <c r="NDP104" s="268"/>
      <c r="NDQ104" s="268"/>
      <c r="NDR104" s="268"/>
      <c r="NDS104" s="268"/>
      <c r="NDT104" s="268"/>
      <c r="NDU104" s="268"/>
      <c r="NDV104" s="268"/>
      <c r="NDW104" s="268"/>
      <c r="NDX104" s="268"/>
      <c r="NDY104" s="268"/>
      <c r="NDZ104" s="268"/>
      <c r="NEA104" s="268"/>
      <c r="NEB104" s="268"/>
      <c r="NEC104" s="268"/>
      <c r="NED104" s="268"/>
      <c r="NEE104" s="268"/>
      <c r="NEF104" s="268"/>
      <c r="NEG104" s="268"/>
      <c r="NEH104" s="268"/>
      <c r="NEI104" s="268"/>
      <c r="NEJ104" s="268"/>
      <c r="NEK104" s="268"/>
      <c r="NEL104" s="268"/>
      <c r="NEM104" s="268"/>
      <c r="NEN104" s="268"/>
      <c r="NEO104" s="268"/>
      <c r="NEP104" s="268"/>
      <c r="NEQ104" s="268"/>
      <c r="NER104" s="268"/>
      <c r="NES104" s="268"/>
      <c r="NET104" s="268"/>
      <c r="NEU104" s="268"/>
      <c r="NEV104" s="268"/>
      <c r="NEW104" s="268"/>
      <c r="NEX104" s="268"/>
      <c r="NEY104" s="268"/>
      <c r="NEZ104" s="268"/>
      <c r="NFA104" s="268"/>
      <c r="NFB104" s="268"/>
      <c r="NFC104" s="268"/>
      <c r="NFD104" s="268"/>
      <c r="NFE104" s="268"/>
      <c r="NFF104" s="268"/>
      <c r="NFG104" s="268"/>
      <c r="NFH104" s="268"/>
      <c r="NFI104" s="268"/>
      <c r="NFJ104" s="268"/>
      <c r="NFK104" s="268"/>
      <c r="NFL104" s="268"/>
      <c r="NFM104" s="268"/>
      <c r="NFN104" s="268"/>
      <c r="NFO104" s="268"/>
      <c r="NFP104" s="268"/>
      <c r="NFQ104" s="268"/>
      <c r="NFR104" s="268"/>
      <c r="NFS104" s="268"/>
      <c r="NFT104" s="268"/>
      <c r="NFU104" s="268"/>
      <c r="NFV104" s="268"/>
      <c r="NFW104" s="268"/>
      <c r="NFX104" s="268"/>
      <c r="NFY104" s="268"/>
      <c r="NFZ104" s="268"/>
      <c r="NGA104" s="268"/>
      <c r="NGB104" s="268"/>
      <c r="NGC104" s="268"/>
      <c r="NGD104" s="268"/>
      <c r="NGE104" s="268"/>
      <c r="NGF104" s="268"/>
      <c r="NGG104" s="268"/>
      <c r="NGH104" s="268"/>
      <c r="NGI104" s="268"/>
      <c r="NGJ104" s="268"/>
      <c r="NGK104" s="268"/>
      <c r="NGL104" s="268"/>
      <c r="NGM104" s="268"/>
      <c r="NGN104" s="268"/>
      <c r="NGO104" s="268"/>
      <c r="NGP104" s="268"/>
      <c r="NGQ104" s="268"/>
      <c r="NGR104" s="268"/>
      <c r="NGS104" s="268"/>
      <c r="NGT104" s="268"/>
      <c r="NGU104" s="268"/>
      <c r="NGV104" s="268"/>
      <c r="NGW104" s="268"/>
      <c r="NGX104" s="268"/>
      <c r="NGY104" s="268"/>
      <c r="NGZ104" s="268"/>
      <c r="NHA104" s="268"/>
      <c r="NHB104" s="268"/>
      <c r="NHC104" s="268"/>
      <c r="NHD104" s="268"/>
      <c r="NHE104" s="268"/>
      <c r="NHF104" s="268"/>
      <c r="NHG104" s="268"/>
      <c r="NHH104" s="268"/>
      <c r="NHI104" s="268"/>
      <c r="NHJ104" s="268"/>
      <c r="NHK104" s="268"/>
      <c r="NHL104" s="268"/>
      <c r="NHM104" s="268"/>
      <c r="NHN104" s="268"/>
      <c r="NHO104" s="268"/>
      <c r="NHP104" s="268"/>
      <c r="NHQ104" s="268"/>
      <c r="NHR104" s="268"/>
      <c r="NHS104" s="268"/>
      <c r="NHT104" s="268"/>
      <c r="NHU104" s="268"/>
      <c r="NHV104" s="268"/>
      <c r="NHW104" s="268"/>
      <c r="NHX104" s="268"/>
      <c r="NHY104" s="268"/>
      <c r="NHZ104" s="268"/>
      <c r="NIA104" s="268"/>
      <c r="NIB104" s="268"/>
      <c r="NIC104" s="268"/>
      <c r="NID104" s="268"/>
      <c r="NIE104" s="268"/>
      <c r="NIF104" s="268"/>
      <c r="NIG104" s="268"/>
      <c r="NIH104" s="268"/>
      <c r="NII104" s="268"/>
      <c r="NIJ104" s="268"/>
      <c r="NIK104" s="268"/>
      <c r="NIL104" s="268"/>
      <c r="NIM104" s="268"/>
      <c r="NIN104" s="268"/>
      <c r="NIO104" s="268"/>
      <c r="NIP104" s="268"/>
      <c r="NIQ104" s="268"/>
      <c r="NIR104" s="268"/>
      <c r="NIS104" s="268"/>
      <c r="NIT104" s="268"/>
      <c r="NIU104" s="268"/>
      <c r="NIV104" s="268"/>
      <c r="NIW104" s="268"/>
      <c r="NIX104" s="268"/>
      <c r="NIY104" s="268"/>
      <c r="NIZ104" s="268"/>
      <c r="NJA104" s="268"/>
      <c r="NJB104" s="268"/>
      <c r="NJC104" s="268"/>
      <c r="NJD104" s="268"/>
      <c r="NJE104" s="268"/>
      <c r="NJF104" s="268"/>
      <c r="NJG104" s="268"/>
      <c r="NJH104" s="268"/>
      <c r="NJI104" s="268"/>
      <c r="NJJ104" s="268"/>
      <c r="NJK104" s="268"/>
      <c r="NJL104" s="268"/>
      <c r="NJM104" s="268"/>
      <c r="NJN104" s="268"/>
      <c r="NJO104" s="268"/>
      <c r="NJP104" s="268"/>
      <c r="NJQ104" s="268"/>
      <c r="NJR104" s="268"/>
      <c r="NJS104" s="268"/>
      <c r="NJT104" s="268"/>
      <c r="NJU104" s="268"/>
      <c r="NJV104" s="268"/>
      <c r="NJW104" s="268"/>
      <c r="NJX104" s="268"/>
      <c r="NJY104" s="268"/>
      <c r="NJZ104" s="268"/>
      <c r="NKA104" s="268"/>
      <c r="NKB104" s="268"/>
      <c r="NKC104" s="268"/>
      <c r="NKD104" s="268"/>
      <c r="NKE104" s="268"/>
      <c r="NKF104" s="268"/>
      <c r="NKG104" s="268"/>
      <c r="NKH104" s="268"/>
      <c r="NKI104" s="268"/>
      <c r="NKJ104" s="268"/>
      <c r="NKK104" s="268"/>
      <c r="NKL104" s="268"/>
      <c r="NKM104" s="268"/>
      <c r="NKN104" s="268"/>
      <c r="NKO104" s="268"/>
      <c r="NKP104" s="268"/>
      <c r="NKQ104" s="268"/>
      <c r="NKR104" s="268"/>
      <c r="NKS104" s="268"/>
      <c r="NKT104" s="268"/>
      <c r="NKU104" s="268"/>
      <c r="NKV104" s="268"/>
      <c r="NKW104" s="268"/>
      <c r="NKX104" s="268"/>
      <c r="NKY104" s="268"/>
      <c r="NKZ104" s="268"/>
      <c r="NLA104" s="268"/>
      <c r="NLB104" s="268"/>
      <c r="NLC104" s="268"/>
      <c r="NLD104" s="268"/>
      <c r="NLE104" s="268"/>
      <c r="NLF104" s="268"/>
      <c r="NLG104" s="268"/>
      <c r="NLH104" s="268"/>
      <c r="NLI104" s="268"/>
      <c r="NLJ104" s="268"/>
      <c r="NLK104" s="268"/>
      <c r="NLL104" s="268"/>
      <c r="NLM104" s="268"/>
      <c r="NLN104" s="268"/>
      <c r="NLO104" s="268"/>
      <c r="NLP104" s="268"/>
      <c r="NLQ104" s="268"/>
      <c r="NLR104" s="268"/>
      <c r="NLS104" s="268"/>
      <c r="NLT104" s="268"/>
      <c r="NLU104" s="268"/>
      <c r="NLV104" s="268"/>
      <c r="NLW104" s="268"/>
      <c r="NLX104" s="268"/>
      <c r="NLY104" s="268"/>
      <c r="NLZ104" s="268"/>
      <c r="NMA104" s="268"/>
      <c r="NMB104" s="268"/>
      <c r="NMC104" s="268"/>
      <c r="NMD104" s="268"/>
      <c r="NME104" s="268"/>
      <c r="NMF104" s="268"/>
      <c r="NMG104" s="268"/>
      <c r="NMH104" s="268"/>
      <c r="NMI104" s="268"/>
      <c r="NMJ104" s="268"/>
      <c r="NMK104" s="268"/>
      <c r="NML104" s="268"/>
      <c r="NMM104" s="268"/>
      <c r="NMN104" s="268"/>
      <c r="NMO104" s="268"/>
      <c r="NMP104" s="268"/>
      <c r="NMQ104" s="268"/>
      <c r="NMR104" s="268"/>
      <c r="NMS104" s="268"/>
      <c r="NMT104" s="268"/>
      <c r="NMU104" s="268"/>
      <c r="NMV104" s="268"/>
      <c r="NMW104" s="268"/>
      <c r="NMX104" s="268"/>
      <c r="NMY104" s="268"/>
      <c r="NMZ104" s="268"/>
      <c r="NNA104" s="268"/>
      <c r="NNB104" s="268"/>
      <c r="NNC104" s="268"/>
      <c r="NND104" s="268"/>
      <c r="NNE104" s="268"/>
      <c r="NNF104" s="268"/>
      <c r="NNG104" s="268"/>
      <c r="NNH104" s="268"/>
      <c r="NNI104" s="268"/>
      <c r="NNJ104" s="268"/>
      <c r="NNK104" s="268"/>
      <c r="NNL104" s="268"/>
      <c r="NNM104" s="268"/>
      <c r="NNN104" s="268"/>
      <c r="NNO104" s="268"/>
      <c r="NNP104" s="268"/>
      <c r="NNQ104" s="268"/>
      <c r="NNR104" s="268"/>
      <c r="NNS104" s="268"/>
      <c r="NNT104" s="268"/>
      <c r="NNU104" s="268"/>
      <c r="NNV104" s="268"/>
      <c r="NNW104" s="268"/>
      <c r="NNX104" s="268"/>
      <c r="NNY104" s="268"/>
      <c r="NNZ104" s="268"/>
      <c r="NOA104" s="268"/>
      <c r="NOB104" s="268"/>
      <c r="NOC104" s="268"/>
      <c r="NOD104" s="268"/>
      <c r="NOE104" s="268"/>
      <c r="NOF104" s="268"/>
      <c r="NOG104" s="268"/>
      <c r="NOH104" s="268"/>
      <c r="NOI104" s="268"/>
      <c r="NOJ104" s="268"/>
      <c r="NOK104" s="268"/>
      <c r="NOL104" s="268"/>
      <c r="NOM104" s="268"/>
      <c r="NON104" s="268"/>
      <c r="NOO104" s="268"/>
      <c r="NOP104" s="268"/>
      <c r="NOQ104" s="268"/>
      <c r="NOR104" s="268"/>
      <c r="NOS104" s="268"/>
      <c r="NOT104" s="268"/>
      <c r="NOU104" s="268"/>
      <c r="NOV104" s="268"/>
      <c r="NOW104" s="268"/>
      <c r="NOX104" s="268"/>
      <c r="NOY104" s="268"/>
      <c r="NOZ104" s="268"/>
      <c r="NPA104" s="268"/>
      <c r="NPB104" s="268"/>
      <c r="NPC104" s="268"/>
      <c r="NPD104" s="268"/>
      <c r="NPE104" s="268"/>
      <c r="NPF104" s="268"/>
      <c r="NPG104" s="268"/>
      <c r="NPH104" s="268"/>
      <c r="NPI104" s="268"/>
      <c r="NPJ104" s="268"/>
      <c r="NPK104" s="268"/>
      <c r="NPL104" s="268"/>
      <c r="NPM104" s="268"/>
      <c r="NPN104" s="268"/>
      <c r="NPO104" s="268"/>
      <c r="NPP104" s="268"/>
      <c r="NPQ104" s="268"/>
      <c r="NPR104" s="268"/>
      <c r="NPS104" s="268"/>
      <c r="NPT104" s="268"/>
      <c r="NPU104" s="268"/>
      <c r="NPV104" s="268"/>
      <c r="NPW104" s="268"/>
      <c r="NPX104" s="268"/>
      <c r="NPY104" s="268"/>
      <c r="NPZ104" s="268"/>
      <c r="NQA104" s="268"/>
      <c r="NQB104" s="268"/>
      <c r="NQC104" s="268"/>
      <c r="NQD104" s="268"/>
      <c r="NQE104" s="268"/>
      <c r="NQF104" s="268"/>
      <c r="NQG104" s="268"/>
      <c r="NQH104" s="268"/>
      <c r="NQI104" s="268"/>
      <c r="NQJ104" s="268"/>
      <c r="NQK104" s="268"/>
      <c r="NQL104" s="268"/>
      <c r="NQM104" s="268"/>
      <c r="NQN104" s="268"/>
      <c r="NQO104" s="268"/>
      <c r="NQP104" s="268"/>
      <c r="NQQ104" s="268"/>
      <c r="NQR104" s="268"/>
      <c r="NQS104" s="268"/>
      <c r="NQT104" s="268"/>
      <c r="NQU104" s="268"/>
      <c r="NQV104" s="268"/>
      <c r="NQW104" s="268"/>
      <c r="NQX104" s="268"/>
      <c r="NQY104" s="268"/>
      <c r="NQZ104" s="268"/>
      <c r="NRA104" s="268"/>
      <c r="NRB104" s="268"/>
      <c r="NRC104" s="268"/>
      <c r="NRD104" s="268"/>
      <c r="NRE104" s="268"/>
      <c r="NRF104" s="268"/>
      <c r="NRG104" s="268"/>
      <c r="NRH104" s="268"/>
      <c r="NRI104" s="268"/>
      <c r="NRJ104" s="268"/>
      <c r="NRK104" s="268"/>
      <c r="NRL104" s="268"/>
      <c r="NRM104" s="268"/>
      <c r="NRN104" s="268"/>
      <c r="NRO104" s="268"/>
      <c r="NRP104" s="268"/>
      <c r="NRQ104" s="268"/>
      <c r="NRR104" s="268"/>
      <c r="NRS104" s="268"/>
      <c r="NRT104" s="268"/>
      <c r="NRU104" s="268"/>
      <c r="NRV104" s="268"/>
      <c r="NRW104" s="268"/>
      <c r="NRX104" s="268"/>
      <c r="NRY104" s="268"/>
      <c r="NRZ104" s="268"/>
      <c r="NSA104" s="268"/>
      <c r="NSB104" s="268"/>
      <c r="NSC104" s="268"/>
      <c r="NSD104" s="268"/>
      <c r="NSE104" s="268"/>
      <c r="NSF104" s="268"/>
      <c r="NSG104" s="268"/>
      <c r="NSH104" s="268"/>
      <c r="NSI104" s="268"/>
      <c r="NSJ104" s="268"/>
      <c r="NSK104" s="268"/>
      <c r="NSL104" s="268"/>
      <c r="NSM104" s="268"/>
      <c r="NSN104" s="268"/>
      <c r="NSO104" s="268"/>
      <c r="NSP104" s="268"/>
      <c r="NSQ104" s="268"/>
      <c r="NSR104" s="268"/>
      <c r="NSS104" s="268"/>
      <c r="NST104" s="268"/>
      <c r="NSU104" s="268"/>
      <c r="NSV104" s="268"/>
      <c r="NSW104" s="268"/>
      <c r="NSX104" s="268"/>
      <c r="NSY104" s="268"/>
      <c r="NSZ104" s="268"/>
      <c r="NTA104" s="268"/>
      <c r="NTB104" s="268"/>
      <c r="NTC104" s="268"/>
      <c r="NTD104" s="268"/>
      <c r="NTE104" s="268"/>
      <c r="NTF104" s="268"/>
      <c r="NTG104" s="268"/>
      <c r="NTH104" s="268"/>
      <c r="NTI104" s="268"/>
      <c r="NTJ104" s="268"/>
      <c r="NTK104" s="268"/>
      <c r="NTL104" s="268"/>
      <c r="NTM104" s="268"/>
      <c r="NTN104" s="268"/>
      <c r="NTO104" s="268"/>
      <c r="NTP104" s="268"/>
      <c r="NTQ104" s="268"/>
      <c r="NTR104" s="268"/>
      <c r="NTS104" s="268"/>
      <c r="NTT104" s="268"/>
      <c r="NTU104" s="268"/>
      <c r="NTV104" s="268"/>
      <c r="NTW104" s="268"/>
      <c r="NTX104" s="268"/>
      <c r="NTY104" s="268"/>
      <c r="NTZ104" s="268"/>
      <c r="NUA104" s="268"/>
      <c r="NUB104" s="268"/>
      <c r="NUC104" s="268"/>
      <c r="NUD104" s="268"/>
      <c r="NUE104" s="268"/>
      <c r="NUF104" s="268"/>
      <c r="NUG104" s="268"/>
      <c r="NUH104" s="268"/>
      <c r="NUI104" s="268"/>
      <c r="NUJ104" s="268"/>
      <c r="NUK104" s="268"/>
      <c r="NUL104" s="268"/>
      <c r="NUM104" s="268"/>
      <c r="NUN104" s="268"/>
      <c r="NUO104" s="268"/>
      <c r="NUP104" s="268"/>
      <c r="NUQ104" s="268"/>
      <c r="NUR104" s="268"/>
      <c r="NUS104" s="268"/>
      <c r="NUT104" s="268"/>
      <c r="NUU104" s="268"/>
      <c r="NUV104" s="268"/>
      <c r="NUW104" s="268"/>
      <c r="NUX104" s="268"/>
      <c r="NUY104" s="268"/>
      <c r="NUZ104" s="268"/>
      <c r="NVA104" s="268"/>
      <c r="NVB104" s="268"/>
      <c r="NVC104" s="268"/>
      <c r="NVD104" s="268"/>
      <c r="NVE104" s="268"/>
      <c r="NVF104" s="268"/>
      <c r="NVG104" s="268"/>
      <c r="NVH104" s="268"/>
      <c r="NVI104" s="268"/>
      <c r="NVJ104" s="268"/>
      <c r="NVK104" s="268"/>
      <c r="NVL104" s="268"/>
      <c r="NVM104" s="268"/>
      <c r="NVN104" s="268"/>
      <c r="NVO104" s="268"/>
      <c r="NVP104" s="268"/>
      <c r="NVQ104" s="268"/>
      <c r="NVR104" s="268"/>
      <c r="NVS104" s="268"/>
      <c r="NVT104" s="268"/>
      <c r="NVU104" s="268"/>
      <c r="NVV104" s="268"/>
      <c r="NVW104" s="268"/>
      <c r="NVX104" s="268"/>
      <c r="NVY104" s="268"/>
      <c r="NVZ104" s="268"/>
      <c r="NWA104" s="268"/>
      <c r="NWB104" s="268"/>
      <c r="NWC104" s="268"/>
      <c r="NWD104" s="268"/>
      <c r="NWE104" s="268"/>
      <c r="NWF104" s="268"/>
      <c r="NWG104" s="268"/>
      <c r="NWH104" s="268"/>
      <c r="NWI104" s="268"/>
      <c r="NWJ104" s="268"/>
      <c r="NWK104" s="268"/>
      <c r="NWL104" s="268"/>
      <c r="NWM104" s="268"/>
      <c r="NWN104" s="268"/>
      <c r="NWO104" s="268"/>
      <c r="NWP104" s="268"/>
      <c r="NWQ104" s="268"/>
      <c r="NWR104" s="268"/>
      <c r="NWS104" s="268"/>
      <c r="NWT104" s="268"/>
      <c r="NWU104" s="268"/>
      <c r="NWV104" s="268"/>
      <c r="NWW104" s="268"/>
      <c r="NWX104" s="268"/>
      <c r="NWY104" s="268"/>
      <c r="NWZ104" s="268"/>
      <c r="NXA104" s="268"/>
      <c r="NXB104" s="268"/>
      <c r="NXC104" s="268"/>
      <c r="NXD104" s="268"/>
      <c r="NXE104" s="268"/>
      <c r="NXF104" s="268"/>
      <c r="NXG104" s="268"/>
      <c r="NXH104" s="268"/>
      <c r="NXI104" s="268"/>
      <c r="NXJ104" s="268"/>
      <c r="NXK104" s="268"/>
      <c r="NXL104" s="268"/>
      <c r="NXM104" s="268"/>
      <c r="NXN104" s="268"/>
      <c r="NXO104" s="268"/>
      <c r="NXP104" s="268"/>
      <c r="NXQ104" s="268"/>
      <c r="NXR104" s="268"/>
      <c r="NXS104" s="268"/>
      <c r="NXT104" s="268"/>
      <c r="NXU104" s="268"/>
      <c r="NXV104" s="268"/>
      <c r="NXW104" s="268"/>
      <c r="NXX104" s="268"/>
      <c r="NXY104" s="268"/>
      <c r="NXZ104" s="268"/>
      <c r="NYA104" s="268"/>
      <c r="NYB104" s="268"/>
      <c r="NYC104" s="268"/>
      <c r="NYD104" s="268"/>
      <c r="NYE104" s="268"/>
      <c r="NYF104" s="268"/>
      <c r="NYG104" s="268"/>
      <c r="NYH104" s="268"/>
      <c r="NYI104" s="268"/>
      <c r="NYJ104" s="268"/>
      <c r="NYK104" s="268"/>
      <c r="NYL104" s="268"/>
      <c r="NYM104" s="268"/>
      <c r="NYN104" s="268"/>
      <c r="NYO104" s="268"/>
      <c r="NYP104" s="268"/>
      <c r="NYQ104" s="268"/>
      <c r="NYR104" s="268"/>
      <c r="NYS104" s="268"/>
      <c r="NYT104" s="268"/>
      <c r="NYU104" s="268"/>
      <c r="NYV104" s="268"/>
      <c r="NYW104" s="268"/>
      <c r="NYX104" s="268"/>
      <c r="NYY104" s="268"/>
      <c r="NYZ104" s="268"/>
      <c r="NZA104" s="268"/>
      <c r="NZB104" s="268"/>
      <c r="NZC104" s="268"/>
      <c r="NZD104" s="268"/>
      <c r="NZE104" s="268"/>
      <c r="NZF104" s="268"/>
      <c r="NZG104" s="268"/>
      <c r="NZH104" s="268"/>
      <c r="NZI104" s="268"/>
      <c r="NZJ104" s="268"/>
      <c r="NZK104" s="268"/>
      <c r="NZL104" s="268"/>
      <c r="NZM104" s="268"/>
      <c r="NZN104" s="268"/>
      <c r="NZO104" s="268"/>
      <c r="NZP104" s="268"/>
      <c r="NZQ104" s="268"/>
      <c r="NZR104" s="268"/>
      <c r="NZS104" s="268"/>
      <c r="NZT104" s="268"/>
      <c r="NZU104" s="268"/>
      <c r="NZV104" s="268"/>
      <c r="NZW104" s="268"/>
      <c r="NZX104" s="268"/>
      <c r="NZY104" s="268"/>
      <c r="NZZ104" s="268"/>
      <c r="OAA104" s="268"/>
      <c r="OAB104" s="268"/>
      <c r="OAC104" s="268"/>
      <c r="OAD104" s="268"/>
      <c r="OAE104" s="268"/>
      <c r="OAF104" s="268"/>
      <c r="OAG104" s="268"/>
      <c r="OAH104" s="268"/>
      <c r="OAI104" s="268"/>
      <c r="OAJ104" s="268"/>
      <c r="OAK104" s="268"/>
      <c r="OAL104" s="268"/>
      <c r="OAM104" s="268"/>
      <c r="OAN104" s="268"/>
      <c r="OAO104" s="268"/>
      <c r="OAP104" s="268"/>
      <c r="OAQ104" s="268"/>
      <c r="OAR104" s="268"/>
      <c r="OAS104" s="268"/>
      <c r="OAT104" s="268"/>
      <c r="OAU104" s="268"/>
      <c r="OAV104" s="268"/>
      <c r="OAW104" s="268"/>
      <c r="OAX104" s="268"/>
      <c r="OAY104" s="268"/>
      <c r="OAZ104" s="268"/>
      <c r="OBA104" s="268"/>
      <c r="OBB104" s="268"/>
      <c r="OBC104" s="268"/>
      <c r="OBD104" s="268"/>
      <c r="OBE104" s="268"/>
      <c r="OBF104" s="268"/>
      <c r="OBG104" s="268"/>
      <c r="OBH104" s="268"/>
      <c r="OBI104" s="268"/>
      <c r="OBJ104" s="268"/>
      <c r="OBK104" s="268"/>
      <c r="OBL104" s="268"/>
      <c r="OBM104" s="268"/>
      <c r="OBN104" s="268"/>
      <c r="OBO104" s="268"/>
      <c r="OBP104" s="268"/>
      <c r="OBQ104" s="268"/>
      <c r="OBR104" s="268"/>
      <c r="OBS104" s="268"/>
      <c r="OBT104" s="268"/>
      <c r="OBU104" s="268"/>
      <c r="OBV104" s="268"/>
      <c r="OBW104" s="268"/>
      <c r="OBX104" s="268"/>
      <c r="OBY104" s="268"/>
      <c r="OBZ104" s="268"/>
      <c r="OCA104" s="268"/>
      <c r="OCB104" s="268"/>
      <c r="OCC104" s="268"/>
      <c r="OCD104" s="268"/>
      <c r="OCE104" s="268"/>
      <c r="OCF104" s="268"/>
      <c r="OCG104" s="268"/>
      <c r="OCH104" s="268"/>
      <c r="OCI104" s="268"/>
      <c r="OCJ104" s="268"/>
      <c r="OCK104" s="268"/>
      <c r="OCL104" s="268"/>
      <c r="OCM104" s="268"/>
      <c r="OCN104" s="268"/>
      <c r="OCO104" s="268"/>
      <c r="OCP104" s="268"/>
      <c r="OCQ104" s="268"/>
      <c r="OCR104" s="268"/>
      <c r="OCS104" s="268"/>
      <c r="OCT104" s="268"/>
      <c r="OCU104" s="268"/>
      <c r="OCV104" s="268"/>
      <c r="OCW104" s="268"/>
      <c r="OCX104" s="268"/>
      <c r="OCY104" s="268"/>
      <c r="OCZ104" s="268"/>
      <c r="ODA104" s="268"/>
      <c r="ODB104" s="268"/>
      <c r="ODC104" s="268"/>
      <c r="ODD104" s="268"/>
      <c r="ODE104" s="268"/>
      <c r="ODF104" s="268"/>
      <c r="ODG104" s="268"/>
      <c r="ODH104" s="268"/>
      <c r="ODI104" s="268"/>
      <c r="ODJ104" s="268"/>
      <c r="ODK104" s="268"/>
      <c r="ODL104" s="268"/>
      <c r="ODM104" s="268"/>
      <c r="ODN104" s="268"/>
      <c r="ODO104" s="268"/>
      <c r="ODP104" s="268"/>
      <c r="ODQ104" s="268"/>
      <c r="ODR104" s="268"/>
      <c r="ODS104" s="268"/>
      <c r="ODT104" s="268"/>
      <c r="ODU104" s="268"/>
      <c r="ODV104" s="268"/>
      <c r="ODW104" s="268"/>
      <c r="ODX104" s="268"/>
      <c r="ODY104" s="268"/>
      <c r="ODZ104" s="268"/>
      <c r="OEA104" s="268"/>
      <c r="OEB104" s="268"/>
      <c r="OEC104" s="268"/>
      <c r="OED104" s="268"/>
      <c r="OEE104" s="268"/>
      <c r="OEF104" s="268"/>
      <c r="OEG104" s="268"/>
      <c r="OEH104" s="268"/>
      <c r="OEI104" s="268"/>
      <c r="OEJ104" s="268"/>
      <c r="OEK104" s="268"/>
      <c r="OEL104" s="268"/>
      <c r="OEM104" s="268"/>
      <c r="OEN104" s="268"/>
      <c r="OEO104" s="268"/>
      <c r="OEP104" s="268"/>
      <c r="OEQ104" s="268"/>
      <c r="OER104" s="268"/>
      <c r="OES104" s="268"/>
      <c r="OET104" s="268"/>
      <c r="OEU104" s="268"/>
      <c r="OEV104" s="268"/>
      <c r="OEW104" s="268"/>
      <c r="OEX104" s="268"/>
      <c r="OEY104" s="268"/>
      <c r="OEZ104" s="268"/>
      <c r="OFA104" s="268"/>
      <c r="OFB104" s="268"/>
      <c r="OFC104" s="268"/>
      <c r="OFD104" s="268"/>
      <c r="OFE104" s="268"/>
      <c r="OFF104" s="268"/>
      <c r="OFG104" s="268"/>
      <c r="OFH104" s="268"/>
      <c r="OFI104" s="268"/>
      <c r="OFJ104" s="268"/>
      <c r="OFK104" s="268"/>
      <c r="OFL104" s="268"/>
      <c r="OFM104" s="268"/>
      <c r="OFN104" s="268"/>
      <c r="OFO104" s="268"/>
      <c r="OFP104" s="268"/>
      <c r="OFQ104" s="268"/>
      <c r="OFR104" s="268"/>
      <c r="OFS104" s="268"/>
      <c r="OFT104" s="268"/>
      <c r="OFU104" s="268"/>
      <c r="OFV104" s="268"/>
      <c r="OFW104" s="268"/>
      <c r="OFX104" s="268"/>
      <c r="OFY104" s="268"/>
      <c r="OFZ104" s="268"/>
      <c r="OGA104" s="268"/>
      <c r="OGB104" s="268"/>
      <c r="OGC104" s="268"/>
      <c r="OGD104" s="268"/>
      <c r="OGE104" s="268"/>
      <c r="OGF104" s="268"/>
      <c r="OGG104" s="268"/>
      <c r="OGH104" s="268"/>
      <c r="OGI104" s="268"/>
      <c r="OGJ104" s="268"/>
      <c r="OGK104" s="268"/>
      <c r="OGL104" s="268"/>
      <c r="OGM104" s="268"/>
      <c r="OGN104" s="268"/>
      <c r="OGO104" s="268"/>
      <c r="OGP104" s="268"/>
      <c r="OGQ104" s="268"/>
      <c r="OGR104" s="268"/>
      <c r="OGS104" s="268"/>
      <c r="OGT104" s="268"/>
      <c r="OGU104" s="268"/>
      <c r="OGV104" s="268"/>
      <c r="OGW104" s="268"/>
      <c r="OGX104" s="268"/>
      <c r="OGY104" s="268"/>
      <c r="OGZ104" s="268"/>
      <c r="OHA104" s="268"/>
      <c r="OHB104" s="268"/>
      <c r="OHC104" s="268"/>
      <c r="OHD104" s="268"/>
      <c r="OHE104" s="268"/>
      <c r="OHF104" s="268"/>
      <c r="OHG104" s="268"/>
      <c r="OHH104" s="268"/>
      <c r="OHI104" s="268"/>
      <c r="OHJ104" s="268"/>
      <c r="OHK104" s="268"/>
      <c r="OHL104" s="268"/>
      <c r="OHM104" s="268"/>
      <c r="OHN104" s="268"/>
      <c r="OHO104" s="268"/>
      <c r="OHP104" s="268"/>
      <c r="OHQ104" s="268"/>
      <c r="OHR104" s="268"/>
      <c r="OHS104" s="268"/>
      <c r="OHT104" s="268"/>
      <c r="OHU104" s="268"/>
      <c r="OHV104" s="268"/>
      <c r="OHW104" s="268"/>
      <c r="OHX104" s="268"/>
      <c r="OHY104" s="268"/>
      <c r="OHZ104" s="268"/>
      <c r="OIA104" s="268"/>
      <c r="OIB104" s="268"/>
      <c r="OIC104" s="268"/>
      <c r="OID104" s="268"/>
      <c r="OIE104" s="268"/>
      <c r="OIF104" s="268"/>
      <c r="OIG104" s="268"/>
      <c r="OIH104" s="268"/>
      <c r="OII104" s="268"/>
      <c r="OIJ104" s="268"/>
      <c r="OIK104" s="268"/>
      <c r="OIL104" s="268"/>
      <c r="OIM104" s="268"/>
      <c r="OIN104" s="268"/>
      <c r="OIO104" s="268"/>
      <c r="OIP104" s="268"/>
      <c r="OIQ104" s="268"/>
      <c r="OIR104" s="268"/>
      <c r="OIS104" s="268"/>
      <c r="OIT104" s="268"/>
      <c r="OIU104" s="268"/>
      <c r="OIV104" s="268"/>
      <c r="OIW104" s="268"/>
      <c r="OIX104" s="268"/>
      <c r="OIY104" s="268"/>
      <c r="OIZ104" s="268"/>
      <c r="OJA104" s="268"/>
      <c r="OJB104" s="268"/>
      <c r="OJC104" s="268"/>
      <c r="OJD104" s="268"/>
      <c r="OJE104" s="268"/>
      <c r="OJF104" s="268"/>
      <c r="OJG104" s="268"/>
      <c r="OJH104" s="268"/>
      <c r="OJI104" s="268"/>
      <c r="OJJ104" s="268"/>
      <c r="OJK104" s="268"/>
      <c r="OJL104" s="268"/>
      <c r="OJM104" s="268"/>
      <c r="OJN104" s="268"/>
      <c r="OJO104" s="268"/>
      <c r="OJP104" s="268"/>
      <c r="OJQ104" s="268"/>
      <c r="OJR104" s="268"/>
      <c r="OJS104" s="268"/>
      <c r="OJT104" s="268"/>
      <c r="OJU104" s="268"/>
      <c r="OJV104" s="268"/>
      <c r="OJW104" s="268"/>
      <c r="OJX104" s="268"/>
      <c r="OJY104" s="268"/>
      <c r="OJZ104" s="268"/>
      <c r="OKA104" s="268"/>
      <c r="OKB104" s="268"/>
      <c r="OKC104" s="268"/>
      <c r="OKD104" s="268"/>
      <c r="OKE104" s="268"/>
      <c r="OKF104" s="268"/>
      <c r="OKG104" s="268"/>
      <c r="OKH104" s="268"/>
      <c r="OKI104" s="268"/>
      <c r="OKJ104" s="268"/>
      <c r="OKK104" s="268"/>
      <c r="OKL104" s="268"/>
      <c r="OKM104" s="268"/>
      <c r="OKN104" s="268"/>
      <c r="OKO104" s="268"/>
      <c r="OKP104" s="268"/>
      <c r="OKQ104" s="268"/>
      <c r="OKR104" s="268"/>
      <c r="OKS104" s="268"/>
      <c r="OKT104" s="268"/>
      <c r="OKU104" s="268"/>
      <c r="OKV104" s="268"/>
      <c r="OKW104" s="268"/>
      <c r="OKX104" s="268"/>
      <c r="OKY104" s="268"/>
      <c r="OKZ104" s="268"/>
      <c r="OLA104" s="268"/>
      <c r="OLB104" s="268"/>
      <c r="OLC104" s="268"/>
      <c r="OLD104" s="268"/>
      <c r="OLE104" s="268"/>
      <c r="OLF104" s="268"/>
      <c r="OLG104" s="268"/>
      <c r="OLH104" s="268"/>
      <c r="OLI104" s="268"/>
      <c r="OLJ104" s="268"/>
      <c r="OLK104" s="268"/>
      <c r="OLL104" s="268"/>
      <c r="OLM104" s="268"/>
      <c r="OLN104" s="268"/>
      <c r="OLO104" s="268"/>
      <c r="OLP104" s="268"/>
      <c r="OLQ104" s="268"/>
      <c r="OLR104" s="268"/>
      <c r="OLS104" s="268"/>
      <c r="OLT104" s="268"/>
      <c r="OLU104" s="268"/>
      <c r="OLV104" s="268"/>
      <c r="OLW104" s="268"/>
      <c r="OLX104" s="268"/>
      <c r="OLY104" s="268"/>
      <c r="OLZ104" s="268"/>
      <c r="OMA104" s="268"/>
      <c r="OMB104" s="268"/>
      <c r="OMC104" s="268"/>
      <c r="OMD104" s="268"/>
      <c r="OME104" s="268"/>
      <c r="OMF104" s="268"/>
      <c r="OMG104" s="268"/>
      <c r="OMH104" s="268"/>
      <c r="OMI104" s="268"/>
      <c r="OMJ104" s="268"/>
      <c r="OMK104" s="268"/>
      <c r="OML104" s="268"/>
      <c r="OMM104" s="268"/>
      <c r="OMN104" s="268"/>
      <c r="OMO104" s="268"/>
      <c r="OMP104" s="268"/>
      <c r="OMQ104" s="268"/>
      <c r="OMR104" s="268"/>
      <c r="OMS104" s="268"/>
      <c r="OMT104" s="268"/>
      <c r="OMU104" s="268"/>
      <c r="OMV104" s="268"/>
      <c r="OMW104" s="268"/>
      <c r="OMX104" s="268"/>
      <c r="OMY104" s="268"/>
      <c r="OMZ104" s="268"/>
      <c r="ONA104" s="268"/>
      <c r="ONB104" s="268"/>
      <c r="ONC104" s="268"/>
      <c r="OND104" s="268"/>
      <c r="ONE104" s="268"/>
      <c r="ONF104" s="268"/>
      <c r="ONG104" s="268"/>
      <c r="ONH104" s="268"/>
      <c r="ONI104" s="268"/>
      <c r="ONJ104" s="268"/>
      <c r="ONK104" s="268"/>
      <c r="ONL104" s="268"/>
      <c r="ONM104" s="268"/>
      <c r="ONN104" s="268"/>
      <c r="ONO104" s="268"/>
      <c r="ONP104" s="268"/>
      <c r="ONQ104" s="268"/>
      <c r="ONR104" s="268"/>
      <c r="ONS104" s="268"/>
      <c r="ONT104" s="268"/>
      <c r="ONU104" s="268"/>
      <c r="ONV104" s="268"/>
      <c r="ONW104" s="268"/>
      <c r="ONX104" s="268"/>
      <c r="ONY104" s="268"/>
      <c r="ONZ104" s="268"/>
      <c r="OOA104" s="268"/>
      <c r="OOB104" s="268"/>
      <c r="OOC104" s="268"/>
      <c r="OOD104" s="268"/>
      <c r="OOE104" s="268"/>
      <c r="OOF104" s="268"/>
      <c r="OOG104" s="268"/>
      <c r="OOH104" s="268"/>
      <c r="OOI104" s="268"/>
      <c r="OOJ104" s="268"/>
      <c r="OOK104" s="268"/>
      <c r="OOL104" s="268"/>
      <c r="OOM104" s="268"/>
      <c r="OON104" s="268"/>
      <c r="OOO104" s="268"/>
      <c r="OOP104" s="268"/>
      <c r="OOQ104" s="268"/>
      <c r="OOR104" s="268"/>
      <c r="OOS104" s="268"/>
      <c r="OOT104" s="268"/>
      <c r="OOU104" s="268"/>
      <c r="OOV104" s="268"/>
      <c r="OOW104" s="268"/>
      <c r="OOX104" s="268"/>
      <c r="OOY104" s="268"/>
      <c r="OOZ104" s="268"/>
      <c r="OPA104" s="268"/>
      <c r="OPB104" s="268"/>
      <c r="OPC104" s="268"/>
      <c r="OPD104" s="268"/>
      <c r="OPE104" s="268"/>
      <c r="OPF104" s="268"/>
      <c r="OPG104" s="268"/>
      <c r="OPH104" s="268"/>
      <c r="OPI104" s="268"/>
      <c r="OPJ104" s="268"/>
      <c r="OPK104" s="268"/>
      <c r="OPL104" s="268"/>
      <c r="OPM104" s="268"/>
      <c r="OPN104" s="268"/>
      <c r="OPO104" s="268"/>
      <c r="OPP104" s="268"/>
      <c r="OPQ104" s="268"/>
      <c r="OPR104" s="268"/>
      <c r="OPS104" s="268"/>
      <c r="OPT104" s="268"/>
      <c r="OPU104" s="268"/>
      <c r="OPV104" s="268"/>
      <c r="OPW104" s="268"/>
      <c r="OPX104" s="268"/>
      <c r="OPY104" s="268"/>
      <c r="OPZ104" s="268"/>
      <c r="OQA104" s="268"/>
      <c r="OQB104" s="268"/>
      <c r="OQC104" s="268"/>
      <c r="OQD104" s="268"/>
      <c r="OQE104" s="268"/>
      <c r="OQF104" s="268"/>
      <c r="OQG104" s="268"/>
      <c r="OQH104" s="268"/>
      <c r="OQI104" s="268"/>
      <c r="OQJ104" s="268"/>
      <c r="OQK104" s="268"/>
      <c r="OQL104" s="268"/>
      <c r="OQM104" s="268"/>
      <c r="OQN104" s="268"/>
      <c r="OQO104" s="268"/>
      <c r="OQP104" s="268"/>
      <c r="OQQ104" s="268"/>
      <c r="OQR104" s="268"/>
      <c r="OQS104" s="268"/>
      <c r="OQT104" s="268"/>
      <c r="OQU104" s="268"/>
      <c r="OQV104" s="268"/>
      <c r="OQW104" s="268"/>
      <c r="OQX104" s="268"/>
      <c r="OQY104" s="268"/>
      <c r="OQZ104" s="268"/>
      <c r="ORA104" s="268"/>
      <c r="ORB104" s="268"/>
      <c r="ORC104" s="268"/>
      <c r="ORD104" s="268"/>
      <c r="ORE104" s="268"/>
      <c r="ORF104" s="268"/>
      <c r="ORG104" s="268"/>
      <c r="ORH104" s="268"/>
      <c r="ORI104" s="268"/>
      <c r="ORJ104" s="268"/>
      <c r="ORK104" s="268"/>
      <c r="ORL104" s="268"/>
      <c r="ORM104" s="268"/>
      <c r="ORN104" s="268"/>
      <c r="ORO104" s="268"/>
      <c r="ORP104" s="268"/>
      <c r="ORQ104" s="268"/>
      <c r="ORR104" s="268"/>
      <c r="ORS104" s="268"/>
      <c r="ORT104" s="268"/>
      <c r="ORU104" s="268"/>
      <c r="ORV104" s="268"/>
      <c r="ORW104" s="268"/>
      <c r="ORX104" s="268"/>
      <c r="ORY104" s="268"/>
      <c r="ORZ104" s="268"/>
      <c r="OSA104" s="268"/>
      <c r="OSB104" s="268"/>
      <c r="OSC104" s="268"/>
      <c r="OSD104" s="268"/>
      <c r="OSE104" s="268"/>
      <c r="OSF104" s="268"/>
      <c r="OSG104" s="268"/>
      <c r="OSH104" s="268"/>
      <c r="OSI104" s="268"/>
      <c r="OSJ104" s="268"/>
      <c r="OSK104" s="268"/>
      <c r="OSL104" s="268"/>
      <c r="OSM104" s="268"/>
      <c r="OSN104" s="268"/>
      <c r="OSO104" s="268"/>
      <c r="OSP104" s="268"/>
      <c r="OSQ104" s="268"/>
      <c r="OSR104" s="268"/>
      <c r="OSS104" s="268"/>
      <c r="OST104" s="268"/>
      <c r="OSU104" s="268"/>
      <c r="OSV104" s="268"/>
      <c r="OSW104" s="268"/>
      <c r="OSX104" s="268"/>
      <c r="OSY104" s="268"/>
      <c r="OSZ104" s="268"/>
      <c r="OTA104" s="268"/>
      <c r="OTB104" s="268"/>
      <c r="OTC104" s="268"/>
      <c r="OTD104" s="268"/>
      <c r="OTE104" s="268"/>
      <c r="OTF104" s="268"/>
      <c r="OTG104" s="268"/>
      <c r="OTH104" s="268"/>
      <c r="OTI104" s="268"/>
      <c r="OTJ104" s="268"/>
      <c r="OTK104" s="268"/>
      <c r="OTL104" s="268"/>
      <c r="OTM104" s="268"/>
      <c r="OTN104" s="268"/>
      <c r="OTO104" s="268"/>
      <c r="OTP104" s="268"/>
      <c r="OTQ104" s="268"/>
      <c r="OTR104" s="268"/>
      <c r="OTS104" s="268"/>
      <c r="OTT104" s="268"/>
      <c r="OTU104" s="268"/>
      <c r="OTV104" s="268"/>
      <c r="OTW104" s="268"/>
      <c r="OTX104" s="268"/>
      <c r="OTY104" s="268"/>
      <c r="OTZ104" s="268"/>
      <c r="OUA104" s="268"/>
      <c r="OUB104" s="268"/>
      <c r="OUC104" s="268"/>
      <c r="OUD104" s="268"/>
      <c r="OUE104" s="268"/>
      <c r="OUF104" s="268"/>
      <c r="OUG104" s="268"/>
      <c r="OUH104" s="268"/>
      <c r="OUI104" s="268"/>
      <c r="OUJ104" s="268"/>
      <c r="OUK104" s="268"/>
      <c r="OUL104" s="268"/>
      <c r="OUM104" s="268"/>
      <c r="OUN104" s="268"/>
      <c r="OUO104" s="268"/>
      <c r="OUP104" s="268"/>
      <c r="OUQ104" s="268"/>
      <c r="OUR104" s="268"/>
      <c r="OUS104" s="268"/>
      <c r="OUT104" s="268"/>
      <c r="OUU104" s="268"/>
      <c r="OUV104" s="268"/>
      <c r="OUW104" s="268"/>
      <c r="OUX104" s="268"/>
      <c r="OUY104" s="268"/>
      <c r="OUZ104" s="268"/>
      <c r="OVA104" s="268"/>
      <c r="OVB104" s="268"/>
      <c r="OVC104" s="268"/>
      <c r="OVD104" s="268"/>
      <c r="OVE104" s="268"/>
      <c r="OVF104" s="268"/>
      <c r="OVG104" s="268"/>
      <c r="OVH104" s="268"/>
      <c r="OVI104" s="268"/>
      <c r="OVJ104" s="268"/>
      <c r="OVK104" s="268"/>
      <c r="OVL104" s="268"/>
      <c r="OVM104" s="268"/>
      <c r="OVN104" s="268"/>
      <c r="OVO104" s="268"/>
      <c r="OVP104" s="268"/>
      <c r="OVQ104" s="268"/>
      <c r="OVR104" s="268"/>
      <c r="OVS104" s="268"/>
      <c r="OVT104" s="268"/>
      <c r="OVU104" s="268"/>
      <c r="OVV104" s="268"/>
      <c r="OVW104" s="268"/>
      <c r="OVX104" s="268"/>
      <c r="OVY104" s="268"/>
      <c r="OVZ104" s="268"/>
      <c r="OWA104" s="268"/>
      <c r="OWB104" s="268"/>
      <c r="OWC104" s="268"/>
      <c r="OWD104" s="268"/>
      <c r="OWE104" s="268"/>
      <c r="OWF104" s="268"/>
      <c r="OWG104" s="268"/>
      <c r="OWH104" s="268"/>
      <c r="OWI104" s="268"/>
      <c r="OWJ104" s="268"/>
      <c r="OWK104" s="268"/>
      <c r="OWL104" s="268"/>
      <c r="OWM104" s="268"/>
      <c r="OWN104" s="268"/>
      <c r="OWO104" s="268"/>
      <c r="OWP104" s="268"/>
      <c r="OWQ104" s="268"/>
      <c r="OWR104" s="268"/>
      <c r="OWS104" s="268"/>
      <c r="OWT104" s="268"/>
      <c r="OWU104" s="268"/>
      <c r="OWV104" s="268"/>
      <c r="OWW104" s="268"/>
      <c r="OWX104" s="268"/>
      <c r="OWY104" s="268"/>
      <c r="OWZ104" s="268"/>
      <c r="OXA104" s="268"/>
      <c r="OXB104" s="268"/>
      <c r="OXC104" s="268"/>
      <c r="OXD104" s="268"/>
      <c r="OXE104" s="268"/>
      <c r="OXF104" s="268"/>
      <c r="OXG104" s="268"/>
      <c r="OXH104" s="268"/>
      <c r="OXI104" s="268"/>
      <c r="OXJ104" s="268"/>
      <c r="OXK104" s="268"/>
      <c r="OXL104" s="268"/>
      <c r="OXM104" s="268"/>
      <c r="OXN104" s="268"/>
      <c r="OXO104" s="268"/>
      <c r="OXP104" s="268"/>
      <c r="OXQ104" s="268"/>
      <c r="OXR104" s="268"/>
      <c r="OXS104" s="268"/>
      <c r="OXT104" s="268"/>
      <c r="OXU104" s="268"/>
      <c r="OXV104" s="268"/>
      <c r="OXW104" s="268"/>
      <c r="OXX104" s="268"/>
      <c r="OXY104" s="268"/>
      <c r="OXZ104" s="268"/>
      <c r="OYA104" s="268"/>
      <c r="OYB104" s="268"/>
      <c r="OYC104" s="268"/>
      <c r="OYD104" s="268"/>
      <c r="OYE104" s="268"/>
      <c r="OYF104" s="268"/>
      <c r="OYG104" s="268"/>
      <c r="OYH104" s="268"/>
      <c r="OYI104" s="268"/>
      <c r="OYJ104" s="268"/>
      <c r="OYK104" s="268"/>
      <c r="OYL104" s="268"/>
      <c r="OYM104" s="268"/>
      <c r="OYN104" s="268"/>
      <c r="OYO104" s="268"/>
      <c r="OYP104" s="268"/>
      <c r="OYQ104" s="268"/>
      <c r="OYR104" s="268"/>
      <c r="OYS104" s="268"/>
      <c r="OYT104" s="268"/>
      <c r="OYU104" s="268"/>
      <c r="OYV104" s="268"/>
      <c r="OYW104" s="268"/>
      <c r="OYX104" s="268"/>
      <c r="OYY104" s="268"/>
      <c r="OYZ104" s="268"/>
      <c r="OZA104" s="268"/>
      <c r="OZB104" s="268"/>
      <c r="OZC104" s="268"/>
      <c r="OZD104" s="268"/>
      <c r="OZE104" s="268"/>
      <c r="OZF104" s="268"/>
      <c r="OZG104" s="268"/>
      <c r="OZH104" s="268"/>
      <c r="OZI104" s="268"/>
      <c r="OZJ104" s="268"/>
      <c r="OZK104" s="268"/>
      <c r="OZL104" s="268"/>
      <c r="OZM104" s="268"/>
      <c r="OZN104" s="268"/>
      <c r="OZO104" s="268"/>
      <c r="OZP104" s="268"/>
      <c r="OZQ104" s="268"/>
      <c r="OZR104" s="268"/>
      <c r="OZS104" s="268"/>
      <c r="OZT104" s="268"/>
      <c r="OZU104" s="268"/>
      <c r="OZV104" s="268"/>
      <c r="OZW104" s="268"/>
      <c r="OZX104" s="268"/>
      <c r="OZY104" s="268"/>
      <c r="OZZ104" s="268"/>
      <c r="PAA104" s="268"/>
      <c r="PAB104" s="268"/>
      <c r="PAC104" s="268"/>
      <c r="PAD104" s="268"/>
      <c r="PAE104" s="268"/>
      <c r="PAF104" s="268"/>
      <c r="PAG104" s="268"/>
      <c r="PAH104" s="268"/>
      <c r="PAI104" s="268"/>
      <c r="PAJ104" s="268"/>
      <c r="PAK104" s="268"/>
      <c r="PAL104" s="268"/>
      <c r="PAM104" s="268"/>
      <c r="PAN104" s="268"/>
      <c r="PAO104" s="268"/>
      <c r="PAP104" s="268"/>
      <c r="PAQ104" s="268"/>
      <c r="PAR104" s="268"/>
      <c r="PAS104" s="268"/>
      <c r="PAT104" s="268"/>
      <c r="PAU104" s="268"/>
      <c r="PAV104" s="268"/>
      <c r="PAW104" s="268"/>
      <c r="PAX104" s="268"/>
      <c r="PAY104" s="268"/>
      <c r="PAZ104" s="268"/>
      <c r="PBA104" s="268"/>
      <c r="PBB104" s="268"/>
      <c r="PBC104" s="268"/>
      <c r="PBD104" s="268"/>
      <c r="PBE104" s="268"/>
      <c r="PBF104" s="268"/>
      <c r="PBG104" s="268"/>
      <c r="PBH104" s="268"/>
      <c r="PBI104" s="268"/>
      <c r="PBJ104" s="268"/>
      <c r="PBK104" s="268"/>
      <c r="PBL104" s="268"/>
      <c r="PBM104" s="268"/>
      <c r="PBN104" s="268"/>
      <c r="PBO104" s="268"/>
      <c r="PBP104" s="268"/>
      <c r="PBQ104" s="268"/>
      <c r="PBR104" s="268"/>
      <c r="PBS104" s="268"/>
      <c r="PBT104" s="268"/>
      <c r="PBU104" s="268"/>
      <c r="PBV104" s="268"/>
      <c r="PBW104" s="268"/>
      <c r="PBX104" s="268"/>
      <c r="PBY104" s="268"/>
      <c r="PBZ104" s="268"/>
      <c r="PCA104" s="268"/>
      <c r="PCB104" s="268"/>
      <c r="PCC104" s="268"/>
      <c r="PCD104" s="268"/>
      <c r="PCE104" s="268"/>
      <c r="PCF104" s="268"/>
      <c r="PCG104" s="268"/>
      <c r="PCH104" s="268"/>
      <c r="PCI104" s="268"/>
      <c r="PCJ104" s="268"/>
      <c r="PCK104" s="268"/>
      <c r="PCL104" s="268"/>
      <c r="PCM104" s="268"/>
      <c r="PCN104" s="268"/>
      <c r="PCO104" s="268"/>
      <c r="PCP104" s="268"/>
      <c r="PCQ104" s="268"/>
      <c r="PCR104" s="268"/>
      <c r="PCS104" s="268"/>
      <c r="PCT104" s="268"/>
      <c r="PCU104" s="268"/>
      <c r="PCV104" s="268"/>
      <c r="PCW104" s="268"/>
      <c r="PCX104" s="268"/>
      <c r="PCY104" s="268"/>
      <c r="PCZ104" s="268"/>
      <c r="PDA104" s="268"/>
      <c r="PDB104" s="268"/>
      <c r="PDC104" s="268"/>
      <c r="PDD104" s="268"/>
      <c r="PDE104" s="268"/>
      <c r="PDF104" s="268"/>
      <c r="PDG104" s="268"/>
      <c r="PDH104" s="268"/>
      <c r="PDI104" s="268"/>
      <c r="PDJ104" s="268"/>
      <c r="PDK104" s="268"/>
      <c r="PDL104" s="268"/>
      <c r="PDM104" s="268"/>
      <c r="PDN104" s="268"/>
      <c r="PDO104" s="268"/>
      <c r="PDP104" s="268"/>
      <c r="PDQ104" s="268"/>
      <c r="PDR104" s="268"/>
      <c r="PDS104" s="268"/>
      <c r="PDT104" s="268"/>
      <c r="PDU104" s="268"/>
      <c r="PDV104" s="268"/>
      <c r="PDW104" s="268"/>
      <c r="PDX104" s="268"/>
      <c r="PDY104" s="268"/>
      <c r="PDZ104" s="268"/>
      <c r="PEA104" s="268"/>
      <c r="PEB104" s="268"/>
      <c r="PEC104" s="268"/>
      <c r="PED104" s="268"/>
      <c r="PEE104" s="268"/>
      <c r="PEF104" s="268"/>
      <c r="PEG104" s="268"/>
      <c r="PEH104" s="268"/>
      <c r="PEI104" s="268"/>
      <c r="PEJ104" s="268"/>
      <c r="PEK104" s="268"/>
      <c r="PEL104" s="268"/>
      <c r="PEM104" s="268"/>
      <c r="PEN104" s="268"/>
      <c r="PEO104" s="268"/>
      <c r="PEP104" s="268"/>
      <c r="PEQ104" s="268"/>
      <c r="PER104" s="268"/>
      <c r="PES104" s="268"/>
      <c r="PET104" s="268"/>
      <c r="PEU104" s="268"/>
      <c r="PEV104" s="268"/>
      <c r="PEW104" s="268"/>
      <c r="PEX104" s="268"/>
      <c r="PEY104" s="268"/>
      <c r="PEZ104" s="268"/>
      <c r="PFA104" s="268"/>
      <c r="PFB104" s="268"/>
      <c r="PFC104" s="268"/>
      <c r="PFD104" s="268"/>
      <c r="PFE104" s="268"/>
      <c r="PFF104" s="268"/>
      <c r="PFG104" s="268"/>
      <c r="PFH104" s="268"/>
      <c r="PFI104" s="268"/>
      <c r="PFJ104" s="268"/>
      <c r="PFK104" s="268"/>
      <c r="PFL104" s="268"/>
      <c r="PFM104" s="268"/>
      <c r="PFN104" s="268"/>
      <c r="PFO104" s="268"/>
      <c r="PFP104" s="268"/>
      <c r="PFQ104" s="268"/>
      <c r="PFR104" s="268"/>
      <c r="PFS104" s="268"/>
      <c r="PFT104" s="268"/>
      <c r="PFU104" s="268"/>
      <c r="PFV104" s="268"/>
      <c r="PFW104" s="268"/>
      <c r="PFX104" s="268"/>
      <c r="PFY104" s="268"/>
      <c r="PFZ104" s="268"/>
      <c r="PGA104" s="268"/>
      <c r="PGB104" s="268"/>
      <c r="PGC104" s="268"/>
      <c r="PGD104" s="268"/>
      <c r="PGE104" s="268"/>
      <c r="PGF104" s="268"/>
      <c r="PGG104" s="268"/>
      <c r="PGH104" s="268"/>
      <c r="PGI104" s="268"/>
      <c r="PGJ104" s="268"/>
      <c r="PGK104" s="268"/>
      <c r="PGL104" s="268"/>
      <c r="PGM104" s="268"/>
      <c r="PGN104" s="268"/>
      <c r="PGO104" s="268"/>
      <c r="PGP104" s="268"/>
      <c r="PGQ104" s="268"/>
      <c r="PGR104" s="268"/>
      <c r="PGS104" s="268"/>
      <c r="PGT104" s="268"/>
      <c r="PGU104" s="268"/>
      <c r="PGV104" s="268"/>
      <c r="PGW104" s="268"/>
      <c r="PGX104" s="268"/>
      <c r="PGY104" s="268"/>
      <c r="PGZ104" s="268"/>
      <c r="PHA104" s="268"/>
      <c r="PHB104" s="268"/>
      <c r="PHC104" s="268"/>
      <c r="PHD104" s="268"/>
      <c r="PHE104" s="268"/>
      <c r="PHF104" s="268"/>
      <c r="PHG104" s="268"/>
      <c r="PHH104" s="268"/>
      <c r="PHI104" s="268"/>
      <c r="PHJ104" s="268"/>
      <c r="PHK104" s="268"/>
      <c r="PHL104" s="268"/>
      <c r="PHM104" s="268"/>
      <c r="PHN104" s="268"/>
      <c r="PHO104" s="268"/>
      <c r="PHP104" s="268"/>
      <c r="PHQ104" s="268"/>
      <c r="PHR104" s="268"/>
      <c r="PHS104" s="268"/>
      <c r="PHT104" s="268"/>
      <c r="PHU104" s="268"/>
      <c r="PHV104" s="268"/>
      <c r="PHW104" s="268"/>
      <c r="PHX104" s="268"/>
      <c r="PHY104" s="268"/>
      <c r="PHZ104" s="268"/>
      <c r="PIA104" s="268"/>
      <c r="PIB104" s="268"/>
      <c r="PIC104" s="268"/>
      <c r="PID104" s="268"/>
      <c r="PIE104" s="268"/>
      <c r="PIF104" s="268"/>
      <c r="PIG104" s="268"/>
      <c r="PIH104" s="268"/>
      <c r="PII104" s="268"/>
      <c r="PIJ104" s="268"/>
      <c r="PIK104" s="268"/>
      <c r="PIL104" s="268"/>
      <c r="PIM104" s="268"/>
      <c r="PIN104" s="268"/>
      <c r="PIO104" s="268"/>
      <c r="PIP104" s="268"/>
      <c r="PIQ104" s="268"/>
      <c r="PIR104" s="268"/>
      <c r="PIS104" s="268"/>
      <c r="PIT104" s="268"/>
      <c r="PIU104" s="268"/>
      <c r="PIV104" s="268"/>
      <c r="PIW104" s="268"/>
      <c r="PIX104" s="268"/>
      <c r="PIY104" s="268"/>
      <c r="PIZ104" s="268"/>
      <c r="PJA104" s="268"/>
      <c r="PJB104" s="268"/>
      <c r="PJC104" s="268"/>
      <c r="PJD104" s="268"/>
      <c r="PJE104" s="268"/>
      <c r="PJF104" s="268"/>
      <c r="PJG104" s="268"/>
      <c r="PJH104" s="268"/>
      <c r="PJI104" s="268"/>
      <c r="PJJ104" s="268"/>
      <c r="PJK104" s="268"/>
      <c r="PJL104" s="268"/>
      <c r="PJM104" s="268"/>
      <c r="PJN104" s="268"/>
      <c r="PJO104" s="268"/>
      <c r="PJP104" s="268"/>
      <c r="PJQ104" s="268"/>
      <c r="PJR104" s="268"/>
      <c r="PJS104" s="268"/>
      <c r="PJT104" s="268"/>
      <c r="PJU104" s="268"/>
      <c r="PJV104" s="268"/>
      <c r="PJW104" s="268"/>
      <c r="PJX104" s="268"/>
      <c r="PJY104" s="268"/>
      <c r="PJZ104" s="268"/>
      <c r="PKA104" s="268"/>
      <c r="PKB104" s="268"/>
      <c r="PKC104" s="268"/>
      <c r="PKD104" s="268"/>
      <c r="PKE104" s="268"/>
      <c r="PKF104" s="268"/>
      <c r="PKG104" s="268"/>
      <c r="PKH104" s="268"/>
      <c r="PKI104" s="268"/>
      <c r="PKJ104" s="268"/>
      <c r="PKK104" s="268"/>
      <c r="PKL104" s="268"/>
      <c r="PKM104" s="268"/>
      <c r="PKN104" s="268"/>
      <c r="PKO104" s="268"/>
      <c r="PKP104" s="268"/>
      <c r="PKQ104" s="268"/>
      <c r="PKR104" s="268"/>
      <c r="PKS104" s="268"/>
      <c r="PKT104" s="268"/>
      <c r="PKU104" s="268"/>
      <c r="PKV104" s="268"/>
      <c r="PKW104" s="268"/>
      <c r="PKX104" s="268"/>
      <c r="PKY104" s="268"/>
      <c r="PKZ104" s="268"/>
      <c r="PLA104" s="268"/>
      <c r="PLB104" s="268"/>
      <c r="PLC104" s="268"/>
      <c r="PLD104" s="268"/>
      <c r="PLE104" s="268"/>
      <c r="PLF104" s="268"/>
      <c r="PLG104" s="268"/>
      <c r="PLH104" s="268"/>
      <c r="PLI104" s="268"/>
      <c r="PLJ104" s="268"/>
      <c r="PLK104" s="268"/>
      <c r="PLL104" s="268"/>
      <c r="PLM104" s="268"/>
      <c r="PLN104" s="268"/>
      <c r="PLO104" s="268"/>
      <c r="PLP104" s="268"/>
      <c r="PLQ104" s="268"/>
      <c r="PLR104" s="268"/>
      <c r="PLS104" s="268"/>
      <c r="PLT104" s="268"/>
      <c r="PLU104" s="268"/>
      <c r="PLV104" s="268"/>
      <c r="PLW104" s="268"/>
      <c r="PLX104" s="268"/>
      <c r="PLY104" s="268"/>
      <c r="PLZ104" s="268"/>
      <c r="PMA104" s="268"/>
      <c r="PMB104" s="268"/>
      <c r="PMC104" s="268"/>
      <c r="PMD104" s="268"/>
      <c r="PME104" s="268"/>
      <c r="PMF104" s="268"/>
      <c r="PMG104" s="268"/>
      <c r="PMH104" s="268"/>
      <c r="PMI104" s="268"/>
      <c r="PMJ104" s="268"/>
      <c r="PMK104" s="268"/>
      <c r="PML104" s="268"/>
      <c r="PMM104" s="268"/>
      <c r="PMN104" s="268"/>
      <c r="PMO104" s="268"/>
      <c r="PMP104" s="268"/>
      <c r="PMQ104" s="268"/>
      <c r="PMR104" s="268"/>
      <c r="PMS104" s="268"/>
      <c r="PMT104" s="268"/>
      <c r="PMU104" s="268"/>
      <c r="PMV104" s="268"/>
      <c r="PMW104" s="268"/>
      <c r="PMX104" s="268"/>
      <c r="PMY104" s="268"/>
      <c r="PMZ104" s="268"/>
      <c r="PNA104" s="268"/>
      <c r="PNB104" s="268"/>
      <c r="PNC104" s="268"/>
      <c r="PND104" s="268"/>
      <c r="PNE104" s="268"/>
      <c r="PNF104" s="268"/>
      <c r="PNG104" s="268"/>
      <c r="PNH104" s="268"/>
      <c r="PNI104" s="268"/>
      <c r="PNJ104" s="268"/>
      <c r="PNK104" s="268"/>
      <c r="PNL104" s="268"/>
      <c r="PNM104" s="268"/>
      <c r="PNN104" s="268"/>
      <c r="PNO104" s="268"/>
      <c r="PNP104" s="268"/>
      <c r="PNQ104" s="268"/>
      <c r="PNR104" s="268"/>
      <c r="PNS104" s="268"/>
      <c r="PNT104" s="268"/>
      <c r="PNU104" s="268"/>
      <c r="PNV104" s="268"/>
      <c r="PNW104" s="268"/>
      <c r="PNX104" s="268"/>
      <c r="PNY104" s="268"/>
      <c r="PNZ104" s="268"/>
      <c r="POA104" s="268"/>
      <c r="POB104" s="268"/>
      <c r="POC104" s="268"/>
      <c r="POD104" s="268"/>
      <c r="POE104" s="268"/>
      <c r="POF104" s="268"/>
      <c r="POG104" s="268"/>
      <c r="POH104" s="268"/>
      <c r="POI104" s="268"/>
      <c r="POJ104" s="268"/>
      <c r="POK104" s="268"/>
      <c r="POL104" s="268"/>
      <c r="POM104" s="268"/>
      <c r="PON104" s="268"/>
      <c r="POO104" s="268"/>
      <c r="POP104" s="268"/>
      <c r="POQ104" s="268"/>
      <c r="POR104" s="268"/>
      <c r="POS104" s="268"/>
      <c r="POT104" s="268"/>
      <c r="POU104" s="268"/>
      <c r="POV104" s="268"/>
      <c r="POW104" s="268"/>
      <c r="POX104" s="268"/>
      <c r="POY104" s="268"/>
      <c r="POZ104" s="268"/>
      <c r="PPA104" s="268"/>
      <c r="PPB104" s="268"/>
      <c r="PPC104" s="268"/>
      <c r="PPD104" s="268"/>
      <c r="PPE104" s="268"/>
      <c r="PPF104" s="268"/>
      <c r="PPG104" s="268"/>
      <c r="PPH104" s="268"/>
      <c r="PPI104" s="268"/>
      <c r="PPJ104" s="268"/>
      <c r="PPK104" s="268"/>
      <c r="PPL104" s="268"/>
      <c r="PPM104" s="268"/>
      <c r="PPN104" s="268"/>
      <c r="PPO104" s="268"/>
      <c r="PPP104" s="268"/>
      <c r="PPQ104" s="268"/>
      <c r="PPR104" s="268"/>
      <c r="PPS104" s="268"/>
      <c r="PPT104" s="268"/>
      <c r="PPU104" s="268"/>
      <c r="PPV104" s="268"/>
      <c r="PPW104" s="268"/>
      <c r="PPX104" s="268"/>
      <c r="PPY104" s="268"/>
      <c r="PPZ104" s="268"/>
      <c r="PQA104" s="268"/>
      <c r="PQB104" s="268"/>
      <c r="PQC104" s="268"/>
      <c r="PQD104" s="268"/>
      <c r="PQE104" s="268"/>
      <c r="PQF104" s="268"/>
      <c r="PQG104" s="268"/>
      <c r="PQH104" s="268"/>
      <c r="PQI104" s="268"/>
      <c r="PQJ104" s="268"/>
      <c r="PQK104" s="268"/>
      <c r="PQL104" s="268"/>
      <c r="PQM104" s="268"/>
      <c r="PQN104" s="268"/>
      <c r="PQO104" s="268"/>
      <c r="PQP104" s="268"/>
      <c r="PQQ104" s="268"/>
      <c r="PQR104" s="268"/>
      <c r="PQS104" s="268"/>
      <c r="PQT104" s="268"/>
      <c r="PQU104" s="268"/>
      <c r="PQV104" s="268"/>
      <c r="PQW104" s="268"/>
      <c r="PQX104" s="268"/>
      <c r="PQY104" s="268"/>
      <c r="PQZ104" s="268"/>
      <c r="PRA104" s="268"/>
      <c r="PRB104" s="268"/>
      <c r="PRC104" s="268"/>
      <c r="PRD104" s="268"/>
      <c r="PRE104" s="268"/>
      <c r="PRF104" s="268"/>
      <c r="PRG104" s="268"/>
      <c r="PRH104" s="268"/>
      <c r="PRI104" s="268"/>
      <c r="PRJ104" s="268"/>
      <c r="PRK104" s="268"/>
      <c r="PRL104" s="268"/>
      <c r="PRM104" s="268"/>
      <c r="PRN104" s="268"/>
      <c r="PRO104" s="268"/>
      <c r="PRP104" s="268"/>
      <c r="PRQ104" s="268"/>
      <c r="PRR104" s="268"/>
      <c r="PRS104" s="268"/>
      <c r="PRT104" s="268"/>
      <c r="PRU104" s="268"/>
      <c r="PRV104" s="268"/>
      <c r="PRW104" s="268"/>
      <c r="PRX104" s="268"/>
      <c r="PRY104" s="268"/>
      <c r="PRZ104" s="268"/>
      <c r="PSA104" s="268"/>
      <c r="PSB104" s="268"/>
      <c r="PSC104" s="268"/>
      <c r="PSD104" s="268"/>
      <c r="PSE104" s="268"/>
      <c r="PSF104" s="268"/>
      <c r="PSG104" s="268"/>
      <c r="PSH104" s="268"/>
      <c r="PSI104" s="268"/>
      <c r="PSJ104" s="268"/>
      <c r="PSK104" s="268"/>
      <c r="PSL104" s="268"/>
      <c r="PSM104" s="268"/>
      <c r="PSN104" s="268"/>
      <c r="PSO104" s="268"/>
      <c r="PSP104" s="268"/>
      <c r="PSQ104" s="268"/>
      <c r="PSR104" s="268"/>
      <c r="PSS104" s="268"/>
      <c r="PST104" s="268"/>
      <c r="PSU104" s="268"/>
      <c r="PSV104" s="268"/>
      <c r="PSW104" s="268"/>
      <c r="PSX104" s="268"/>
      <c r="PSY104" s="268"/>
      <c r="PSZ104" s="268"/>
      <c r="PTA104" s="268"/>
      <c r="PTB104" s="268"/>
      <c r="PTC104" s="268"/>
      <c r="PTD104" s="268"/>
      <c r="PTE104" s="268"/>
      <c r="PTF104" s="268"/>
      <c r="PTG104" s="268"/>
      <c r="PTH104" s="268"/>
      <c r="PTI104" s="268"/>
      <c r="PTJ104" s="268"/>
      <c r="PTK104" s="268"/>
      <c r="PTL104" s="268"/>
      <c r="PTM104" s="268"/>
      <c r="PTN104" s="268"/>
      <c r="PTO104" s="268"/>
      <c r="PTP104" s="268"/>
      <c r="PTQ104" s="268"/>
      <c r="PTR104" s="268"/>
      <c r="PTS104" s="268"/>
      <c r="PTT104" s="268"/>
      <c r="PTU104" s="268"/>
      <c r="PTV104" s="268"/>
      <c r="PTW104" s="268"/>
      <c r="PTX104" s="268"/>
      <c r="PTY104" s="268"/>
      <c r="PTZ104" s="268"/>
      <c r="PUA104" s="268"/>
      <c r="PUB104" s="268"/>
      <c r="PUC104" s="268"/>
      <c r="PUD104" s="268"/>
      <c r="PUE104" s="268"/>
      <c r="PUF104" s="268"/>
      <c r="PUG104" s="268"/>
      <c r="PUH104" s="268"/>
      <c r="PUI104" s="268"/>
      <c r="PUJ104" s="268"/>
      <c r="PUK104" s="268"/>
      <c r="PUL104" s="268"/>
      <c r="PUM104" s="268"/>
      <c r="PUN104" s="268"/>
      <c r="PUO104" s="268"/>
      <c r="PUP104" s="268"/>
      <c r="PUQ104" s="268"/>
      <c r="PUR104" s="268"/>
      <c r="PUS104" s="268"/>
      <c r="PUT104" s="268"/>
      <c r="PUU104" s="268"/>
      <c r="PUV104" s="268"/>
      <c r="PUW104" s="268"/>
      <c r="PUX104" s="268"/>
      <c r="PUY104" s="268"/>
      <c r="PUZ104" s="268"/>
      <c r="PVA104" s="268"/>
      <c r="PVB104" s="268"/>
      <c r="PVC104" s="268"/>
      <c r="PVD104" s="268"/>
      <c r="PVE104" s="268"/>
      <c r="PVF104" s="268"/>
      <c r="PVG104" s="268"/>
      <c r="PVH104" s="268"/>
      <c r="PVI104" s="268"/>
      <c r="PVJ104" s="268"/>
      <c r="PVK104" s="268"/>
      <c r="PVL104" s="268"/>
      <c r="PVM104" s="268"/>
      <c r="PVN104" s="268"/>
      <c r="PVO104" s="268"/>
      <c r="PVP104" s="268"/>
      <c r="PVQ104" s="268"/>
      <c r="PVR104" s="268"/>
      <c r="PVS104" s="268"/>
      <c r="PVT104" s="268"/>
      <c r="PVU104" s="268"/>
      <c r="PVV104" s="268"/>
      <c r="PVW104" s="268"/>
      <c r="PVX104" s="268"/>
      <c r="PVY104" s="268"/>
      <c r="PVZ104" s="268"/>
      <c r="PWA104" s="268"/>
      <c r="PWB104" s="268"/>
      <c r="PWC104" s="268"/>
      <c r="PWD104" s="268"/>
      <c r="PWE104" s="268"/>
      <c r="PWF104" s="268"/>
      <c r="PWG104" s="268"/>
      <c r="PWH104" s="268"/>
      <c r="PWI104" s="268"/>
      <c r="PWJ104" s="268"/>
      <c r="PWK104" s="268"/>
      <c r="PWL104" s="268"/>
      <c r="PWM104" s="268"/>
      <c r="PWN104" s="268"/>
      <c r="PWO104" s="268"/>
      <c r="PWP104" s="268"/>
      <c r="PWQ104" s="268"/>
      <c r="PWR104" s="268"/>
      <c r="PWS104" s="268"/>
      <c r="PWT104" s="268"/>
      <c r="PWU104" s="268"/>
      <c r="PWV104" s="268"/>
      <c r="PWW104" s="268"/>
      <c r="PWX104" s="268"/>
      <c r="PWY104" s="268"/>
      <c r="PWZ104" s="268"/>
      <c r="PXA104" s="268"/>
      <c r="PXB104" s="268"/>
      <c r="PXC104" s="268"/>
      <c r="PXD104" s="268"/>
      <c r="PXE104" s="268"/>
      <c r="PXF104" s="268"/>
      <c r="PXG104" s="268"/>
      <c r="PXH104" s="268"/>
      <c r="PXI104" s="268"/>
      <c r="PXJ104" s="268"/>
      <c r="PXK104" s="268"/>
      <c r="PXL104" s="268"/>
      <c r="PXM104" s="268"/>
      <c r="PXN104" s="268"/>
      <c r="PXO104" s="268"/>
      <c r="PXP104" s="268"/>
      <c r="PXQ104" s="268"/>
      <c r="PXR104" s="268"/>
      <c r="PXS104" s="268"/>
      <c r="PXT104" s="268"/>
      <c r="PXU104" s="268"/>
      <c r="PXV104" s="268"/>
      <c r="PXW104" s="268"/>
      <c r="PXX104" s="268"/>
      <c r="PXY104" s="268"/>
      <c r="PXZ104" s="268"/>
      <c r="PYA104" s="268"/>
      <c r="PYB104" s="268"/>
      <c r="PYC104" s="268"/>
      <c r="PYD104" s="268"/>
      <c r="PYE104" s="268"/>
      <c r="PYF104" s="268"/>
      <c r="PYG104" s="268"/>
      <c r="PYH104" s="268"/>
      <c r="PYI104" s="268"/>
      <c r="PYJ104" s="268"/>
      <c r="PYK104" s="268"/>
      <c r="PYL104" s="268"/>
      <c r="PYM104" s="268"/>
      <c r="PYN104" s="268"/>
      <c r="PYO104" s="268"/>
      <c r="PYP104" s="268"/>
      <c r="PYQ104" s="268"/>
      <c r="PYR104" s="268"/>
      <c r="PYS104" s="268"/>
      <c r="PYT104" s="268"/>
      <c r="PYU104" s="268"/>
      <c r="PYV104" s="268"/>
      <c r="PYW104" s="268"/>
      <c r="PYX104" s="268"/>
      <c r="PYY104" s="268"/>
      <c r="PYZ104" s="268"/>
      <c r="PZA104" s="268"/>
      <c r="PZB104" s="268"/>
      <c r="PZC104" s="268"/>
      <c r="PZD104" s="268"/>
      <c r="PZE104" s="268"/>
      <c r="PZF104" s="268"/>
      <c r="PZG104" s="268"/>
      <c r="PZH104" s="268"/>
      <c r="PZI104" s="268"/>
      <c r="PZJ104" s="268"/>
      <c r="PZK104" s="268"/>
      <c r="PZL104" s="268"/>
      <c r="PZM104" s="268"/>
      <c r="PZN104" s="268"/>
      <c r="PZO104" s="268"/>
      <c r="PZP104" s="268"/>
      <c r="PZQ104" s="268"/>
      <c r="PZR104" s="268"/>
      <c r="PZS104" s="268"/>
      <c r="PZT104" s="268"/>
      <c r="PZU104" s="268"/>
      <c r="PZV104" s="268"/>
      <c r="PZW104" s="268"/>
      <c r="PZX104" s="268"/>
      <c r="PZY104" s="268"/>
      <c r="PZZ104" s="268"/>
      <c r="QAA104" s="268"/>
      <c r="QAB104" s="268"/>
      <c r="QAC104" s="268"/>
      <c r="QAD104" s="268"/>
      <c r="QAE104" s="268"/>
      <c r="QAF104" s="268"/>
      <c r="QAG104" s="268"/>
      <c r="QAH104" s="268"/>
      <c r="QAI104" s="268"/>
      <c r="QAJ104" s="268"/>
      <c r="QAK104" s="268"/>
      <c r="QAL104" s="268"/>
      <c r="QAM104" s="268"/>
      <c r="QAN104" s="268"/>
      <c r="QAO104" s="268"/>
      <c r="QAP104" s="268"/>
      <c r="QAQ104" s="268"/>
      <c r="QAR104" s="268"/>
      <c r="QAS104" s="268"/>
      <c r="QAT104" s="268"/>
      <c r="QAU104" s="268"/>
      <c r="QAV104" s="268"/>
      <c r="QAW104" s="268"/>
      <c r="QAX104" s="268"/>
      <c r="QAY104" s="268"/>
      <c r="QAZ104" s="268"/>
      <c r="QBA104" s="268"/>
      <c r="QBB104" s="268"/>
      <c r="QBC104" s="268"/>
      <c r="QBD104" s="268"/>
      <c r="QBE104" s="268"/>
      <c r="QBF104" s="268"/>
      <c r="QBG104" s="268"/>
      <c r="QBH104" s="268"/>
      <c r="QBI104" s="268"/>
      <c r="QBJ104" s="268"/>
      <c r="QBK104" s="268"/>
      <c r="QBL104" s="268"/>
      <c r="QBM104" s="268"/>
      <c r="QBN104" s="268"/>
      <c r="QBO104" s="268"/>
      <c r="QBP104" s="268"/>
      <c r="QBQ104" s="268"/>
      <c r="QBR104" s="268"/>
      <c r="QBS104" s="268"/>
      <c r="QBT104" s="268"/>
      <c r="QBU104" s="268"/>
      <c r="QBV104" s="268"/>
      <c r="QBW104" s="268"/>
      <c r="QBX104" s="268"/>
      <c r="QBY104" s="268"/>
      <c r="QBZ104" s="268"/>
      <c r="QCA104" s="268"/>
      <c r="QCB104" s="268"/>
      <c r="QCC104" s="268"/>
      <c r="QCD104" s="268"/>
      <c r="QCE104" s="268"/>
      <c r="QCF104" s="268"/>
      <c r="QCG104" s="268"/>
      <c r="QCH104" s="268"/>
      <c r="QCI104" s="268"/>
      <c r="QCJ104" s="268"/>
      <c r="QCK104" s="268"/>
      <c r="QCL104" s="268"/>
      <c r="QCM104" s="268"/>
      <c r="QCN104" s="268"/>
      <c r="QCO104" s="268"/>
      <c r="QCP104" s="268"/>
      <c r="QCQ104" s="268"/>
      <c r="QCR104" s="268"/>
      <c r="QCS104" s="268"/>
      <c r="QCT104" s="268"/>
      <c r="QCU104" s="268"/>
      <c r="QCV104" s="268"/>
      <c r="QCW104" s="268"/>
      <c r="QCX104" s="268"/>
      <c r="QCY104" s="268"/>
      <c r="QCZ104" s="268"/>
      <c r="QDA104" s="268"/>
      <c r="QDB104" s="268"/>
      <c r="QDC104" s="268"/>
      <c r="QDD104" s="268"/>
      <c r="QDE104" s="268"/>
      <c r="QDF104" s="268"/>
      <c r="QDG104" s="268"/>
      <c r="QDH104" s="268"/>
      <c r="QDI104" s="268"/>
      <c r="QDJ104" s="268"/>
      <c r="QDK104" s="268"/>
      <c r="QDL104" s="268"/>
      <c r="QDM104" s="268"/>
      <c r="QDN104" s="268"/>
      <c r="QDO104" s="268"/>
      <c r="QDP104" s="268"/>
      <c r="QDQ104" s="268"/>
      <c r="QDR104" s="268"/>
      <c r="QDS104" s="268"/>
      <c r="QDT104" s="268"/>
      <c r="QDU104" s="268"/>
      <c r="QDV104" s="268"/>
      <c r="QDW104" s="268"/>
      <c r="QDX104" s="268"/>
      <c r="QDY104" s="268"/>
      <c r="QDZ104" s="268"/>
      <c r="QEA104" s="268"/>
      <c r="QEB104" s="268"/>
      <c r="QEC104" s="268"/>
      <c r="QED104" s="268"/>
      <c r="QEE104" s="268"/>
      <c r="QEF104" s="268"/>
      <c r="QEG104" s="268"/>
      <c r="QEH104" s="268"/>
      <c r="QEI104" s="268"/>
      <c r="QEJ104" s="268"/>
      <c r="QEK104" s="268"/>
      <c r="QEL104" s="268"/>
      <c r="QEM104" s="268"/>
      <c r="QEN104" s="268"/>
      <c r="QEO104" s="268"/>
      <c r="QEP104" s="268"/>
      <c r="QEQ104" s="268"/>
      <c r="QER104" s="268"/>
      <c r="QES104" s="268"/>
      <c r="QET104" s="268"/>
      <c r="QEU104" s="268"/>
      <c r="QEV104" s="268"/>
      <c r="QEW104" s="268"/>
      <c r="QEX104" s="268"/>
      <c r="QEY104" s="268"/>
      <c r="QEZ104" s="268"/>
      <c r="QFA104" s="268"/>
      <c r="QFB104" s="268"/>
      <c r="QFC104" s="268"/>
      <c r="QFD104" s="268"/>
      <c r="QFE104" s="268"/>
      <c r="QFF104" s="268"/>
      <c r="QFG104" s="268"/>
      <c r="QFH104" s="268"/>
      <c r="QFI104" s="268"/>
      <c r="QFJ104" s="268"/>
      <c r="QFK104" s="268"/>
      <c r="QFL104" s="268"/>
      <c r="QFM104" s="268"/>
      <c r="QFN104" s="268"/>
      <c r="QFO104" s="268"/>
      <c r="QFP104" s="268"/>
      <c r="QFQ104" s="268"/>
      <c r="QFR104" s="268"/>
      <c r="QFS104" s="268"/>
      <c r="QFT104" s="268"/>
      <c r="QFU104" s="268"/>
      <c r="QFV104" s="268"/>
      <c r="QFW104" s="268"/>
      <c r="QFX104" s="268"/>
      <c r="QFY104" s="268"/>
      <c r="QFZ104" s="268"/>
      <c r="QGA104" s="268"/>
      <c r="QGB104" s="268"/>
      <c r="QGC104" s="268"/>
      <c r="QGD104" s="268"/>
      <c r="QGE104" s="268"/>
      <c r="QGF104" s="268"/>
      <c r="QGG104" s="268"/>
      <c r="QGH104" s="268"/>
      <c r="QGI104" s="268"/>
      <c r="QGJ104" s="268"/>
      <c r="QGK104" s="268"/>
      <c r="QGL104" s="268"/>
      <c r="QGM104" s="268"/>
      <c r="QGN104" s="268"/>
      <c r="QGO104" s="268"/>
      <c r="QGP104" s="268"/>
      <c r="QGQ104" s="268"/>
      <c r="QGR104" s="268"/>
      <c r="QGS104" s="268"/>
      <c r="QGT104" s="268"/>
      <c r="QGU104" s="268"/>
      <c r="QGV104" s="268"/>
      <c r="QGW104" s="268"/>
      <c r="QGX104" s="268"/>
      <c r="QGY104" s="268"/>
      <c r="QGZ104" s="268"/>
      <c r="QHA104" s="268"/>
      <c r="QHB104" s="268"/>
      <c r="QHC104" s="268"/>
      <c r="QHD104" s="268"/>
      <c r="QHE104" s="268"/>
      <c r="QHF104" s="268"/>
      <c r="QHG104" s="268"/>
      <c r="QHH104" s="268"/>
      <c r="QHI104" s="268"/>
      <c r="QHJ104" s="268"/>
      <c r="QHK104" s="268"/>
      <c r="QHL104" s="268"/>
      <c r="QHM104" s="268"/>
      <c r="QHN104" s="268"/>
      <c r="QHO104" s="268"/>
      <c r="QHP104" s="268"/>
      <c r="QHQ104" s="268"/>
      <c r="QHR104" s="268"/>
      <c r="QHS104" s="268"/>
      <c r="QHT104" s="268"/>
      <c r="QHU104" s="268"/>
      <c r="QHV104" s="268"/>
      <c r="QHW104" s="268"/>
      <c r="QHX104" s="268"/>
      <c r="QHY104" s="268"/>
      <c r="QHZ104" s="268"/>
      <c r="QIA104" s="268"/>
      <c r="QIB104" s="268"/>
      <c r="QIC104" s="268"/>
      <c r="QID104" s="268"/>
      <c r="QIE104" s="268"/>
      <c r="QIF104" s="268"/>
      <c r="QIG104" s="268"/>
      <c r="QIH104" s="268"/>
      <c r="QII104" s="268"/>
      <c r="QIJ104" s="268"/>
      <c r="QIK104" s="268"/>
      <c r="QIL104" s="268"/>
      <c r="QIM104" s="268"/>
      <c r="QIN104" s="268"/>
      <c r="QIO104" s="268"/>
      <c r="QIP104" s="268"/>
      <c r="QIQ104" s="268"/>
      <c r="QIR104" s="268"/>
      <c r="QIS104" s="268"/>
      <c r="QIT104" s="268"/>
      <c r="QIU104" s="268"/>
      <c r="QIV104" s="268"/>
      <c r="QIW104" s="268"/>
      <c r="QIX104" s="268"/>
      <c r="QIY104" s="268"/>
      <c r="QIZ104" s="268"/>
      <c r="QJA104" s="268"/>
      <c r="QJB104" s="268"/>
      <c r="QJC104" s="268"/>
      <c r="QJD104" s="268"/>
      <c r="QJE104" s="268"/>
      <c r="QJF104" s="268"/>
      <c r="QJG104" s="268"/>
      <c r="QJH104" s="268"/>
      <c r="QJI104" s="268"/>
      <c r="QJJ104" s="268"/>
      <c r="QJK104" s="268"/>
      <c r="QJL104" s="268"/>
      <c r="QJM104" s="268"/>
      <c r="QJN104" s="268"/>
      <c r="QJO104" s="268"/>
      <c r="QJP104" s="268"/>
      <c r="QJQ104" s="268"/>
      <c r="QJR104" s="268"/>
      <c r="QJS104" s="268"/>
      <c r="QJT104" s="268"/>
      <c r="QJU104" s="268"/>
      <c r="QJV104" s="268"/>
      <c r="QJW104" s="268"/>
      <c r="QJX104" s="268"/>
      <c r="QJY104" s="268"/>
      <c r="QJZ104" s="268"/>
      <c r="QKA104" s="268"/>
      <c r="QKB104" s="268"/>
      <c r="QKC104" s="268"/>
      <c r="QKD104" s="268"/>
      <c r="QKE104" s="268"/>
      <c r="QKF104" s="268"/>
      <c r="QKG104" s="268"/>
      <c r="QKH104" s="268"/>
      <c r="QKI104" s="268"/>
      <c r="QKJ104" s="268"/>
      <c r="QKK104" s="268"/>
      <c r="QKL104" s="268"/>
      <c r="QKM104" s="268"/>
      <c r="QKN104" s="268"/>
      <c r="QKO104" s="268"/>
      <c r="QKP104" s="268"/>
      <c r="QKQ104" s="268"/>
      <c r="QKR104" s="268"/>
      <c r="QKS104" s="268"/>
      <c r="QKT104" s="268"/>
      <c r="QKU104" s="268"/>
      <c r="QKV104" s="268"/>
      <c r="QKW104" s="268"/>
      <c r="QKX104" s="268"/>
      <c r="QKY104" s="268"/>
      <c r="QKZ104" s="268"/>
      <c r="QLA104" s="268"/>
      <c r="QLB104" s="268"/>
      <c r="QLC104" s="268"/>
      <c r="QLD104" s="268"/>
      <c r="QLE104" s="268"/>
      <c r="QLF104" s="268"/>
      <c r="QLG104" s="268"/>
      <c r="QLH104" s="268"/>
      <c r="QLI104" s="268"/>
      <c r="QLJ104" s="268"/>
      <c r="QLK104" s="268"/>
      <c r="QLL104" s="268"/>
      <c r="QLM104" s="268"/>
      <c r="QLN104" s="268"/>
      <c r="QLO104" s="268"/>
      <c r="QLP104" s="268"/>
      <c r="QLQ104" s="268"/>
      <c r="QLR104" s="268"/>
      <c r="QLS104" s="268"/>
      <c r="QLT104" s="268"/>
      <c r="QLU104" s="268"/>
      <c r="QLV104" s="268"/>
      <c r="QLW104" s="268"/>
      <c r="QLX104" s="268"/>
      <c r="QLY104" s="268"/>
      <c r="QLZ104" s="268"/>
      <c r="QMA104" s="268"/>
      <c r="QMB104" s="268"/>
      <c r="QMC104" s="268"/>
      <c r="QMD104" s="268"/>
      <c r="QME104" s="268"/>
      <c r="QMF104" s="268"/>
      <c r="QMG104" s="268"/>
      <c r="QMH104" s="268"/>
      <c r="QMI104" s="268"/>
      <c r="QMJ104" s="268"/>
      <c r="QMK104" s="268"/>
      <c r="QML104" s="268"/>
      <c r="QMM104" s="268"/>
      <c r="QMN104" s="268"/>
      <c r="QMO104" s="268"/>
      <c r="QMP104" s="268"/>
      <c r="QMQ104" s="268"/>
      <c r="QMR104" s="268"/>
      <c r="QMS104" s="268"/>
      <c r="QMT104" s="268"/>
      <c r="QMU104" s="268"/>
      <c r="QMV104" s="268"/>
      <c r="QMW104" s="268"/>
      <c r="QMX104" s="268"/>
      <c r="QMY104" s="268"/>
      <c r="QMZ104" s="268"/>
      <c r="QNA104" s="268"/>
      <c r="QNB104" s="268"/>
      <c r="QNC104" s="268"/>
      <c r="QND104" s="268"/>
      <c r="QNE104" s="268"/>
      <c r="QNF104" s="268"/>
      <c r="QNG104" s="268"/>
      <c r="QNH104" s="268"/>
      <c r="QNI104" s="268"/>
      <c r="QNJ104" s="268"/>
      <c r="QNK104" s="268"/>
      <c r="QNL104" s="268"/>
      <c r="QNM104" s="268"/>
      <c r="QNN104" s="268"/>
      <c r="QNO104" s="268"/>
      <c r="QNP104" s="268"/>
      <c r="QNQ104" s="268"/>
      <c r="QNR104" s="268"/>
      <c r="QNS104" s="268"/>
      <c r="QNT104" s="268"/>
      <c r="QNU104" s="268"/>
      <c r="QNV104" s="268"/>
      <c r="QNW104" s="268"/>
      <c r="QNX104" s="268"/>
      <c r="QNY104" s="268"/>
      <c r="QNZ104" s="268"/>
      <c r="QOA104" s="268"/>
      <c r="QOB104" s="268"/>
      <c r="QOC104" s="268"/>
      <c r="QOD104" s="268"/>
      <c r="QOE104" s="268"/>
      <c r="QOF104" s="268"/>
      <c r="QOG104" s="268"/>
      <c r="QOH104" s="268"/>
      <c r="QOI104" s="268"/>
      <c r="QOJ104" s="268"/>
      <c r="QOK104" s="268"/>
      <c r="QOL104" s="268"/>
      <c r="QOM104" s="268"/>
      <c r="QON104" s="268"/>
      <c r="QOO104" s="268"/>
      <c r="QOP104" s="268"/>
      <c r="QOQ104" s="268"/>
      <c r="QOR104" s="268"/>
      <c r="QOS104" s="268"/>
      <c r="QOT104" s="268"/>
      <c r="QOU104" s="268"/>
      <c r="QOV104" s="268"/>
      <c r="QOW104" s="268"/>
      <c r="QOX104" s="268"/>
      <c r="QOY104" s="268"/>
      <c r="QOZ104" s="268"/>
      <c r="QPA104" s="268"/>
      <c r="QPB104" s="268"/>
      <c r="QPC104" s="268"/>
      <c r="QPD104" s="268"/>
      <c r="QPE104" s="268"/>
      <c r="QPF104" s="268"/>
      <c r="QPG104" s="268"/>
      <c r="QPH104" s="268"/>
      <c r="QPI104" s="268"/>
      <c r="QPJ104" s="268"/>
      <c r="QPK104" s="268"/>
      <c r="QPL104" s="268"/>
      <c r="QPM104" s="268"/>
      <c r="QPN104" s="268"/>
      <c r="QPO104" s="268"/>
      <c r="QPP104" s="268"/>
      <c r="QPQ104" s="268"/>
      <c r="QPR104" s="268"/>
      <c r="QPS104" s="268"/>
      <c r="QPT104" s="268"/>
      <c r="QPU104" s="268"/>
      <c r="QPV104" s="268"/>
      <c r="QPW104" s="268"/>
      <c r="QPX104" s="268"/>
      <c r="QPY104" s="268"/>
      <c r="QPZ104" s="268"/>
      <c r="QQA104" s="268"/>
      <c r="QQB104" s="268"/>
      <c r="QQC104" s="268"/>
      <c r="QQD104" s="268"/>
      <c r="QQE104" s="268"/>
      <c r="QQF104" s="268"/>
      <c r="QQG104" s="268"/>
      <c r="QQH104" s="268"/>
      <c r="QQI104" s="268"/>
      <c r="QQJ104" s="268"/>
      <c r="QQK104" s="268"/>
      <c r="QQL104" s="268"/>
      <c r="QQM104" s="268"/>
      <c r="QQN104" s="268"/>
      <c r="QQO104" s="268"/>
      <c r="QQP104" s="268"/>
      <c r="QQQ104" s="268"/>
      <c r="QQR104" s="268"/>
      <c r="QQS104" s="268"/>
      <c r="QQT104" s="268"/>
      <c r="QQU104" s="268"/>
      <c r="QQV104" s="268"/>
      <c r="QQW104" s="268"/>
      <c r="QQX104" s="268"/>
      <c r="QQY104" s="268"/>
      <c r="QQZ104" s="268"/>
      <c r="QRA104" s="268"/>
      <c r="QRB104" s="268"/>
      <c r="QRC104" s="268"/>
      <c r="QRD104" s="268"/>
      <c r="QRE104" s="268"/>
      <c r="QRF104" s="268"/>
      <c r="QRG104" s="268"/>
      <c r="QRH104" s="268"/>
      <c r="QRI104" s="268"/>
      <c r="QRJ104" s="268"/>
      <c r="QRK104" s="268"/>
      <c r="QRL104" s="268"/>
      <c r="QRM104" s="268"/>
      <c r="QRN104" s="268"/>
      <c r="QRO104" s="268"/>
      <c r="QRP104" s="268"/>
      <c r="QRQ104" s="268"/>
      <c r="QRR104" s="268"/>
      <c r="QRS104" s="268"/>
      <c r="QRT104" s="268"/>
      <c r="QRU104" s="268"/>
      <c r="QRV104" s="268"/>
      <c r="QRW104" s="268"/>
      <c r="QRX104" s="268"/>
      <c r="QRY104" s="268"/>
      <c r="QRZ104" s="268"/>
      <c r="QSA104" s="268"/>
      <c r="QSB104" s="268"/>
      <c r="QSC104" s="268"/>
      <c r="QSD104" s="268"/>
      <c r="QSE104" s="268"/>
      <c r="QSF104" s="268"/>
      <c r="QSG104" s="268"/>
      <c r="QSH104" s="268"/>
      <c r="QSI104" s="268"/>
      <c r="QSJ104" s="268"/>
      <c r="QSK104" s="268"/>
      <c r="QSL104" s="268"/>
      <c r="QSM104" s="268"/>
      <c r="QSN104" s="268"/>
      <c r="QSO104" s="268"/>
      <c r="QSP104" s="268"/>
      <c r="QSQ104" s="268"/>
      <c r="QSR104" s="268"/>
      <c r="QSS104" s="268"/>
      <c r="QST104" s="268"/>
      <c r="QSU104" s="268"/>
      <c r="QSV104" s="268"/>
      <c r="QSW104" s="268"/>
      <c r="QSX104" s="268"/>
      <c r="QSY104" s="268"/>
      <c r="QSZ104" s="268"/>
      <c r="QTA104" s="268"/>
      <c r="QTB104" s="268"/>
      <c r="QTC104" s="268"/>
      <c r="QTD104" s="268"/>
      <c r="QTE104" s="268"/>
      <c r="QTF104" s="268"/>
      <c r="QTG104" s="268"/>
      <c r="QTH104" s="268"/>
      <c r="QTI104" s="268"/>
      <c r="QTJ104" s="268"/>
      <c r="QTK104" s="268"/>
      <c r="QTL104" s="268"/>
      <c r="QTM104" s="268"/>
      <c r="QTN104" s="268"/>
      <c r="QTO104" s="268"/>
      <c r="QTP104" s="268"/>
      <c r="QTQ104" s="268"/>
      <c r="QTR104" s="268"/>
      <c r="QTS104" s="268"/>
      <c r="QTT104" s="268"/>
      <c r="QTU104" s="268"/>
      <c r="QTV104" s="268"/>
      <c r="QTW104" s="268"/>
      <c r="QTX104" s="268"/>
      <c r="QTY104" s="268"/>
      <c r="QTZ104" s="268"/>
      <c r="QUA104" s="268"/>
      <c r="QUB104" s="268"/>
      <c r="QUC104" s="268"/>
      <c r="QUD104" s="268"/>
      <c r="QUE104" s="268"/>
      <c r="QUF104" s="268"/>
      <c r="QUG104" s="268"/>
      <c r="QUH104" s="268"/>
      <c r="QUI104" s="268"/>
      <c r="QUJ104" s="268"/>
      <c r="QUK104" s="268"/>
      <c r="QUL104" s="268"/>
      <c r="QUM104" s="268"/>
      <c r="QUN104" s="268"/>
      <c r="QUO104" s="268"/>
      <c r="QUP104" s="268"/>
      <c r="QUQ104" s="268"/>
      <c r="QUR104" s="268"/>
      <c r="QUS104" s="268"/>
      <c r="QUT104" s="268"/>
      <c r="QUU104" s="268"/>
      <c r="QUV104" s="268"/>
      <c r="QUW104" s="268"/>
      <c r="QUX104" s="268"/>
      <c r="QUY104" s="268"/>
      <c r="QUZ104" s="268"/>
      <c r="QVA104" s="268"/>
      <c r="QVB104" s="268"/>
      <c r="QVC104" s="268"/>
      <c r="QVD104" s="268"/>
      <c r="QVE104" s="268"/>
      <c r="QVF104" s="268"/>
      <c r="QVG104" s="268"/>
      <c r="QVH104" s="268"/>
      <c r="QVI104" s="268"/>
      <c r="QVJ104" s="268"/>
      <c r="QVK104" s="268"/>
      <c r="QVL104" s="268"/>
      <c r="QVM104" s="268"/>
      <c r="QVN104" s="268"/>
      <c r="QVO104" s="268"/>
      <c r="QVP104" s="268"/>
      <c r="QVQ104" s="268"/>
      <c r="QVR104" s="268"/>
      <c r="QVS104" s="268"/>
      <c r="QVT104" s="268"/>
      <c r="QVU104" s="268"/>
      <c r="QVV104" s="268"/>
      <c r="QVW104" s="268"/>
      <c r="QVX104" s="268"/>
      <c r="QVY104" s="268"/>
      <c r="QVZ104" s="268"/>
      <c r="QWA104" s="268"/>
      <c r="QWB104" s="268"/>
      <c r="QWC104" s="268"/>
      <c r="QWD104" s="268"/>
      <c r="QWE104" s="268"/>
      <c r="QWF104" s="268"/>
      <c r="QWG104" s="268"/>
      <c r="QWH104" s="268"/>
      <c r="QWI104" s="268"/>
      <c r="QWJ104" s="268"/>
      <c r="QWK104" s="268"/>
      <c r="QWL104" s="268"/>
      <c r="QWM104" s="268"/>
      <c r="QWN104" s="268"/>
      <c r="QWO104" s="268"/>
      <c r="QWP104" s="268"/>
      <c r="QWQ104" s="268"/>
      <c r="QWR104" s="268"/>
      <c r="QWS104" s="268"/>
      <c r="QWT104" s="268"/>
      <c r="QWU104" s="268"/>
      <c r="QWV104" s="268"/>
      <c r="QWW104" s="268"/>
      <c r="QWX104" s="268"/>
      <c r="QWY104" s="268"/>
      <c r="QWZ104" s="268"/>
      <c r="QXA104" s="268"/>
      <c r="QXB104" s="268"/>
      <c r="QXC104" s="268"/>
      <c r="QXD104" s="268"/>
      <c r="QXE104" s="268"/>
      <c r="QXF104" s="268"/>
      <c r="QXG104" s="268"/>
      <c r="QXH104" s="268"/>
      <c r="QXI104" s="268"/>
      <c r="QXJ104" s="268"/>
      <c r="QXK104" s="268"/>
      <c r="QXL104" s="268"/>
      <c r="QXM104" s="268"/>
      <c r="QXN104" s="268"/>
      <c r="QXO104" s="268"/>
      <c r="QXP104" s="268"/>
      <c r="QXQ104" s="268"/>
      <c r="QXR104" s="268"/>
      <c r="QXS104" s="268"/>
      <c r="QXT104" s="268"/>
      <c r="QXU104" s="268"/>
      <c r="QXV104" s="268"/>
      <c r="QXW104" s="268"/>
      <c r="QXX104" s="268"/>
      <c r="QXY104" s="268"/>
      <c r="QXZ104" s="268"/>
      <c r="QYA104" s="268"/>
      <c r="QYB104" s="268"/>
      <c r="QYC104" s="268"/>
      <c r="QYD104" s="268"/>
      <c r="QYE104" s="268"/>
      <c r="QYF104" s="268"/>
      <c r="QYG104" s="268"/>
      <c r="QYH104" s="268"/>
      <c r="QYI104" s="268"/>
      <c r="QYJ104" s="268"/>
      <c r="QYK104" s="268"/>
      <c r="QYL104" s="268"/>
      <c r="QYM104" s="268"/>
      <c r="QYN104" s="268"/>
      <c r="QYO104" s="268"/>
      <c r="QYP104" s="268"/>
      <c r="QYQ104" s="268"/>
      <c r="QYR104" s="268"/>
      <c r="QYS104" s="268"/>
      <c r="QYT104" s="268"/>
      <c r="QYU104" s="268"/>
      <c r="QYV104" s="268"/>
      <c r="QYW104" s="268"/>
      <c r="QYX104" s="268"/>
      <c r="QYY104" s="268"/>
      <c r="QYZ104" s="268"/>
      <c r="QZA104" s="268"/>
      <c r="QZB104" s="268"/>
      <c r="QZC104" s="268"/>
      <c r="QZD104" s="268"/>
      <c r="QZE104" s="268"/>
      <c r="QZF104" s="268"/>
      <c r="QZG104" s="268"/>
      <c r="QZH104" s="268"/>
      <c r="QZI104" s="268"/>
      <c r="QZJ104" s="268"/>
      <c r="QZK104" s="268"/>
      <c r="QZL104" s="268"/>
      <c r="QZM104" s="268"/>
      <c r="QZN104" s="268"/>
      <c r="QZO104" s="268"/>
      <c r="QZP104" s="268"/>
      <c r="QZQ104" s="268"/>
      <c r="QZR104" s="268"/>
      <c r="QZS104" s="268"/>
      <c r="QZT104" s="268"/>
      <c r="QZU104" s="268"/>
      <c r="QZV104" s="268"/>
      <c r="QZW104" s="268"/>
      <c r="QZX104" s="268"/>
      <c r="QZY104" s="268"/>
      <c r="QZZ104" s="268"/>
      <c r="RAA104" s="268"/>
      <c r="RAB104" s="268"/>
      <c r="RAC104" s="268"/>
      <c r="RAD104" s="268"/>
      <c r="RAE104" s="268"/>
      <c r="RAF104" s="268"/>
      <c r="RAG104" s="268"/>
      <c r="RAH104" s="268"/>
      <c r="RAI104" s="268"/>
      <c r="RAJ104" s="268"/>
      <c r="RAK104" s="268"/>
      <c r="RAL104" s="268"/>
      <c r="RAM104" s="268"/>
      <c r="RAN104" s="268"/>
      <c r="RAO104" s="268"/>
      <c r="RAP104" s="268"/>
      <c r="RAQ104" s="268"/>
      <c r="RAR104" s="268"/>
      <c r="RAS104" s="268"/>
      <c r="RAT104" s="268"/>
      <c r="RAU104" s="268"/>
      <c r="RAV104" s="268"/>
      <c r="RAW104" s="268"/>
      <c r="RAX104" s="268"/>
      <c r="RAY104" s="268"/>
      <c r="RAZ104" s="268"/>
      <c r="RBA104" s="268"/>
      <c r="RBB104" s="268"/>
      <c r="RBC104" s="268"/>
      <c r="RBD104" s="268"/>
      <c r="RBE104" s="268"/>
      <c r="RBF104" s="268"/>
      <c r="RBG104" s="268"/>
      <c r="RBH104" s="268"/>
      <c r="RBI104" s="268"/>
      <c r="RBJ104" s="268"/>
      <c r="RBK104" s="268"/>
      <c r="RBL104" s="268"/>
      <c r="RBM104" s="268"/>
      <c r="RBN104" s="268"/>
      <c r="RBO104" s="268"/>
      <c r="RBP104" s="268"/>
      <c r="RBQ104" s="268"/>
      <c r="RBR104" s="268"/>
      <c r="RBS104" s="268"/>
      <c r="RBT104" s="268"/>
      <c r="RBU104" s="268"/>
      <c r="RBV104" s="268"/>
      <c r="RBW104" s="268"/>
      <c r="RBX104" s="268"/>
      <c r="RBY104" s="268"/>
      <c r="RBZ104" s="268"/>
      <c r="RCA104" s="268"/>
      <c r="RCB104" s="268"/>
      <c r="RCC104" s="268"/>
      <c r="RCD104" s="268"/>
      <c r="RCE104" s="268"/>
      <c r="RCF104" s="268"/>
      <c r="RCG104" s="268"/>
      <c r="RCH104" s="268"/>
      <c r="RCI104" s="268"/>
      <c r="RCJ104" s="268"/>
      <c r="RCK104" s="268"/>
      <c r="RCL104" s="268"/>
      <c r="RCM104" s="268"/>
      <c r="RCN104" s="268"/>
      <c r="RCO104" s="268"/>
      <c r="RCP104" s="268"/>
      <c r="RCQ104" s="268"/>
      <c r="RCR104" s="268"/>
      <c r="RCS104" s="268"/>
      <c r="RCT104" s="268"/>
      <c r="RCU104" s="268"/>
      <c r="RCV104" s="268"/>
      <c r="RCW104" s="268"/>
      <c r="RCX104" s="268"/>
      <c r="RCY104" s="268"/>
      <c r="RCZ104" s="268"/>
      <c r="RDA104" s="268"/>
      <c r="RDB104" s="268"/>
      <c r="RDC104" s="268"/>
      <c r="RDD104" s="268"/>
      <c r="RDE104" s="268"/>
      <c r="RDF104" s="268"/>
      <c r="RDG104" s="268"/>
      <c r="RDH104" s="268"/>
      <c r="RDI104" s="268"/>
      <c r="RDJ104" s="268"/>
      <c r="RDK104" s="268"/>
      <c r="RDL104" s="268"/>
      <c r="RDM104" s="268"/>
      <c r="RDN104" s="268"/>
      <c r="RDO104" s="268"/>
      <c r="RDP104" s="268"/>
      <c r="RDQ104" s="268"/>
      <c r="RDR104" s="268"/>
      <c r="RDS104" s="268"/>
      <c r="RDT104" s="268"/>
      <c r="RDU104" s="268"/>
      <c r="RDV104" s="268"/>
      <c r="RDW104" s="268"/>
      <c r="RDX104" s="268"/>
      <c r="RDY104" s="268"/>
      <c r="RDZ104" s="268"/>
      <c r="REA104" s="268"/>
      <c r="REB104" s="268"/>
      <c r="REC104" s="268"/>
      <c r="RED104" s="268"/>
      <c r="REE104" s="268"/>
      <c r="REF104" s="268"/>
      <c r="REG104" s="268"/>
      <c r="REH104" s="268"/>
      <c r="REI104" s="268"/>
      <c r="REJ104" s="268"/>
      <c r="REK104" s="268"/>
      <c r="REL104" s="268"/>
      <c r="REM104" s="268"/>
      <c r="REN104" s="268"/>
      <c r="REO104" s="268"/>
      <c r="REP104" s="268"/>
      <c r="REQ104" s="268"/>
      <c r="RER104" s="268"/>
      <c r="RES104" s="268"/>
      <c r="RET104" s="268"/>
      <c r="REU104" s="268"/>
      <c r="REV104" s="268"/>
      <c r="REW104" s="268"/>
      <c r="REX104" s="268"/>
      <c r="REY104" s="268"/>
      <c r="REZ104" s="268"/>
      <c r="RFA104" s="268"/>
      <c r="RFB104" s="268"/>
      <c r="RFC104" s="268"/>
      <c r="RFD104" s="268"/>
      <c r="RFE104" s="268"/>
      <c r="RFF104" s="268"/>
      <c r="RFG104" s="268"/>
      <c r="RFH104" s="268"/>
      <c r="RFI104" s="268"/>
      <c r="RFJ104" s="268"/>
      <c r="RFK104" s="268"/>
      <c r="RFL104" s="268"/>
      <c r="RFM104" s="268"/>
      <c r="RFN104" s="268"/>
      <c r="RFO104" s="268"/>
      <c r="RFP104" s="268"/>
      <c r="RFQ104" s="268"/>
      <c r="RFR104" s="268"/>
      <c r="RFS104" s="268"/>
      <c r="RFT104" s="268"/>
      <c r="RFU104" s="268"/>
      <c r="RFV104" s="268"/>
      <c r="RFW104" s="268"/>
      <c r="RFX104" s="268"/>
      <c r="RFY104" s="268"/>
      <c r="RFZ104" s="268"/>
      <c r="RGA104" s="268"/>
      <c r="RGB104" s="268"/>
      <c r="RGC104" s="268"/>
      <c r="RGD104" s="268"/>
      <c r="RGE104" s="268"/>
      <c r="RGF104" s="268"/>
      <c r="RGG104" s="268"/>
      <c r="RGH104" s="268"/>
      <c r="RGI104" s="268"/>
      <c r="RGJ104" s="268"/>
      <c r="RGK104" s="268"/>
      <c r="RGL104" s="268"/>
      <c r="RGM104" s="268"/>
      <c r="RGN104" s="268"/>
      <c r="RGO104" s="268"/>
      <c r="RGP104" s="268"/>
      <c r="RGQ104" s="268"/>
      <c r="RGR104" s="268"/>
      <c r="RGS104" s="268"/>
      <c r="RGT104" s="268"/>
      <c r="RGU104" s="268"/>
      <c r="RGV104" s="268"/>
      <c r="RGW104" s="268"/>
      <c r="RGX104" s="268"/>
      <c r="RGY104" s="268"/>
      <c r="RGZ104" s="268"/>
      <c r="RHA104" s="268"/>
      <c r="RHB104" s="268"/>
      <c r="RHC104" s="268"/>
      <c r="RHD104" s="268"/>
      <c r="RHE104" s="268"/>
      <c r="RHF104" s="268"/>
      <c r="RHG104" s="268"/>
      <c r="RHH104" s="268"/>
      <c r="RHI104" s="268"/>
      <c r="RHJ104" s="268"/>
      <c r="RHK104" s="268"/>
      <c r="RHL104" s="268"/>
      <c r="RHM104" s="268"/>
      <c r="RHN104" s="268"/>
      <c r="RHO104" s="268"/>
      <c r="RHP104" s="268"/>
      <c r="RHQ104" s="268"/>
      <c r="RHR104" s="268"/>
      <c r="RHS104" s="268"/>
      <c r="RHT104" s="268"/>
      <c r="RHU104" s="268"/>
      <c r="RHV104" s="268"/>
      <c r="RHW104" s="268"/>
      <c r="RHX104" s="268"/>
      <c r="RHY104" s="268"/>
      <c r="RHZ104" s="268"/>
      <c r="RIA104" s="268"/>
      <c r="RIB104" s="268"/>
      <c r="RIC104" s="268"/>
      <c r="RID104" s="268"/>
      <c r="RIE104" s="268"/>
      <c r="RIF104" s="268"/>
      <c r="RIG104" s="268"/>
      <c r="RIH104" s="268"/>
      <c r="RII104" s="268"/>
      <c r="RIJ104" s="268"/>
      <c r="RIK104" s="268"/>
      <c r="RIL104" s="268"/>
      <c r="RIM104" s="268"/>
      <c r="RIN104" s="268"/>
      <c r="RIO104" s="268"/>
      <c r="RIP104" s="268"/>
      <c r="RIQ104" s="268"/>
      <c r="RIR104" s="268"/>
      <c r="RIS104" s="268"/>
      <c r="RIT104" s="268"/>
      <c r="RIU104" s="268"/>
      <c r="RIV104" s="268"/>
      <c r="RIW104" s="268"/>
      <c r="RIX104" s="268"/>
      <c r="RIY104" s="268"/>
      <c r="RIZ104" s="268"/>
      <c r="RJA104" s="268"/>
      <c r="RJB104" s="268"/>
      <c r="RJC104" s="268"/>
      <c r="RJD104" s="268"/>
      <c r="RJE104" s="268"/>
      <c r="RJF104" s="268"/>
      <c r="RJG104" s="268"/>
      <c r="RJH104" s="268"/>
      <c r="RJI104" s="268"/>
      <c r="RJJ104" s="268"/>
      <c r="RJK104" s="268"/>
      <c r="RJL104" s="268"/>
      <c r="RJM104" s="268"/>
      <c r="RJN104" s="268"/>
      <c r="RJO104" s="268"/>
      <c r="RJP104" s="268"/>
      <c r="RJQ104" s="268"/>
      <c r="RJR104" s="268"/>
      <c r="RJS104" s="268"/>
      <c r="RJT104" s="268"/>
      <c r="RJU104" s="268"/>
      <c r="RJV104" s="268"/>
      <c r="RJW104" s="268"/>
      <c r="RJX104" s="268"/>
      <c r="RJY104" s="268"/>
      <c r="RJZ104" s="268"/>
      <c r="RKA104" s="268"/>
      <c r="RKB104" s="268"/>
      <c r="RKC104" s="268"/>
      <c r="RKD104" s="268"/>
      <c r="RKE104" s="268"/>
      <c r="RKF104" s="268"/>
      <c r="RKG104" s="268"/>
      <c r="RKH104" s="268"/>
      <c r="RKI104" s="268"/>
      <c r="RKJ104" s="268"/>
      <c r="RKK104" s="268"/>
      <c r="RKL104" s="268"/>
      <c r="RKM104" s="268"/>
      <c r="RKN104" s="268"/>
      <c r="RKO104" s="268"/>
      <c r="RKP104" s="268"/>
      <c r="RKQ104" s="268"/>
      <c r="RKR104" s="268"/>
      <c r="RKS104" s="268"/>
      <c r="RKT104" s="268"/>
      <c r="RKU104" s="268"/>
      <c r="RKV104" s="268"/>
      <c r="RKW104" s="268"/>
      <c r="RKX104" s="268"/>
      <c r="RKY104" s="268"/>
      <c r="RKZ104" s="268"/>
      <c r="RLA104" s="268"/>
      <c r="RLB104" s="268"/>
      <c r="RLC104" s="268"/>
      <c r="RLD104" s="268"/>
      <c r="RLE104" s="268"/>
      <c r="RLF104" s="268"/>
      <c r="RLG104" s="268"/>
      <c r="RLH104" s="268"/>
      <c r="RLI104" s="268"/>
      <c r="RLJ104" s="268"/>
      <c r="RLK104" s="268"/>
      <c r="RLL104" s="268"/>
      <c r="RLM104" s="268"/>
      <c r="RLN104" s="268"/>
      <c r="RLO104" s="268"/>
      <c r="RLP104" s="268"/>
      <c r="RLQ104" s="268"/>
      <c r="RLR104" s="268"/>
      <c r="RLS104" s="268"/>
      <c r="RLT104" s="268"/>
      <c r="RLU104" s="268"/>
      <c r="RLV104" s="268"/>
      <c r="RLW104" s="268"/>
      <c r="RLX104" s="268"/>
      <c r="RLY104" s="268"/>
      <c r="RLZ104" s="268"/>
      <c r="RMA104" s="268"/>
      <c r="RMB104" s="268"/>
      <c r="RMC104" s="268"/>
      <c r="RMD104" s="268"/>
      <c r="RME104" s="268"/>
      <c r="RMF104" s="268"/>
      <c r="RMG104" s="268"/>
      <c r="RMH104" s="268"/>
      <c r="RMI104" s="268"/>
      <c r="RMJ104" s="268"/>
      <c r="RMK104" s="268"/>
      <c r="RML104" s="268"/>
      <c r="RMM104" s="268"/>
      <c r="RMN104" s="268"/>
      <c r="RMO104" s="268"/>
      <c r="RMP104" s="268"/>
      <c r="RMQ104" s="268"/>
      <c r="RMR104" s="268"/>
      <c r="RMS104" s="268"/>
      <c r="RMT104" s="268"/>
      <c r="RMU104" s="268"/>
      <c r="RMV104" s="268"/>
      <c r="RMW104" s="268"/>
      <c r="RMX104" s="268"/>
      <c r="RMY104" s="268"/>
      <c r="RMZ104" s="268"/>
      <c r="RNA104" s="268"/>
      <c r="RNB104" s="268"/>
      <c r="RNC104" s="268"/>
      <c r="RND104" s="268"/>
      <c r="RNE104" s="268"/>
      <c r="RNF104" s="268"/>
      <c r="RNG104" s="268"/>
      <c r="RNH104" s="268"/>
      <c r="RNI104" s="268"/>
      <c r="RNJ104" s="268"/>
      <c r="RNK104" s="268"/>
      <c r="RNL104" s="268"/>
      <c r="RNM104" s="268"/>
      <c r="RNN104" s="268"/>
      <c r="RNO104" s="268"/>
      <c r="RNP104" s="268"/>
      <c r="RNQ104" s="268"/>
      <c r="RNR104" s="268"/>
      <c r="RNS104" s="268"/>
      <c r="RNT104" s="268"/>
      <c r="RNU104" s="268"/>
      <c r="RNV104" s="268"/>
      <c r="RNW104" s="268"/>
      <c r="RNX104" s="268"/>
      <c r="RNY104" s="268"/>
      <c r="RNZ104" s="268"/>
      <c r="ROA104" s="268"/>
      <c r="ROB104" s="268"/>
      <c r="ROC104" s="268"/>
      <c r="ROD104" s="268"/>
      <c r="ROE104" s="268"/>
      <c r="ROF104" s="268"/>
      <c r="ROG104" s="268"/>
      <c r="ROH104" s="268"/>
      <c r="ROI104" s="268"/>
      <c r="ROJ104" s="268"/>
      <c r="ROK104" s="268"/>
      <c r="ROL104" s="268"/>
      <c r="ROM104" s="268"/>
      <c r="RON104" s="268"/>
      <c r="ROO104" s="268"/>
      <c r="ROP104" s="268"/>
      <c r="ROQ104" s="268"/>
      <c r="ROR104" s="268"/>
      <c r="ROS104" s="268"/>
      <c r="ROT104" s="268"/>
      <c r="ROU104" s="268"/>
      <c r="ROV104" s="268"/>
      <c r="ROW104" s="268"/>
      <c r="ROX104" s="268"/>
      <c r="ROY104" s="268"/>
      <c r="ROZ104" s="268"/>
      <c r="RPA104" s="268"/>
      <c r="RPB104" s="268"/>
      <c r="RPC104" s="268"/>
      <c r="RPD104" s="268"/>
      <c r="RPE104" s="268"/>
      <c r="RPF104" s="268"/>
      <c r="RPG104" s="268"/>
      <c r="RPH104" s="268"/>
      <c r="RPI104" s="268"/>
      <c r="RPJ104" s="268"/>
      <c r="RPK104" s="268"/>
      <c r="RPL104" s="268"/>
      <c r="RPM104" s="268"/>
      <c r="RPN104" s="268"/>
      <c r="RPO104" s="268"/>
      <c r="RPP104" s="268"/>
      <c r="RPQ104" s="268"/>
      <c r="RPR104" s="268"/>
      <c r="RPS104" s="268"/>
      <c r="RPT104" s="268"/>
      <c r="RPU104" s="268"/>
      <c r="RPV104" s="268"/>
      <c r="RPW104" s="268"/>
      <c r="RPX104" s="268"/>
      <c r="RPY104" s="268"/>
      <c r="RPZ104" s="268"/>
      <c r="RQA104" s="268"/>
      <c r="RQB104" s="268"/>
      <c r="RQC104" s="268"/>
      <c r="RQD104" s="268"/>
      <c r="RQE104" s="268"/>
      <c r="RQF104" s="268"/>
      <c r="RQG104" s="268"/>
      <c r="RQH104" s="268"/>
      <c r="RQI104" s="268"/>
      <c r="RQJ104" s="268"/>
      <c r="RQK104" s="268"/>
      <c r="RQL104" s="268"/>
      <c r="RQM104" s="268"/>
      <c r="RQN104" s="268"/>
      <c r="RQO104" s="268"/>
      <c r="RQP104" s="268"/>
      <c r="RQQ104" s="268"/>
      <c r="RQR104" s="268"/>
      <c r="RQS104" s="268"/>
      <c r="RQT104" s="268"/>
      <c r="RQU104" s="268"/>
      <c r="RQV104" s="268"/>
      <c r="RQW104" s="268"/>
      <c r="RQX104" s="268"/>
      <c r="RQY104" s="268"/>
      <c r="RQZ104" s="268"/>
      <c r="RRA104" s="268"/>
      <c r="RRB104" s="268"/>
      <c r="RRC104" s="268"/>
      <c r="RRD104" s="268"/>
      <c r="RRE104" s="268"/>
      <c r="RRF104" s="268"/>
      <c r="RRG104" s="268"/>
      <c r="RRH104" s="268"/>
      <c r="RRI104" s="268"/>
      <c r="RRJ104" s="268"/>
      <c r="RRK104" s="268"/>
      <c r="RRL104" s="268"/>
      <c r="RRM104" s="268"/>
      <c r="RRN104" s="268"/>
      <c r="RRO104" s="268"/>
      <c r="RRP104" s="268"/>
      <c r="RRQ104" s="268"/>
      <c r="RRR104" s="268"/>
      <c r="RRS104" s="268"/>
      <c r="RRT104" s="268"/>
      <c r="RRU104" s="268"/>
      <c r="RRV104" s="268"/>
      <c r="RRW104" s="268"/>
      <c r="RRX104" s="268"/>
      <c r="RRY104" s="268"/>
      <c r="RRZ104" s="268"/>
      <c r="RSA104" s="268"/>
      <c r="RSB104" s="268"/>
      <c r="RSC104" s="268"/>
      <c r="RSD104" s="268"/>
      <c r="RSE104" s="268"/>
      <c r="RSF104" s="268"/>
      <c r="RSG104" s="268"/>
      <c r="RSH104" s="268"/>
      <c r="RSI104" s="268"/>
      <c r="RSJ104" s="268"/>
      <c r="RSK104" s="268"/>
      <c r="RSL104" s="268"/>
      <c r="RSM104" s="268"/>
      <c r="RSN104" s="268"/>
      <c r="RSO104" s="268"/>
      <c r="RSP104" s="268"/>
      <c r="RSQ104" s="268"/>
      <c r="RSR104" s="268"/>
      <c r="RSS104" s="268"/>
      <c r="RST104" s="268"/>
      <c r="RSU104" s="268"/>
      <c r="RSV104" s="268"/>
      <c r="RSW104" s="268"/>
      <c r="RSX104" s="268"/>
      <c r="RSY104" s="268"/>
      <c r="RSZ104" s="268"/>
      <c r="RTA104" s="268"/>
      <c r="RTB104" s="268"/>
      <c r="RTC104" s="268"/>
      <c r="RTD104" s="268"/>
      <c r="RTE104" s="268"/>
      <c r="RTF104" s="268"/>
      <c r="RTG104" s="268"/>
      <c r="RTH104" s="268"/>
      <c r="RTI104" s="268"/>
      <c r="RTJ104" s="268"/>
      <c r="RTK104" s="268"/>
      <c r="RTL104" s="268"/>
      <c r="RTM104" s="268"/>
      <c r="RTN104" s="268"/>
      <c r="RTO104" s="268"/>
      <c r="RTP104" s="268"/>
      <c r="RTQ104" s="268"/>
      <c r="RTR104" s="268"/>
      <c r="RTS104" s="268"/>
      <c r="RTT104" s="268"/>
      <c r="RTU104" s="268"/>
      <c r="RTV104" s="268"/>
      <c r="RTW104" s="268"/>
      <c r="RTX104" s="268"/>
      <c r="RTY104" s="268"/>
      <c r="RTZ104" s="268"/>
      <c r="RUA104" s="268"/>
      <c r="RUB104" s="268"/>
      <c r="RUC104" s="268"/>
      <c r="RUD104" s="268"/>
      <c r="RUE104" s="268"/>
      <c r="RUF104" s="268"/>
      <c r="RUG104" s="268"/>
      <c r="RUH104" s="268"/>
      <c r="RUI104" s="268"/>
      <c r="RUJ104" s="268"/>
      <c r="RUK104" s="268"/>
      <c r="RUL104" s="268"/>
      <c r="RUM104" s="268"/>
      <c r="RUN104" s="268"/>
      <c r="RUO104" s="268"/>
      <c r="RUP104" s="268"/>
      <c r="RUQ104" s="268"/>
      <c r="RUR104" s="268"/>
      <c r="RUS104" s="268"/>
      <c r="RUT104" s="268"/>
      <c r="RUU104" s="268"/>
      <c r="RUV104" s="268"/>
      <c r="RUW104" s="268"/>
      <c r="RUX104" s="268"/>
      <c r="RUY104" s="268"/>
      <c r="RUZ104" s="268"/>
      <c r="RVA104" s="268"/>
      <c r="RVB104" s="268"/>
      <c r="RVC104" s="268"/>
      <c r="RVD104" s="268"/>
      <c r="RVE104" s="268"/>
      <c r="RVF104" s="268"/>
      <c r="RVG104" s="268"/>
      <c r="RVH104" s="268"/>
      <c r="RVI104" s="268"/>
      <c r="RVJ104" s="268"/>
      <c r="RVK104" s="268"/>
      <c r="RVL104" s="268"/>
      <c r="RVM104" s="268"/>
      <c r="RVN104" s="268"/>
      <c r="RVO104" s="268"/>
      <c r="RVP104" s="268"/>
      <c r="RVQ104" s="268"/>
      <c r="RVR104" s="268"/>
      <c r="RVS104" s="268"/>
      <c r="RVT104" s="268"/>
      <c r="RVU104" s="268"/>
      <c r="RVV104" s="268"/>
      <c r="RVW104" s="268"/>
      <c r="RVX104" s="268"/>
      <c r="RVY104" s="268"/>
      <c r="RVZ104" s="268"/>
      <c r="RWA104" s="268"/>
      <c r="RWB104" s="268"/>
      <c r="RWC104" s="268"/>
      <c r="RWD104" s="268"/>
      <c r="RWE104" s="268"/>
      <c r="RWF104" s="268"/>
      <c r="RWG104" s="268"/>
      <c r="RWH104" s="268"/>
      <c r="RWI104" s="268"/>
      <c r="RWJ104" s="268"/>
      <c r="RWK104" s="268"/>
      <c r="RWL104" s="268"/>
      <c r="RWM104" s="268"/>
      <c r="RWN104" s="268"/>
      <c r="RWO104" s="268"/>
      <c r="RWP104" s="268"/>
      <c r="RWQ104" s="268"/>
      <c r="RWR104" s="268"/>
      <c r="RWS104" s="268"/>
      <c r="RWT104" s="268"/>
      <c r="RWU104" s="268"/>
      <c r="RWV104" s="268"/>
      <c r="RWW104" s="268"/>
      <c r="RWX104" s="268"/>
      <c r="RWY104" s="268"/>
      <c r="RWZ104" s="268"/>
      <c r="RXA104" s="268"/>
      <c r="RXB104" s="268"/>
      <c r="RXC104" s="268"/>
      <c r="RXD104" s="268"/>
      <c r="RXE104" s="268"/>
      <c r="RXF104" s="268"/>
      <c r="RXG104" s="268"/>
      <c r="RXH104" s="268"/>
      <c r="RXI104" s="268"/>
      <c r="RXJ104" s="268"/>
      <c r="RXK104" s="268"/>
      <c r="RXL104" s="268"/>
      <c r="RXM104" s="268"/>
      <c r="RXN104" s="268"/>
      <c r="RXO104" s="268"/>
      <c r="RXP104" s="268"/>
      <c r="RXQ104" s="268"/>
      <c r="RXR104" s="268"/>
      <c r="RXS104" s="268"/>
      <c r="RXT104" s="268"/>
      <c r="RXU104" s="268"/>
      <c r="RXV104" s="268"/>
      <c r="RXW104" s="268"/>
      <c r="RXX104" s="268"/>
      <c r="RXY104" s="268"/>
      <c r="RXZ104" s="268"/>
      <c r="RYA104" s="268"/>
      <c r="RYB104" s="268"/>
      <c r="RYC104" s="268"/>
      <c r="RYD104" s="268"/>
      <c r="RYE104" s="268"/>
      <c r="RYF104" s="268"/>
      <c r="RYG104" s="268"/>
      <c r="RYH104" s="268"/>
      <c r="RYI104" s="268"/>
      <c r="RYJ104" s="268"/>
      <c r="RYK104" s="268"/>
      <c r="RYL104" s="268"/>
      <c r="RYM104" s="268"/>
      <c r="RYN104" s="268"/>
      <c r="RYO104" s="268"/>
      <c r="RYP104" s="268"/>
      <c r="RYQ104" s="268"/>
      <c r="RYR104" s="268"/>
      <c r="RYS104" s="268"/>
      <c r="RYT104" s="268"/>
      <c r="RYU104" s="268"/>
      <c r="RYV104" s="268"/>
      <c r="RYW104" s="268"/>
      <c r="RYX104" s="268"/>
      <c r="RYY104" s="268"/>
      <c r="RYZ104" s="268"/>
      <c r="RZA104" s="268"/>
      <c r="RZB104" s="268"/>
      <c r="RZC104" s="268"/>
      <c r="RZD104" s="268"/>
      <c r="RZE104" s="268"/>
      <c r="RZF104" s="268"/>
      <c r="RZG104" s="268"/>
      <c r="RZH104" s="268"/>
      <c r="RZI104" s="268"/>
      <c r="RZJ104" s="268"/>
      <c r="RZK104" s="268"/>
      <c r="RZL104" s="268"/>
      <c r="RZM104" s="268"/>
      <c r="RZN104" s="268"/>
      <c r="RZO104" s="268"/>
      <c r="RZP104" s="268"/>
      <c r="RZQ104" s="268"/>
      <c r="RZR104" s="268"/>
      <c r="RZS104" s="268"/>
      <c r="RZT104" s="268"/>
      <c r="RZU104" s="268"/>
      <c r="RZV104" s="268"/>
      <c r="RZW104" s="268"/>
      <c r="RZX104" s="268"/>
      <c r="RZY104" s="268"/>
      <c r="RZZ104" s="268"/>
      <c r="SAA104" s="268"/>
      <c r="SAB104" s="268"/>
      <c r="SAC104" s="268"/>
      <c r="SAD104" s="268"/>
      <c r="SAE104" s="268"/>
      <c r="SAF104" s="268"/>
      <c r="SAG104" s="268"/>
      <c r="SAH104" s="268"/>
      <c r="SAI104" s="268"/>
      <c r="SAJ104" s="268"/>
      <c r="SAK104" s="268"/>
      <c r="SAL104" s="268"/>
      <c r="SAM104" s="268"/>
      <c r="SAN104" s="268"/>
      <c r="SAO104" s="268"/>
      <c r="SAP104" s="268"/>
      <c r="SAQ104" s="268"/>
      <c r="SAR104" s="268"/>
      <c r="SAS104" s="268"/>
      <c r="SAT104" s="268"/>
      <c r="SAU104" s="268"/>
      <c r="SAV104" s="268"/>
      <c r="SAW104" s="268"/>
      <c r="SAX104" s="268"/>
      <c r="SAY104" s="268"/>
      <c r="SAZ104" s="268"/>
      <c r="SBA104" s="268"/>
      <c r="SBB104" s="268"/>
      <c r="SBC104" s="268"/>
      <c r="SBD104" s="268"/>
      <c r="SBE104" s="268"/>
      <c r="SBF104" s="268"/>
      <c r="SBG104" s="268"/>
      <c r="SBH104" s="268"/>
      <c r="SBI104" s="268"/>
      <c r="SBJ104" s="268"/>
      <c r="SBK104" s="268"/>
      <c r="SBL104" s="268"/>
      <c r="SBM104" s="268"/>
      <c r="SBN104" s="268"/>
      <c r="SBO104" s="268"/>
      <c r="SBP104" s="268"/>
      <c r="SBQ104" s="268"/>
      <c r="SBR104" s="268"/>
      <c r="SBS104" s="268"/>
      <c r="SBT104" s="268"/>
      <c r="SBU104" s="268"/>
      <c r="SBV104" s="268"/>
      <c r="SBW104" s="268"/>
      <c r="SBX104" s="268"/>
      <c r="SBY104" s="268"/>
      <c r="SBZ104" s="268"/>
      <c r="SCA104" s="268"/>
      <c r="SCB104" s="268"/>
      <c r="SCC104" s="268"/>
      <c r="SCD104" s="268"/>
      <c r="SCE104" s="268"/>
      <c r="SCF104" s="268"/>
      <c r="SCG104" s="268"/>
      <c r="SCH104" s="268"/>
      <c r="SCI104" s="268"/>
      <c r="SCJ104" s="268"/>
      <c r="SCK104" s="268"/>
      <c r="SCL104" s="268"/>
      <c r="SCM104" s="268"/>
      <c r="SCN104" s="268"/>
      <c r="SCO104" s="268"/>
      <c r="SCP104" s="268"/>
      <c r="SCQ104" s="268"/>
      <c r="SCR104" s="268"/>
      <c r="SCS104" s="268"/>
      <c r="SCT104" s="268"/>
      <c r="SCU104" s="268"/>
      <c r="SCV104" s="268"/>
      <c r="SCW104" s="268"/>
      <c r="SCX104" s="268"/>
      <c r="SCY104" s="268"/>
      <c r="SCZ104" s="268"/>
      <c r="SDA104" s="268"/>
      <c r="SDB104" s="268"/>
      <c r="SDC104" s="268"/>
      <c r="SDD104" s="268"/>
      <c r="SDE104" s="268"/>
      <c r="SDF104" s="268"/>
      <c r="SDG104" s="268"/>
      <c r="SDH104" s="268"/>
      <c r="SDI104" s="268"/>
      <c r="SDJ104" s="268"/>
      <c r="SDK104" s="268"/>
      <c r="SDL104" s="268"/>
      <c r="SDM104" s="268"/>
      <c r="SDN104" s="268"/>
      <c r="SDO104" s="268"/>
      <c r="SDP104" s="268"/>
      <c r="SDQ104" s="268"/>
      <c r="SDR104" s="268"/>
      <c r="SDS104" s="268"/>
      <c r="SDT104" s="268"/>
      <c r="SDU104" s="268"/>
      <c r="SDV104" s="268"/>
      <c r="SDW104" s="268"/>
      <c r="SDX104" s="268"/>
      <c r="SDY104" s="268"/>
      <c r="SDZ104" s="268"/>
      <c r="SEA104" s="268"/>
      <c r="SEB104" s="268"/>
      <c r="SEC104" s="268"/>
      <c r="SED104" s="268"/>
      <c r="SEE104" s="268"/>
      <c r="SEF104" s="268"/>
      <c r="SEG104" s="268"/>
      <c r="SEH104" s="268"/>
      <c r="SEI104" s="268"/>
      <c r="SEJ104" s="268"/>
      <c r="SEK104" s="268"/>
      <c r="SEL104" s="268"/>
      <c r="SEM104" s="268"/>
      <c r="SEN104" s="268"/>
      <c r="SEO104" s="268"/>
      <c r="SEP104" s="268"/>
      <c r="SEQ104" s="268"/>
      <c r="SER104" s="268"/>
      <c r="SES104" s="268"/>
      <c r="SET104" s="268"/>
      <c r="SEU104" s="268"/>
      <c r="SEV104" s="268"/>
      <c r="SEW104" s="268"/>
      <c r="SEX104" s="268"/>
      <c r="SEY104" s="268"/>
      <c r="SEZ104" s="268"/>
      <c r="SFA104" s="268"/>
      <c r="SFB104" s="268"/>
      <c r="SFC104" s="268"/>
      <c r="SFD104" s="268"/>
      <c r="SFE104" s="268"/>
      <c r="SFF104" s="268"/>
      <c r="SFG104" s="268"/>
      <c r="SFH104" s="268"/>
      <c r="SFI104" s="268"/>
      <c r="SFJ104" s="268"/>
      <c r="SFK104" s="268"/>
      <c r="SFL104" s="268"/>
      <c r="SFM104" s="268"/>
      <c r="SFN104" s="268"/>
      <c r="SFO104" s="268"/>
      <c r="SFP104" s="268"/>
      <c r="SFQ104" s="268"/>
      <c r="SFR104" s="268"/>
      <c r="SFS104" s="268"/>
      <c r="SFT104" s="268"/>
      <c r="SFU104" s="268"/>
      <c r="SFV104" s="268"/>
      <c r="SFW104" s="268"/>
      <c r="SFX104" s="268"/>
      <c r="SFY104" s="268"/>
      <c r="SFZ104" s="268"/>
      <c r="SGA104" s="268"/>
      <c r="SGB104" s="268"/>
      <c r="SGC104" s="268"/>
      <c r="SGD104" s="268"/>
      <c r="SGE104" s="268"/>
      <c r="SGF104" s="268"/>
      <c r="SGG104" s="268"/>
      <c r="SGH104" s="268"/>
      <c r="SGI104" s="268"/>
      <c r="SGJ104" s="268"/>
      <c r="SGK104" s="268"/>
      <c r="SGL104" s="268"/>
      <c r="SGM104" s="268"/>
      <c r="SGN104" s="268"/>
      <c r="SGO104" s="268"/>
      <c r="SGP104" s="268"/>
      <c r="SGQ104" s="268"/>
      <c r="SGR104" s="268"/>
      <c r="SGS104" s="268"/>
      <c r="SGT104" s="268"/>
      <c r="SGU104" s="268"/>
      <c r="SGV104" s="268"/>
      <c r="SGW104" s="268"/>
      <c r="SGX104" s="268"/>
      <c r="SGY104" s="268"/>
      <c r="SGZ104" s="268"/>
      <c r="SHA104" s="268"/>
      <c r="SHB104" s="268"/>
      <c r="SHC104" s="268"/>
      <c r="SHD104" s="268"/>
      <c r="SHE104" s="268"/>
      <c r="SHF104" s="268"/>
      <c r="SHG104" s="268"/>
      <c r="SHH104" s="268"/>
      <c r="SHI104" s="268"/>
      <c r="SHJ104" s="268"/>
      <c r="SHK104" s="268"/>
      <c r="SHL104" s="268"/>
      <c r="SHM104" s="268"/>
      <c r="SHN104" s="268"/>
      <c r="SHO104" s="268"/>
      <c r="SHP104" s="268"/>
      <c r="SHQ104" s="268"/>
      <c r="SHR104" s="268"/>
      <c r="SHS104" s="268"/>
      <c r="SHT104" s="268"/>
      <c r="SHU104" s="268"/>
      <c r="SHV104" s="268"/>
      <c r="SHW104" s="268"/>
      <c r="SHX104" s="268"/>
      <c r="SHY104" s="268"/>
      <c r="SHZ104" s="268"/>
      <c r="SIA104" s="268"/>
      <c r="SIB104" s="268"/>
      <c r="SIC104" s="268"/>
      <c r="SID104" s="268"/>
      <c r="SIE104" s="268"/>
      <c r="SIF104" s="268"/>
      <c r="SIG104" s="268"/>
      <c r="SIH104" s="268"/>
      <c r="SII104" s="268"/>
      <c r="SIJ104" s="268"/>
      <c r="SIK104" s="268"/>
      <c r="SIL104" s="268"/>
      <c r="SIM104" s="268"/>
      <c r="SIN104" s="268"/>
      <c r="SIO104" s="268"/>
      <c r="SIP104" s="268"/>
      <c r="SIQ104" s="268"/>
      <c r="SIR104" s="268"/>
      <c r="SIS104" s="268"/>
      <c r="SIT104" s="268"/>
      <c r="SIU104" s="268"/>
      <c r="SIV104" s="268"/>
      <c r="SIW104" s="268"/>
      <c r="SIX104" s="268"/>
      <c r="SIY104" s="268"/>
      <c r="SIZ104" s="268"/>
      <c r="SJA104" s="268"/>
      <c r="SJB104" s="268"/>
      <c r="SJC104" s="268"/>
      <c r="SJD104" s="268"/>
      <c r="SJE104" s="268"/>
      <c r="SJF104" s="268"/>
      <c r="SJG104" s="268"/>
      <c r="SJH104" s="268"/>
      <c r="SJI104" s="268"/>
      <c r="SJJ104" s="268"/>
      <c r="SJK104" s="268"/>
      <c r="SJL104" s="268"/>
      <c r="SJM104" s="268"/>
      <c r="SJN104" s="268"/>
      <c r="SJO104" s="268"/>
      <c r="SJP104" s="268"/>
      <c r="SJQ104" s="268"/>
      <c r="SJR104" s="268"/>
      <c r="SJS104" s="268"/>
      <c r="SJT104" s="268"/>
      <c r="SJU104" s="268"/>
      <c r="SJV104" s="268"/>
      <c r="SJW104" s="268"/>
      <c r="SJX104" s="268"/>
      <c r="SJY104" s="268"/>
      <c r="SJZ104" s="268"/>
      <c r="SKA104" s="268"/>
      <c r="SKB104" s="268"/>
      <c r="SKC104" s="268"/>
      <c r="SKD104" s="268"/>
      <c r="SKE104" s="268"/>
      <c r="SKF104" s="268"/>
      <c r="SKG104" s="268"/>
      <c r="SKH104" s="268"/>
      <c r="SKI104" s="268"/>
      <c r="SKJ104" s="268"/>
      <c r="SKK104" s="268"/>
      <c r="SKL104" s="268"/>
      <c r="SKM104" s="268"/>
      <c r="SKN104" s="268"/>
      <c r="SKO104" s="268"/>
      <c r="SKP104" s="268"/>
      <c r="SKQ104" s="268"/>
      <c r="SKR104" s="268"/>
      <c r="SKS104" s="268"/>
      <c r="SKT104" s="268"/>
      <c r="SKU104" s="268"/>
      <c r="SKV104" s="268"/>
      <c r="SKW104" s="268"/>
      <c r="SKX104" s="268"/>
      <c r="SKY104" s="268"/>
      <c r="SKZ104" s="268"/>
      <c r="SLA104" s="268"/>
      <c r="SLB104" s="268"/>
      <c r="SLC104" s="268"/>
      <c r="SLD104" s="268"/>
      <c r="SLE104" s="268"/>
      <c r="SLF104" s="268"/>
      <c r="SLG104" s="268"/>
      <c r="SLH104" s="268"/>
      <c r="SLI104" s="268"/>
      <c r="SLJ104" s="268"/>
      <c r="SLK104" s="268"/>
      <c r="SLL104" s="268"/>
      <c r="SLM104" s="268"/>
      <c r="SLN104" s="268"/>
      <c r="SLO104" s="268"/>
      <c r="SLP104" s="268"/>
      <c r="SLQ104" s="268"/>
      <c r="SLR104" s="268"/>
      <c r="SLS104" s="268"/>
      <c r="SLT104" s="268"/>
      <c r="SLU104" s="268"/>
      <c r="SLV104" s="268"/>
      <c r="SLW104" s="268"/>
      <c r="SLX104" s="268"/>
      <c r="SLY104" s="268"/>
      <c r="SLZ104" s="268"/>
      <c r="SMA104" s="268"/>
      <c r="SMB104" s="268"/>
      <c r="SMC104" s="268"/>
      <c r="SMD104" s="268"/>
      <c r="SME104" s="268"/>
      <c r="SMF104" s="268"/>
      <c r="SMG104" s="268"/>
      <c r="SMH104" s="268"/>
      <c r="SMI104" s="268"/>
      <c r="SMJ104" s="268"/>
      <c r="SMK104" s="268"/>
      <c r="SML104" s="268"/>
      <c r="SMM104" s="268"/>
      <c r="SMN104" s="268"/>
      <c r="SMO104" s="268"/>
      <c r="SMP104" s="268"/>
      <c r="SMQ104" s="268"/>
      <c r="SMR104" s="268"/>
      <c r="SMS104" s="268"/>
      <c r="SMT104" s="268"/>
      <c r="SMU104" s="268"/>
      <c r="SMV104" s="268"/>
      <c r="SMW104" s="268"/>
      <c r="SMX104" s="268"/>
      <c r="SMY104" s="268"/>
      <c r="SMZ104" s="268"/>
      <c r="SNA104" s="268"/>
      <c r="SNB104" s="268"/>
      <c r="SNC104" s="268"/>
      <c r="SND104" s="268"/>
      <c r="SNE104" s="268"/>
      <c r="SNF104" s="268"/>
      <c r="SNG104" s="268"/>
      <c r="SNH104" s="268"/>
      <c r="SNI104" s="268"/>
      <c r="SNJ104" s="268"/>
      <c r="SNK104" s="268"/>
      <c r="SNL104" s="268"/>
      <c r="SNM104" s="268"/>
      <c r="SNN104" s="268"/>
      <c r="SNO104" s="268"/>
      <c r="SNP104" s="268"/>
      <c r="SNQ104" s="268"/>
      <c r="SNR104" s="268"/>
      <c r="SNS104" s="268"/>
      <c r="SNT104" s="268"/>
      <c r="SNU104" s="268"/>
      <c r="SNV104" s="268"/>
      <c r="SNW104" s="268"/>
      <c r="SNX104" s="268"/>
      <c r="SNY104" s="268"/>
      <c r="SNZ104" s="268"/>
      <c r="SOA104" s="268"/>
      <c r="SOB104" s="268"/>
      <c r="SOC104" s="268"/>
      <c r="SOD104" s="268"/>
      <c r="SOE104" s="268"/>
      <c r="SOF104" s="268"/>
      <c r="SOG104" s="268"/>
      <c r="SOH104" s="268"/>
      <c r="SOI104" s="268"/>
      <c r="SOJ104" s="268"/>
      <c r="SOK104" s="268"/>
      <c r="SOL104" s="268"/>
      <c r="SOM104" s="268"/>
      <c r="SON104" s="268"/>
      <c r="SOO104" s="268"/>
      <c r="SOP104" s="268"/>
      <c r="SOQ104" s="268"/>
      <c r="SOR104" s="268"/>
      <c r="SOS104" s="268"/>
      <c r="SOT104" s="268"/>
      <c r="SOU104" s="268"/>
      <c r="SOV104" s="268"/>
      <c r="SOW104" s="268"/>
      <c r="SOX104" s="268"/>
      <c r="SOY104" s="268"/>
      <c r="SOZ104" s="268"/>
      <c r="SPA104" s="268"/>
      <c r="SPB104" s="268"/>
      <c r="SPC104" s="268"/>
      <c r="SPD104" s="268"/>
      <c r="SPE104" s="268"/>
      <c r="SPF104" s="268"/>
      <c r="SPG104" s="268"/>
      <c r="SPH104" s="268"/>
      <c r="SPI104" s="268"/>
      <c r="SPJ104" s="268"/>
      <c r="SPK104" s="268"/>
      <c r="SPL104" s="268"/>
      <c r="SPM104" s="268"/>
      <c r="SPN104" s="268"/>
      <c r="SPO104" s="268"/>
      <c r="SPP104" s="268"/>
      <c r="SPQ104" s="268"/>
      <c r="SPR104" s="268"/>
      <c r="SPS104" s="268"/>
      <c r="SPT104" s="268"/>
      <c r="SPU104" s="268"/>
      <c r="SPV104" s="268"/>
      <c r="SPW104" s="268"/>
      <c r="SPX104" s="268"/>
      <c r="SPY104" s="268"/>
      <c r="SPZ104" s="268"/>
      <c r="SQA104" s="268"/>
      <c r="SQB104" s="268"/>
      <c r="SQC104" s="268"/>
      <c r="SQD104" s="268"/>
      <c r="SQE104" s="268"/>
      <c r="SQF104" s="268"/>
      <c r="SQG104" s="268"/>
      <c r="SQH104" s="268"/>
      <c r="SQI104" s="268"/>
      <c r="SQJ104" s="268"/>
      <c r="SQK104" s="268"/>
      <c r="SQL104" s="268"/>
      <c r="SQM104" s="268"/>
      <c r="SQN104" s="268"/>
      <c r="SQO104" s="268"/>
      <c r="SQP104" s="268"/>
      <c r="SQQ104" s="268"/>
      <c r="SQR104" s="268"/>
      <c r="SQS104" s="268"/>
      <c r="SQT104" s="268"/>
      <c r="SQU104" s="268"/>
      <c r="SQV104" s="268"/>
      <c r="SQW104" s="268"/>
      <c r="SQX104" s="268"/>
      <c r="SQY104" s="268"/>
      <c r="SQZ104" s="268"/>
      <c r="SRA104" s="268"/>
      <c r="SRB104" s="268"/>
      <c r="SRC104" s="268"/>
      <c r="SRD104" s="268"/>
      <c r="SRE104" s="268"/>
      <c r="SRF104" s="268"/>
      <c r="SRG104" s="268"/>
      <c r="SRH104" s="268"/>
      <c r="SRI104" s="268"/>
      <c r="SRJ104" s="268"/>
      <c r="SRK104" s="268"/>
      <c r="SRL104" s="268"/>
      <c r="SRM104" s="268"/>
      <c r="SRN104" s="268"/>
      <c r="SRO104" s="268"/>
      <c r="SRP104" s="268"/>
      <c r="SRQ104" s="268"/>
      <c r="SRR104" s="268"/>
      <c r="SRS104" s="268"/>
      <c r="SRT104" s="268"/>
      <c r="SRU104" s="268"/>
      <c r="SRV104" s="268"/>
      <c r="SRW104" s="268"/>
      <c r="SRX104" s="268"/>
      <c r="SRY104" s="268"/>
      <c r="SRZ104" s="268"/>
      <c r="SSA104" s="268"/>
      <c r="SSB104" s="268"/>
      <c r="SSC104" s="268"/>
      <c r="SSD104" s="268"/>
      <c r="SSE104" s="268"/>
      <c r="SSF104" s="268"/>
      <c r="SSG104" s="268"/>
      <c r="SSH104" s="268"/>
      <c r="SSI104" s="268"/>
      <c r="SSJ104" s="268"/>
      <c r="SSK104" s="268"/>
      <c r="SSL104" s="268"/>
      <c r="SSM104" s="268"/>
      <c r="SSN104" s="268"/>
      <c r="SSO104" s="268"/>
      <c r="SSP104" s="268"/>
      <c r="SSQ104" s="268"/>
      <c r="SSR104" s="268"/>
      <c r="SSS104" s="268"/>
      <c r="SST104" s="268"/>
      <c r="SSU104" s="268"/>
      <c r="SSV104" s="268"/>
      <c r="SSW104" s="268"/>
      <c r="SSX104" s="268"/>
      <c r="SSY104" s="268"/>
      <c r="SSZ104" s="268"/>
      <c r="STA104" s="268"/>
      <c r="STB104" s="268"/>
      <c r="STC104" s="268"/>
      <c r="STD104" s="268"/>
      <c r="STE104" s="268"/>
      <c r="STF104" s="268"/>
      <c r="STG104" s="268"/>
      <c r="STH104" s="268"/>
      <c r="STI104" s="268"/>
      <c r="STJ104" s="268"/>
      <c r="STK104" s="268"/>
      <c r="STL104" s="268"/>
      <c r="STM104" s="268"/>
      <c r="STN104" s="268"/>
      <c r="STO104" s="268"/>
      <c r="STP104" s="268"/>
      <c r="STQ104" s="268"/>
      <c r="STR104" s="268"/>
      <c r="STS104" s="268"/>
      <c r="STT104" s="268"/>
      <c r="STU104" s="268"/>
      <c r="STV104" s="268"/>
      <c r="STW104" s="268"/>
      <c r="STX104" s="268"/>
      <c r="STY104" s="268"/>
      <c r="STZ104" s="268"/>
      <c r="SUA104" s="268"/>
      <c r="SUB104" s="268"/>
      <c r="SUC104" s="268"/>
      <c r="SUD104" s="268"/>
      <c r="SUE104" s="268"/>
      <c r="SUF104" s="268"/>
      <c r="SUG104" s="268"/>
      <c r="SUH104" s="268"/>
      <c r="SUI104" s="268"/>
      <c r="SUJ104" s="268"/>
      <c r="SUK104" s="268"/>
      <c r="SUL104" s="268"/>
      <c r="SUM104" s="268"/>
      <c r="SUN104" s="268"/>
      <c r="SUO104" s="268"/>
      <c r="SUP104" s="268"/>
      <c r="SUQ104" s="268"/>
      <c r="SUR104" s="268"/>
      <c r="SUS104" s="268"/>
      <c r="SUT104" s="268"/>
      <c r="SUU104" s="268"/>
      <c r="SUV104" s="268"/>
      <c r="SUW104" s="268"/>
      <c r="SUX104" s="268"/>
      <c r="SUY104" s="268"/>
      <c r="SUZ104" s="268"/>
      <c r="SVA104" s="268"/>
      <c r="SVB104" s="268"/>
      <c r="SVC104" s="268"/>
      <c r="SVD104" s="268"/>
      <c r="SVE104" s="268"/>
      <c r="SVF104" s="268"/>
      <c r="SVG104" s="268"/>
      <c r="SVH104" s="268"/>
      <c r="SVI104" s="268"/>
      <c r="SVJ104" s="268"/>
      <c r="SVK104" s="268"/>
      <c r="SVL104" s="268"/>
      <c r="SVM104" s="268"/>
      <c r="SVN104" s="268"/>
      <c r="SVO104" s="268"/>
      <c r="SVP104" s="268"/>
      <c r="SVQ104" s="268"/>
      <c r="SVR104" s="268"/>
      <c r="SVS104" s="268"/>
      <c r="SVT104" s="268"/>
      <c r="SVU104" s="268"/>
      <c r="SVV104" s="268"/>
      <c r="SVW104" s="268"/>
      <c r="SVX104" s="268"/>
      <c r="SVY104" s="268"/>
      <c r="SVZ104" s="268"/>
      <c r="SWA104" s="268"/>
      <c r="SWB104" s="268"/>
      <c r="SWC104" s="268"/>
      <c r="SWD104" s="268"/>
      <c r="SWE104" s="268"/>
      <c r="SWF104" s="268"/>
      <c r="SWG104" s="268"/>
      <c r="SWH104" s="268"/>
      <c r="SWI104" s="268"/>
      <c r="SWJ104" s="268"/>
      <c r="SWK104" s="268"/>
      <c r="SWL104" s="268"/>
      <c r="SWM104" s="268"/>
      <c r="SWN104" s="268"/>
      <c r="SWO104" s="268"/>
      <c r="SWP104" s="268"/>
      <c r="SWQ104" s="268"/>
      <c r="SWR104" s="268"/>
      <c r="SWS104" s="268"/>
      <c r="SWT104" s="268"/>
      <c r="SWU104" s="268"/>
      <c r="SWV104" s="268"/>
      <c r="SWW104" s="268"/>
      <c r="SWX104" s="268"/>
      <c r="SWY104" s="268"/>
      <c r="SWZ104" s="268"/>
      <c r="SXA104" s="268"/>
      <c r="SXB104" s="268"/>
      <c r="SXC104" s="268"/>
      <c r="SXD104" s="268"/>
      <c r="SXE104" s="268"/>
      <c r="SXF104" s="268"/>
      <c r="SXG104" s="268"/>
      <c r="SXH104" s="268"/>
      <c r="SXI104" s="268"/>
      <c r="SXJ104" s="268"/>
      <c r="SXK104" s="268"/>
      <c r="SXL104" s="268"/>
      <c r="SXM104" s="268"/>
      <c r="SXN104" s="268"/>
      <c r="SXO104" s="268"/>
      <c r="SXP104" s="268"/>
      <c r="SXQ104" s="268"/>
      <c r="SXR104" s="268"/>
      <c r="SXS104" s="268"/>
      <c r="SXT104" s="268"/>
      <c r="SXU104" s="268"/>
      <c r="SXV104" s="268"/>
      <c r="SXW104" s="268"/>
      <c r="SXX104" s="268"/>
      <c r="SXY104" s="268"/>
      <c r="SXZ104" s="268"/>
      <c r="SYA104" s="268"/>
      <c r="SYB104" s="268"/>
      <c r="SYC104" s="268"/>
      <c r="SYD104" s="268"/>
      <c r="SYE104" s="268"/>
      <c r="SYF104" s="268"/>
      <c r="SYG104" s="268"/>
      <c r="SYH104" s="268"/>
      <c r="SYI104" s="268"/>
      <c r="SYJ104" s="268"/>
      <c r="SYK104" s="268"/>
      <c r="SYL104" s="268"/>
      <c r="SYM104" s="268"/>
      <c r="SYN104" s="268"/>
      <c r="SYO104" s="268"/>
      <c r="SYP104" s="268"/>
      <c r="SYQ104" s="268"/>
      <c r="SYR104" s="268"/>
      <c r="SYS104" s="268"/>
      <c r="SYT104" s="268"/>
      <c r="SYU104" s="268"/>
      <c r="SYV104" s="268"/>
      <c r="SYW104" s="268"/>
      <c r="SYX104" s="268"/>
      <c r="SYY104" s="268"/>
      <c r="SYZ104" s="268"/>
      <c r="SZA104" s="268"/>
      <c r="SZB104" s="268"/>
      <c r="SZC104" s="268"/>
      <c r="SZD104" s="268"/>
      <c r="SZE104" s="268"/>
      <c r="SZF104" s="268"/>
      <c r="SZG104" s="268"/>
      <c r="SZH104" s="268"/>
      <c r="SZI104" s="268"/>
      <c r="SZJ104" s="268"/>
      <c r="SZK104" s="268"/>
      <c r="SZL104" s="268"/>
      <c r="SZM104" s="268"/>
      <c r="SZN104" s="268"/>
      <c r="SZO104" s="268"/>
      <c r="SZP104" s="268"/>
      <c r="SZQ104" s="268"/>
      <c r="SZR104" s="268"/>
      <c r="SZS104" s="268"/>
      <c r="SZT104" s="268"/>
      <c r="SZU104" s="268"/>
      <c r="SZV104" s="268"/>
      <c r="SZW104" s="268"/>
      <c r="SZX104" s="268"/>
      <c r="SZY104" s="268"/>
      <c r="SZZ104" s="268"/>
      <c r="TAA104" s="268"/>
      <c r="TAB104" s="268"/>
      <c r="TAC104" s="268"/>
      <c r="TAD104" s="268"/>
      <c r="TAE104" s="268"/>
      <c r="TAF104" s="268"/>
      <c r="TAG104" s="268"/>
      <c r="TAH104" s="268"/>
      <c r="TAI104" s="268"/>
      <c r="TAJ104" s="268"/>
      <c r="TAK104" s="268"/>
      <c r="TAL104" s="268"/>
      <c r="TAM104" s="268"/>
      <c r="TAN104" s="268"/>
      <c r="TAO104" s="268"/>
      <c r="TAP104" s="268"/>
      <c r="TAQ104" s="268"/>
      <c r="TAR104" s="268"/>
      <c r="TAS104" s="268"/>
      <c r="TAT104" s="268"/>
      <c r="TAU104" s="268"/>
      <c r="TAV104" s="268"/>
      <c r="TAW104" s="268"/>
      <c r="TAX104" s="268"/>
      <c r="TAY104" s="268"/>
      <c r="TAZ104" s="268"/>
      <c r="TBA104" s="268"/>
      <c r="TBB104" s="268"/>
      <c r="TBC104" s="268"/>
      <c r="TBD104" s="268"/>
      <c r="TBE104" s="268"/>
      <c r="TBF104" s="268"/>
      <c r="TBG104" s="268"/>
      <c r="TBH104" s="268"/>
      <c r="TBI104" s="268"/>
      <c r="TBJ104" s="268"/>
      <c r="TBK104" s="268"/>
      <c r="TBL104" s="268"/>
      <c r="TBM104" s="268"/>
      <c r="TBN104" s="268"/>
      <c r="TBO104" s="268"/>
      <c r="TBP104" s="268"/>
      <c r="TBQ104" s="268"/>
      <c r="TBR104" s="268"/>
      <c r="TBS104" s="268"/>
      <c r="TBT104" s="268"/>
      <c r="TBU104" s="268"/>
      <c r="TBV104" s="268"/>
      <c r="TBW104" s="268"/>
      <c r="TBX104" s="268"/>
      <c r="TBY104" s="268"/>
      <c r="TBZ104" s="268"/>
      <c r="TCA104" s="268"/>
      <c r="TCB104" s="268"/>
      <c r="TCC104" s="268"/>
      <c r="TCD104" s="268"/>
      <c r="TCE104" s="268"/>
      <c r="TCF104" s="268"/>
      <c r="TCG104" s="268"/>
      <c r="TCH104" s="268"/>
      <c r="TCI104" s="268"/>
      <c r="TCJ104" s="268"/>
      <c r="TCK104" s="268"/>
      <c r="TCL104" s="268"/>
      <c r="TCM104" s="268"/>
      <c r="TCN104" s="268"/>
      <c r="TCO104" s="268"/>
      <c r="TCP104" s="268"/>
      <c r="TCQ104" s="268"/>
      <c r="TCR104" s="268"/>
      <c r="TCS104" s="268"/>
      <c r="TCT104" s="268"/>
      <c r="TCU104" s="268"/>
      <c r="TCV104" s="268"/>
      <c r="TCW104" s="268"/>
      <c r="TCX104" s="268"/>
      <c r="TCY104" s="268"/>
      <c r="TCZ104" s="268"/>
      <c r="TDA104" s="268"/>
      <c r="TDB104" s="268"/>
      <c r="TDC104" s="268"/>
      <c r="TDD104" s="268"/>
      <c r="TDE104" s="268"/>
      <c r="TDF104" s="268"/>
      <c r="TDG104" s="268"/>
      <c r="TDH104" s="268"/>
      <c r="TDI104" s="268"/>
      <c r="TDJ104" s="268"/>
      <c r="TDK104" s="268"/>
      <c r="TDL104" s="268"/>
      <c r="TDM104" s="268"/>
      <c r="TDN104" s="268"/>
      <c r="TDO104" s="268"/>
      <c r="TDP104" s="268"/>
      <c r="TDQ104" s="268"/>
      <c r="TDR104" s="268"/>
      <c r="TDS104" s="268"/>
      <c r="TDT104" s="268"/>
      <c r="TDU104" s="268"/>
      <c r="TDV104" s="268"/>
      <c r="TDW104" s="268"/>
      <c r="TDX104" s="268"/>
      <c r="TDY104" s="268"/>
      <c r="TDZ104" s="268"/>
      <c r="TEA104" s="268"/>
      <c r="TEB104" s="268"/>
      <c r="TEC104" s="268"/>
      <c r="TED104" s="268"/>
      <c r="TEE104" s="268"/>
      <c r="TEF104" s="268"/>
      <c r="TEG104" s="268"/>
      <c r="TEH104" s="268"/>
      <c r="TEI104" s="268"/>
      <c r="TEJ104" s="268"/>
      <c r="TEK104" s="268"/>
      <c r="TEL104" s="268"/>
      <c r="TEM104" s="268"/>
      <c r="TEN104" s="268"/>
      <c r="TEO104" s="268"/>
      <c r="TEP104" s="268"/>
      <c r="TEQ104" s="268"/>
      <c r="TER104" s="268"/>
      <c r="TES104" s="268"/>
      <c r="TET104" s="268"/>
      <c r="TEU104" s="268"/>
      <c r="TEV104" s="268"/>
      <c r="TEW104" s="268"/>
      <c r="TEX104" s="268"/>
      <c r="TEY104" s="268"/>
      <c r="TEZ104" s="268"/>
      <c r="TFA104" s="268"/>
      <c r="TFB104" s="268"/>
      <c r="TFC104" s="268"/>
      <c r="TFD104" s="268"/>
      <c r="TFE104" s="268"/>
      <c r="TFF104" s="268"/>
      <c r="TFG104" s="268"/>
      <c r="TFH104" s="268"/>
      <c r="TFI104" s="268"/>
      <c r="TFJ104" s="268"/>
      <c r="TFK104" s="268"/>
      <c r="TFL104" s="268"/>
      <c r="TFM104" s="268"/>
      <c r="TFN104" s="268"/>
      <c r="TFO104" s="268"/>
      <c r="TFP104" s="268"/>
      <c r="TFQ104" s="268"/>
      <c r="TFR104" s="268"/>
      <c r="TFS104" s="268"/>
      <c r="TFT104" s="268"/>
      <c r="TFU104" s="268"/>
      <c r="TFV104" s="268"/>
      <c r="TFW104" s="268"/>
      <c r="TFX104" s="268"/>
      <c r="TFY104" s="268"/>
      <c r="TFZ104" s="268"/>
      <c r="TGA104" s="268"/>
      <c r="TGB104" s="268"/>
      <c r="TGC104" s="268"/>
      <c r="TGD104" s="268"/>
      <c r="TGE104" s="268"/>
      <c r="TGF104" s="268"/>
      <c r="TGG104" s="268"/>
      <c r="TGH104" s="268"/>
      <c r="TGI104" s="268"/>
      <c r="TGJ104" s="268"/>
      <c r="TGK104" s="268"/>
      <c r="TGL104" s="268"/>
      <c r="TGM104" s="268"/>
      <c r="TGN104" s="268"/>
      <c r="TGO104" s="268"/>
      <c r="TGP104" s="268"/>
      <c r="TGQ104" s="268"/>
      <c r="TGR104" s="268"/>
      <c r="TGS104" s="268"/>
      <c r="TGT104" s="268"/>
      <c r="TGU104" s="268"/>
      <c r="TGV104" s="268"/>
      <c r="TGW104" s="268"/>
      <c r="TGX104" s="268"/>
      <c r="TGY104" s="268"/>
      <c r="TGZ104" s="268"/>
      <c r="THA104" s="268"/>
      <c r="THB104" s="268"/>
      <c r="THC104" s="268"/>
      <c r="THD104" s="268"/>
      <c r="THE104" s="268"/>
      <c r="THF104" s="268"/>
      <c r="THG104" s="268"/>
      <c r="THH104" s="268"/>
      <c r="THI104" s="268"/>
      <c r="THJ104" s="268"/>
      <c r="THK104" s="268"/>
      <c r="THL104" s="268"/>
      <c r="THM104" s="268"/>
      <c r="THN104" s="268"/>
      <c r="THO104" s="268"/>
      <c r="THP104" s="268"/>
      <c r="THQ104" s="268"/>
      <c r="THR104" s="268"/>
      <c r="THS104" s="268"/>
      <c r="THT104" s="268"/>
      <c r="THU104" s="268"/>
      <c r="THV104" s="268"/>
      <c r="THW104" s="268"/>
      <c r="THX104" s="268"/>
      <c r="THY104" s="268"/>
      <c r="THZ104" s="268"/>
      <c r="TIA104" s="268"/>
      <c r="TIB104" s="268"/>
      <c r="TIC104" s="268"/>
      <c r="TID104" s="268"/>
      <c r="TIE104" s="268"/>
      <c r="TIF104" s="268"/>
      <c r="TIG104" s="268"/>
      <c r="TIH104" s="268"/>
      <c r="TII104" s="268"/>
      <c r="TIJ104" s="268"/>
      <c r="TIK104" s="268"/>
      <c r="TIL104" s="268"/>
      <c r="TIM104" s="268"/>
      <c r="TIN104" s="268"/>
      <c r="TIO104" s="268"/>
      <c r="TIP104" s="268"/>
      <c r="TIQ104" s="268"/>
      <c r="TIR104" s="268"/>
      <c r="TIS104" s="268"/>
      <c r="TIT104" s="268"/>
      <c r="TIU104" s="268"/>
      <c r="TIV104" s="268"/>
      <c r="TIW104" s="268"/>
      <c r="TIX104" s="268"/>
      <c r="TIY104" s="268"/>
      <c r="TIZ104" s="268"/>
      <c r="TJA104" s="268"/>
      <c r="TJB104" s="268"/>
      <c r="TJC104" s="268"/>
      <c r="TJD104" s="268"/>
      <c r="TJE104" s="268"/>
      <c r="TJF104" s="268"/>
      <c r="TJG104" s="268"/>
      <c r="TJH104" s="268"/>
      <c r="TJI104" s="268"/>
      <c r="TJJ104" s="268"/>
      <c r="TJK104" s="268"/>
      <c r="TJL104" s="268"/>
      <c r="TJM104" s="268"/>
      <c r="TJN104" s="268"/>
      <c r="TJO104" s="268"/>
      <c r="TJP104" s="268"/>
      <c r="TJQ104" s="268"/>
      <c r="TJR104" s="268"/>
      <c r="TJS104" s="268"/>
      <c r="TJT104" s="268"/>
      <c r="TJU104" s="268"/>
      <c r="TJV104" s="268"/>
      <c r="TJW104" s="268"/>
      <c r="TJX104" s="268"/>
      <c r="TJY104" s="268"/>
      <c r="TJZ104" s="268"/>
      <c r="TKA104" s="268"/>
      <c r="TKB104" s="268"/>
      <c r="TKC104" s="268"/>
      <c r="TKD104" s="268"/>
      <c r="TKE104" s="268"/>
      <c r="TKF104" s="268"/>
      <c r="TKG104" s="268"/>
      <c r="TKH104" s="268"/>
      <c r="TKI104" s="268"/>
      <c r="TKJ104" s="268"/>
      <c r="TKK104" s="268"/>
      <c r="TKL104" s="268"/>
      <c r="TKM104" s="268"/>
      <c r="TKN104" s="268"/>
      <c r="TKO104" s="268"/>
      <c r="TKP104" s="268"/>
      <c r="TKQ104" s="268"/>
      <c r="TKR104" s="268"/>
      <c r="TKS104" s="268"/>
      <c r="TKT104" s="268"/>
      <c r="TKU104" s="268"/>
      <c r="TKV104" s="268"/>
      <c r="TKW104" s="268"/>
      <c r="TKX104" s="268"/>
      <c r="TKY104" s="268"/>
      <c r="TKZ104" s="268"/>
      <c r="TLA104" s="268"/>
      <c r="TLB104" s="268"/>
      <c r="TLC104" s="268"/>
      <c r="TLD104" s="268"/>
      <c r="TLE104" s="268"/>
      <c r="TLF104" s="268"/>
      <c r="TLG104" s="268"/>
      <c r="TLH104" s="268"/>
      <c r="TLI104" s="268"/>
      <c r="TLJ104" s="268"/>
      <c r="TLK104" s="268"/>
      <c r="TLL104" s="268"/>
      <c r="TLM104" s="268"/>
      <c r="TLN104" s="268"/>
      <c r="TLO104" s="268"/>
      <c r="TLP104" s="268"/>
      <c r="TLQ104" s="268"/>
      <c r="TLR104" s="268"/>
      <c r="TLS104" s="268"/>
      <c r="TLT104" s="268"/>
      <c r="TLU104" s="268"/>
      <c r="TLV104" s="268"/>
      <c r="TLW104" s="268"/>
      <c r="TLX104" s="268"/>
      <c r="TLY104" s="268"/>
      <c r="TLZ104" s="268"/>
      <c r="TMA104" s="268"/>
      <c r="TMB104" s="268"/>
      <c r="TMC104" s="268"/>
      <c r="TMD104" s="268"/>
      <c r="TME104" s="268"/>
      <c r="TMF104" s="268"/>
      <c r="TMG104" s="268"/>
      <c r="TMH104" s="268"/>
      <c r="TMI104" s="268"/>
      <c r="TMJ104" s="268"/>
      <c r="TMK104" s="268"/>
      <c r="TML104" s="268"/>
      <c r="TMM104" s="268"/>
      <c r="TMN104" s="268"/>
      <c r="TMO104" s="268"/>
      <c r="TMP104" s="268"/>
      <c r="TMQ104" s="268"/>
      <c r="TMR104" s="268"/>
      <c r="TMS104" s="268"/>
      <c r="TMT104" s="268"/>
      <c r="TMU104" s="268"/>
      <c r="TMV104" s="268"/>
      <c r="TMW104" s="268"/>
      <c r="TMX104" s="268"/>
      <c r="TMY104" s="268"/>
      <c r="TMZ104" s="268"/>
      <c r="TNA104" s="268"/>
      <c r="TNB104" s="268"/>
      <c r="TNC104" s="268"/>
      <c r="TND104" s="268"/>
      <c r="TNE104" s="268"/>
      <c r="TNF104" s="268"/>
      <c r="TNG104" s="268"/>
      <c r="TNH104" s="268"/>
      <c r="TNI104" s="268"/>
      <c r="TNJ104" s="268"/>
      <c r="TNK104" s="268"/>
      <c r="TNL104" s="268"/>
      <c r="TNM104" s="268"/>
      <c r="TNN104" s="268"/>
      <c r="TNO104" s="268"/>
      <c r="TNP104" s="268"/>
      <c r="TNQ104" s="268"/>
      <c r="TNR104" s="268"/>
      <c r="TNS104" s="268"/>
      <c r="TNT104" s="268"/>
      <c r="TNU104" s="268"/>
      <c r="TNV104" s="268"/>
      <c r="TNW104" s="268"/>
      <c r="TNX104" s="268"/>
      <c r="TNY104" s="268"/>
      <c r="TNZ104" s="268"/>
      <c r="TOA104" s="268"/>
      <c r="TOB104" s="268"/>
      <c r="TOC104" s="268"/>
      <c r="TOD104" s="268"/>
      <c r="TOE104" s="268"/>
      <c r="TOF104" s="268"/>
      <c r="TOG104" s="268"/>
      <c r="TOH104" s="268"/>
      <c r="TOI104" s="268"/>
      <c r="TOJ104" s="268"/>
      <c r="TOK104" s="268"/>
      <c r="TOL104" s="268"/>
      <c r="TOM104" s="268"/>
      <c r="TON104" s="268"/>
      <c r="TOO104" s="268"/>
      <c r="TOP104" s="268"/>
      <c r="TOQ104" s="268"/>
      <c r="TOR104" s="268"/>
      <c r="TOS104" s="268"/>
      <c r="TOT104" s="268"/>
      <c r="TOU104" s="268"/>
      <c r="TOV104" s="268"/>
      <c r="TOW104" s="268"/>
      <c r="TOX104" s="268"/>
      <c r="TOY104" s="268"/>
      <c r="TOZ104" s="268"/>
      <c r="TPA104" s="268"/>
      <c r="TPB104" s="268"/>
      <c r="TPC104" s="268"/>
      <c r="TPD104" s="268"/>
      <c r="TPE104" s="268"/>
      <c r="TPF104" s="268"/>
      <c r="TPG104" s="268"/>
      <c r="TPH104" s="268"/>
      <c r="TPI104" s="268"/>
      <c r="TPJ104" s="268"/>
      <c r="TPK104" s="268"/>
      <c r="TPL104" s="268"/>
      <c r="TPM104" s="268"/>
      <c r="TPN104" s="268"/>
      <c r="TPO104" s="268"/>
      <c r="TPP104" s="268"/>
      <c r="TPQ104" s="268"/>
      <c r="TPR104" s="268"/>
      <c r="TPS104" s="268"/>
      <c r="TPT104" s="268"/>
      <c r="TPU104" s="268"/>
      <c r="TPV104" s="268"/>
      <c r="TPW104" s="268"/>
      <c r="TPX104" s="268"/>
      <c r="TPY104" s="268"/>
      <c r="TPZ104" s="268"/>
      <c r="TQA104" s="268"/>
      <c r="TQB104" s="268"/>
      <c r="TQC104" s="268"/>
      <c r="TQD104" s="268"/>
      <c r="TQE104" s="268"/>
      <c r="TQF104" s="268"/>
      <c r="TQG104" s="268"/>
      <c r="TQH104" s="268"/>
      <c r="TQI104" s="268"/>
      <c r="TQJ104" s="268"/>
      <c r="TQK104" s="268"/>
      <c r="TQL104" s="268"/>
      <c r="TQM104" s="268"/>
      <c r="TQN104" s="268"/>
      <c r="TQO104" s="268"/>
      <c r="TQP104" s="268"/>
      <c r="TQQ104" s="268"/>
      <c r="TQR104" s="268"/>
      <c r="TQS104" s="268"/>
      <c r="TQT104" s="268"/>
      <c r="TQU104" s="268"/>
      <c r="TQV104" s="268"/>
      <c r="TQW104" s="268"/>
      <c r="TQX104" s="268"/>
      <c r="TQY104" s="268"/>
      <c r="TQZ104" s="268"/>
      <c r="TRA104" s="268"/>
      <c r="TRB104" s="268"/>
      <c r="TRC104" s="268"/>
      <c r="TRD104" s="268"/>
      <c r="TRE104" s="268"/>
      <c r="TRF104" s="268"/>
      <c r="TRG104" s="268"/>
      <c r="TRH104" s="268"/>
      <c r="TRI104" s="268"/>
      <c r="TRJ104" s="268"/>
      <c r="TRK104" s="268"/>
      <c r="TRL104" s="268"/>
      <c r="TRM104" s="268"/>
      <c r="TRN104" s="268"/>
      <c r="TRO104" s="268"/>
      <c r="TRP104" s="268"/>
      <c r="TRQ104" s="268"/>
      <c r="TRR104" s="268"/>
      <c r="TRS104" s="268"/>
      <c r="TRT104" s="268"/>
      <c r="TRU104" s="268"/>
      <c r="TRV104" s="268"/>
      <c r="TRW104" s="268"/>
      <c r="TRX104" s="268"/>
      <c r="TRY104" s="268"/>
      <c r="TRZ104" s="268"/>
      <c r="TSA104" s="268"/>
      <c r="TSB104" s="268"/>
      <c r="TSC104" s="268"/>
      <c r="TSD104" s="268"/>
      <c r="TSE104" s="268"/>
      <c r="TSF104" s="268"/>
      <c r="TSG104" s="268"/>
      <c r="TSH104" s="268"/>
      <c r="TSI104" s="268"/>
      <c r="TSJ104" s="268"/>
      <c r="TSK104" s="268"/>
      <c r="TSL104" s="268"/>
      <c r="TSM104" s="268"/>
      <c r="TSN104" s="268"/>
      <c r="TSO104" s="268"/>
      <c r="TSP104" s="268"/>
      <c r="TSQ104" s="268"/>
      <c r="TSR104" s="268"/>
      <c r="TSS104" s="268"/>
      <c r="TST104" s="268"/>
      <c r="TSU104" s="268"/>
      <c r="TSV104" s="268"/>
      <c r="TSW104" s="268"/>
      <c r="TSX104" s="268"/>
      <c r="TSY104" s="268"/>
      <c r="TSZ104" s="268"/>
      <c r="TTA104" s="268"/>
      <c r="TTB104" s="268"/>
      <c r="TTC104" s="268"/>
      <c r="TTD104" s="268"/>
      <c r="TTE104" s="268"/>
      <c r="TTF104" s="268"/>
      <c r="TTG104" s="268"/>
      <c r="TTH104" s="268"/>
      <c r="TTI104" s="268"/>
      <c r="TTJ104" s="268"/>
      <c r="TTK104" s="268"/>
      <c r="TTL104" s="268"/>
      <c r="TTM104" s="268"/>
      <c r="TTN104" s="268"/>
      <c r="TTO104" s="268"/>
      <c r="TTP104" s="268"/>
      <c r="TTQ104" s="268"/>
      <c r="TTR104" s="268"/>
      <c r="TTS104" s="268"/>
      <c r="TTT104" s="268"/>
      <c r="TTU104" s="268"/>
      <c r="TTV104" s="268"/>
      <c r="TTW104" s="268"/>
      <c r="TTX104" s="268"/>
      <c r="TTY104" s="268"/>
      <c r="TTZ104" s="268"/>
      <c r="TUA104" s="268"/>
      <c r="TUB104" s="268"/>
      <c r="TUC104" s="268"/>
      <c r="TUD104" s="268"/>
      <c r="TUE104" s="268"/>
      <c r="TUF104" s="268"/>
      <c r="TUG104" s="268"/>
      <c r="TUH104" s="268"/>
      <c r="TUI104" s="268"/>
      <c r="TUJ104" s="268"/>
      <c r="TUK104" s="268"/>
      <c r="TUL104" s="268"/>
      <c r="TUM104" s="268"/>
      <c r="TUN104" s="268"/>
      <c r="TUO104" s="268"/>
      <c r="TUP104" s="268"/>
      <c r="TUQ104" s="268"/>
      <c r="TUR104" s="268"/>
      <c r="TUS104" s="268"/>
      <c r="TUT104" s="268"/>
      <c r="TUU104" s="268"/>
      <c r="TUV104" s="268"/>
      <c r="TUW104" s="268"/>
      <c r="TUX104" s="268"/>
      <c r="TUY104" s="268"/>
      <c r="TUZ104" s="268"/>
      <c r="TVA104" s="268"/>
      <c r="TVB104" s="268"/>
      <c r="TVC104" s="268"/>
      <c r="TVD104" s="268"/>
      <c r="TVE104" s="268"/>
      <c r="TVF104" s="268"/>
      <c r="TVG104" s="268"/>
      <c r="TVH104" s="268"/>
      <c r="TVI104" s="268"/>
      <c r="TVJ104" s="268"/>
      <c r="TVK104" s="268"/>
      <c r="TVL104" s="268"/>
      <c r="TVM104" s="268"/>
      <c r="TVN104" s="268"/>
      <c r="TVO104" s="268"/>
      <c r="TVP104" s="268"/>
      <c r="TVQ104" s="268"/>
      <c r="TVR104" s="268"/>
      <c r="TVS104" s="268"/>
      <c r="TVT104" s="268"/>
      <c r="TVU104" s="268"/>
      <c r="TVV104" s="268"/>
      <c r="TVW104" s="268"/>
      <c r="TVX104" s="268"/>
      <c r="TVY104" s="268"/>
      <c r="TVZ104" s="268"/>
      <c r="TWA104" s="268"/>
      <c r="TWB104" s="268"/>
      <c r="TWC104" s="268"/>
      <c r="TWD104" s="268"/>
      <c r="TWE104" s="268"/>
      <c r="TWF104" s="268"/>
      <c r="TWG104" s="268"/>
      <c r="TWH104" s="268"/>
      <c r="TWI104" s="268"/>
      <c r="TWJ104" s="268"/>
      <c r="TWK104" s="268"/>
      <c r="TWL104" s="268"/>
      <c r="TWM104" s="268"/>
      <c r="TWN104" s="268"/>
      <c r="TWO104" s="268"/>
      <c r="TWP104" s="268"/>
      <c r="TWQ104" s="268"/>
      <c r="TWR104" s="268"/>
      <c r="TWS104" s="268"/>
      <c r="TWT104" s="268"/>
      <c r="TWU104" s="268"/>
      <c r="TWV104" s="268"/>
      <c r="TWW104" s="268"/>
      <c r="TWX104" s="268"/>
      <c r="TWY104" s="268"/>
      <c r="TWZ104" s="268"/>
      <c r="TXA104" s="268"/>
      <c r="TXB104" s="268"/>
      <c r="TXC104" s="268"/>
      <c r="TXD104" s="268"/>
      <c r="TXE104" s="268"/>
      <c r="TXF104" s="268"/>
      <c r="TXG104" s="268"/>
      <c r="TXH104" s="268"/>
      <c r="TXI104" s="268"/>
      <c r="TXJ104" s="268"/>
      <c r="TXK104" s="268"/>
      <c r="TXL104" s="268"/>
      <c r="TXM104" s="268"/>
      <c r="TXN104" s="268"/>
      <c r="TXO104" s="268"/>
      <c r="TXP104" s="268"/>
      <c r="TXQ104" s="268"/>
      <c r="TXR104" s="268"/>
      <c r="TXS104" s="268"/>
      <c r="TXT104" s="268"/>
      <c r="TXU104" s="268"/>
      <c r="TXV104" s="268"/>
      <c r="TXW104" s="268"/>
      <c r="TXX104" s="268"/>
      <c r="TXY104" s="268"/>
      <c r="TXZ104" s="268"/>
      <c r="TYA104" s="268"/>
      <c r="TYB104" s="268"/>
      <c r="TYC104" s="268"/>
      <c r="TYD104" s="268"/>
      <c r="TYE104" s="268"/>
      <c r="TYF104" s="268"/>
      <c r="TYG104" s="268"/>
      <c r="TYH104" s="268"/>
      <c r="TYI104" s="268"/>
      <c r="TYJ104" s="268"/>
      <c r="TYK104" s="268"/>
      <c r="TYL104" s="268"/>
      <c r="TYM104" s="268"/>
      <c r="TYN104" s="268"/>
      <c r="TYO104" s="268"/>
      <c r="TYP104" s="268"/>
      <c r="TYQ104" s="268"/>
      <c r="TYR104" s="268"/>
      <c r="TYS104" s="268"/>
      <c r="TYT104" s="268"/>
      <c r="TYU104" s="268"/>
      <c r="TYV104" s="268"/>
      <c r="TYW104" s="268"/>
      <c r="TYX104" s="268"/>
      <c r="TYY104" s="268"/>
      <c r="TYZ104" s="268"/>
      <c r="TZA104" s="268"/>
      <c r="TZB104" s="268"/>
      <c r="TZC104" s="268"/>
      <c r="TZD104" s="268"/>
      <c r="TZE104" s="268"/>
      <c r="TZF104" s="268"/>
      <c r="TZG104" s="268"/>
      <c r="TZH104" s="268"/>
      <c r="TZI104" s="268"/>
      <c r="TZJ104" s="268"/>
      <c r="TZK104" s="268"/>
      <c r="TZL104" s="268"/>
      <c r="TZM104" s="268"/>
      <c r="TZN104" s="268"/>
      <c r="TZO104" s="268"/>
      <c r="TZP104" s="268"/>
      <c r="TZQ104" s="268"/>
      <c r="TZR104" s="268"/>
      <c r="TZS104" s="268"/>
      <c r="TZT104" s="268"/>
      <c r="TZU104" s="268"/>
      <c r="TZV104" s="268"/>
      <c r="TZW104" s="268"/>
      <c r="TZX104" s="268"/>
      <c r="TZY104" s="268"/>
      <c r="TZZ104" s="268"/>
      <c r="UAA104" s="268"/>
      <c r="UAB104" s="268"/>
      <c r="UAC104" s="268"/>
      <c r="UAD104" s="268"/>
      <c r="UAE104" s="268"/>
      <c r="UAF104" s="268"/>
      <c r="UAG104" s="268"/>
      <c r="UAH104" s="268"/>
      <c r="UAI104" s="268"/>
      <c r="UAJ104" s="268"/>
      <c r="UAK104" s="268"/>
      <c r="UAL104" s="268"/>
      <c r="UAM104" s="268"/>
      <c r="UAN104" s="268"/>
      <c r="UAO104" s="268"/>
      <c r="UAP104" s="268"/>
      <c r="UAQ104" s="268"/>
      <c r="UAR104" s="268"/>
      <c r="UAS104" s="268"/>
      <c r="UAT104" s="268"/>
      <c r="UAU104" s="268"/>
      <c r="UAV104" s="268"/>
      <c r="UAW104" s="268"/>
      <c r="UAX104" s="268"/>
      <c r="UAY104" s="268"/>
      <c r="UAZ104" s="268"/>
      <c r="UBA104" s="268"/>
      <c r="UBB104" s="268"/>
      <c r="UBC104" s="268"/>
      <c r="UBD104" s="268"/>
      <c r="UBE104" s="268"/>
      <c r="UBF104" s="268"/>
      <c r="UBG104" s="268"/>
      <c r="UBH104" s="268"/>
      <c r="UBI104" s="268"/>
      <c r="UBJ104" s="268"/>
      <c r="UBK104" s="268"/>
      <c r="UBL104" s="268"/>
      <c r="UBM104" s="268"/>
      <c r="UBN104" s="268"/>
      <c r="UBO104" s="268"/>
      <c r="UBP104" s="268"/>
      <c r="UBQ104" s="268"/>
      <c r="UBR104" s="268"/>
      <c r="UBS104" s="268"/>
      <c r="UBT104" s="268"/>
      <c r="UBU104" s="268"/>
      <c r="UBV104" s="268"/>
      <c r="UBW104" s="268"/>
      <c r="UBX104" s="268"/>
      <c r="UBY104" s="268"/>
      <c r="UBZ104" s="268"/>
      <c r="UCA104" s="268"/>
      <c r="UCB104" s="268"/>
      <c r="UCC104" s="268"/>
      <c r="UCD104" s="268"/>
      <c r="UCE104" s="268"/>
      <c r="UCF104" s="268"/>
      <c r="UCG104" s="268"/>
      <c r="UCH104" s="268"/>
      <c r="UCI104" s="268"/>
      <c r="UCJ104" s="268"/>
      <c r="UCK104" s="268"/>
      <c r="UCL104" s="268"/>
      <c r="UCM104" s="268"/>
      <c r="UCN104" s="268"/>
      <c r="UCO104" s="268"/>
      <c r="UCP104" s="268"/>
      <c r="UCQ104" s="268"/>
      <c r="UCR104" s="268"/>
      <c r="UCS104" s="268"/>
      <c r="UCT104" s="268"/>
      <c r="UCU104" s="268"/>
      <c r="UCV104" s="268"/>
      <c r="UCW104" s="268"/>
      <c r="UCX104" s="268"/>
      <c r="UCY104" s="268"/>
      <c r="UCZ104" s="268"/>
      <c r="UDA104" s="268"/>
      <c r="UDB104" s="268"/>
      <c r="UDC104" s="268"/>
      <c r="UDD104" s="268"/>
      <c r="UDE104" s="268"/>
      <c r="UDF104" s="268"/>
      <c r="UDG104" s="268"/>
      <c r="UDH104" s="268"/>
      <c r="UDI104" s="268"/>
      <c r="UDJ104" s="268"/>
      <c r="UDK104" s="268"/>
      <c r="UDL104" s="268"/>
      <c r="UDM104" s="268"/>
      <c r="UDN104" s="268"/>
      <c r="UDO104" s="268"/>
      <c r="UDP104" s="268"/>
      <c r="UDQ104" s="268"/>
      <c r="UDR104" s="268"/>
      <c r="UDS104" s="268"/>
      <c r="UDT104" s="268"/>
      <c r="UDU104" s="268"/>
      <c r="UDV104" s="268"/>
      <c r="UDW104" s="268"/>
      <c r="UDX104" s="268"/>
      <c r="UDY104" s="268"/>
      <c r="UDZ104" s="268"/>
      <c r="UEA104" s="268"/>
      <c r="UEB104" s="268"/>
      <c r="UEC104" s="268"/>
      <c r="UED104" s="268"/>
      <c r="UEE104" s="268"/>
      <c r="UEF104" s="268"/>
      <c r="UEG104" s="268"/>
      <c r="UEH104" s="268"/>
      <c r="UEI104" s="268"/>
      <c r="UEJ104" s="268"/>
      <c r="UEK104" s="268"/>
      <c r="UEL104" s="268"/>
      <c r="UEM104" s="268"/>
      <c r="UEN104" s="268"/>
      <c r="UEO104" s="268"/>
      <c r="UEP104" s="268"/>
      <c r="UEQ104" s="268"/>
      <c r="UER104" s="268"/>
      <c r="UES104" s="268"/>
      <c r="UET104" s="268"/>
      <c r="UEU104" s="268"/>
      <c r="UEV104" s="268"/>
      <c r="UEW104" s="268"/>
      <c r="UEX104" s="268"/>
      <c r="UEY104" s="268"/>
      <c r="UEZ104" s="268"/>
      <c r="UFA104" s="268"/>
      <c r="UFB104" s="268"/>
      <c r="UFC104" s="268"/>
      <c r="UFD104" s="268"/>
      <c r="UFE104" s="268"/>
      <c r="UFF104" s="268"/>
      <c r="UFG104" s="268"/>
      <c r="UFH104" s="268"/>
      <c r="UFI104" s="268"/>
      <c r="UFJ104" s="268"/>
      <c r="UFK104" s="268"/>
      <c r="UFL104" s="268"/>
      <c r="UFM104" s="268"/>
      <c r="UFN104" s="268"/>
      <c r="UFO104" s="268"/>
      <c r="UFP104" s="268"/>
      <c r="UFQ104" s="268"/>
      <c r="UFR104" s="268"/>
      <c r="UFS104" s="268"/>
      <c r="UFT104" s="268"/>
      <c r="UFU104" s="268"/>
      <c r="UFV104" s="268"/>
      <c r="UFW104" s="268"/>
      <c r="UFX104" s="268"/>
      <c r="UFY104" s="268"/>
      <c r="UFZ104" s="268"/>
      <c r="UGA104" s="268"/>
      <c r="UGB104" s="268"/>
      <c r="UGC104" s="268"/>
      <c r="UGD104" s="268"/>
      <c r="UGE104" s="268"/>
      <c r="UGF104" s="268"/>
      <c r="UGG104" s="268"/>
      <c r="UGH104" s="268"/>
      <c r="UGI104" s="268"/>
      <c r="UGJ104" s="268"/>
      <c r="UGK104" s="268"/>
      <c r="UGL104" s="268"/>
      <c r="UGM104" s="268"/>
      <c r="UGN104" s="268"/>
      <c r="UGO104" s="268"/>
      <c r="UGP104" s="268"/>
      <c r="UGQ104" s="268"/>
      <c r="UGR104" s="268"/>
      <c r="UGS104" s="268"/>
      <c r="UGT104" s="268"/>
      <c r="UGU104" s="268"/>
      <c r="UGV104" s="268"/>
      <c r="UGW104" s="268"/>
      <c r="UGX104" s="268"/>
      <c r="UGY104" s="268"/>
      <c r="UGZ104" s="268"/>
      <c r="UHA104" s="268"/>
      <c r="UHB104" s="268"/>
      <c r="UHC104" s="268"/>
      <c r="UHD104" s="268"/>
      <c r="UHE104" s="268"/>
      <c r="UHF104" s="268"/>
      <c r="UHG104" s="268"/>
      <c r="UHH104" s="268"/>
      <c r="UHI104" s="268"/>
      <c r="UHJ104" s="268"/>
      <c r="UHK104" s="268"/>
      <c r="UHL104" s="268"/>
      <c r="UHM104" s="268"/>
      <c r="UHN104" s="268"/>
      <c r="UHO104" s="268"/>
      <c r="UHP104" s="268"/>
      <c r="UHQ104" s="268"/>
      <c r="UHR104" s="268"/>
      <c r="UHS104" s="268"/>
      <c r="UHT104" s="268"/>
      <c r="UHU104" s="268"/>
      <c r="UHV104" s="268"/>
      <c r="UHW104" s="268"/>
      <c r="UHX104" s="268"/>
      <c r="UHY104" s="268"/>
      <c r="UHZ104" s="268"/>
      <c r="UIA104" s="268"/>
      <c r="UIB104" s="268"/>
      <c r="UIC104" s="268"/>
      <c r="UID104" s="268"/>
      <c r="UIE104" s="268"/>
      <c r="UIF104" s="268"/>
      <c r="UIG104" s="268"/>
      <c r="UIH104" s="268"/>
      <c r="UII104" s="268"/>
      <c r="UIJ104" s="268"/>
      <c r="UIK104" s="268"/>
      <c r="UIL104" s="268"/>
      <c r="UIM104" s="268"/>
      <c r="UIN104" s="268"/>
      <c r="UIO104" s="268"/>
      <c r="UIP104" s="268"/>
      <c r="UIQ104" s="268"/>
      <c r="UIR104" s="268"/>
      <c r="UIS104" s="268"/>
      <c r="UIT104" s="268"/>
      <c r="UIU104" s="268"/>
      <c r="UIV104" s="268"/>
      <c r="UIW104" s="268"/>
      <c r="UIX104" s="268"/>
      <c r="UIY104" s="268"/>
      <c r="UIZ104" s="268"/>
      <c r="UJA104" s="268"/>
      <c r="UJB104" s="268"/>
      <c r="UJC104" s="268"/>
      <c r="UJD104" s="268"/>
      <c r="UJE104" s="268"/>
      <c r="UJF104" s="268"/>
      <c r="UJG104" s="268"/>
      <c r="UJH104" s="268"/>
      <c r="UJI104" s="268"/>
      <c r="UJJ104" s="268"/>
      <c r="UJK104" s="268"/>
      <c r="UJL104" s="268"/>
      <c r="UJM104" s="268"/>
      <c r="UJN104" s="268"/>
      <c r="UJO104" s="268"/>
      <c r="UJP104" s="268"/>
      <c r="UJQ104" s="268"/>
      <c r="UJR104" s="268"/>
      <c r="UJS104" s="268"/>
      <c r="UJT104" s="268"/>
      <c r="UJU104" s="268"/>
      <c r="UJV104" s="268"/>
      <c r="UJW104" s="268"/>
      <c r="UJX104" s="268"/>
      <c r="UJY104" s="268"/>
      <c r="UJZ104" s="268"/>
      <c r="UKA104" s="268"/>
      <c r="UKB104" s="268"/>
      <c r="UKC104" s="268"/>
      <c r="UKD104" s="268"/>
      <c r="UKE104" s="268"/>
      <c r="UKF104" s="268"/>
      <c r="UKG104" s="268"/>
      <c r="UKH104" s="268"/>
      <c r="UKI104" s="268"/>
      <c r="UKJ104" s="268"/>
      <c r="UKK104" s="268"/>
      <c r="UKL104" s="268"/>
      <c r="UKM104" s="268"/>
      <c r="UKN104" s="268"/>
      <c r="UKO104" s="268"/>
      <c r="UKP104" s="268"/>
      <c r="UKQ104" s="268"/>
      <c r="UKR104" s="268"/>
      <c r="UKS104" s="268"/>
      <c r="UKT104" s="268"/>
      <c r="UKU104" s="268"/>
      <c r="UKV104" s="268"/>
      <c r="UKW104" s="268"/>
      <c r="UKX104" s="268"/>
      <c r="UKY104" s="268"/>
      <c r="UKZ104" s="268"/>
      <c r="ULA104" s="268"/>
      <c r="ULB104" s="268"/>
      <c r="ULC104" s="268"/>
      <c r="ULD104" s="268"/>
      <c r="ULE104" s="268"/>
      <c r="ULF104" s="268"/>
      <c r="ULG104" s="268"/>
      <c r="ULH104" s="268"/>
      <c r="ULI104" s="268"/>
      <c r="ULJ104" s="268"/>
      <c r="ULK104" s="268"/>
      <c r="ULL104" s="268"/>
      <c r="ULM104" s="268"/>
      <c r="ULN104" s="268"/>
      <c r="ULO104" s="268"/>
      <c r="ULP104" s="268"/>
      <c r="ULQ104" s="268"/>
      <c r="ULR104" s="268"/>
      <c r="ULS104" s="268"/>
      <c r="ULT104" s="268"/>
      <c r="ULU104" s="268"/>
      <c r="ULV104" s="268"/>
      <c r="ULW104" s="268"/>
      <c r="ULX104" s="268"/>
      <c r="ULY104" s="268"/>
      <c r="ULZ104" s="268"/>
      <c r="UMA104" s="268"/>
      <c r="UMB104" s="268"/>
      <c r="UMC104" s="268"/>
      <c r="UMD104" s="268"/>
      <c r="UME104" s="268"/>
      <c r="UMF104" s="268"/>
      <c r="UMG104" s="268"/>
      <c r="UMH104" s="268"/>
      <c r="UMI104" s="268"/>
      <c r="UMJ104" s="268"/>
      <c r="UMK104" s="268"/>
      <c r="UML104" s="268"/>
      <c r="UMM104" s="268"/>
      <c r="UMN104" s="268"/>
      <c r="UMO104" s="268"/>
      <c r="UMP104" s="268"/>
      <c r="UMQ104" s="268"/>
      <c r="UMR104" s="268"/>
      <c r="UMS104" s="268"/>
      <c r="UMT104" s="268"/>
      <c r="UMU104" s="268"/>
      <c r="UMV104" s="268"/>
      <c r="UMW104" s="268"/>
      <c r="UMX104" s="268"/>
      <c r="UMY104" s="268"/>
      <c r="UMZ104" s="268"/>
      <c r="UNA104" s="268"/>
      <c r="UNB104" s="268"/>
      <c r="UNC104" s="268"/>
      <c r="UND104" s="268"/>
      <c r="UNE104" s="268"/>
      <c r="UNF104" s="268"/>
      <c r="UNG104" s="268"/>
      <c r="UNH104" s="268"/>
      <c r="UNI104" s="268"/>
      <c r="UNJ104" s="268"/>
      <c r="UNK104" s="268"/>
      <c r="UNL104" s="268"/>
      <c r="UNM104" s="268"/>
      <c r="UNN104" s="268"/>
      <c r="UNO104" s="268"/>
      <c r="UNP104" s="268"/>
      <c r="UNQ104" s="268"/>
      <c r="UNR104" s="268"/>
      <c r="UNS104" s="268"/>
      <c r="UNT104" s="268"/>
      <c r="UNU104" s="268"/>
      <c r="UNV104" s="268"/>
      <c r="UNW104" s="268"/>
      <c r="UNX104" s="268"/>
      <c r="UNY104" s="268"/>
      <c r="UNZ104" s="268"/>
      <c r="UOA104" s="268"/>
      <c r="UOB104" s="268"/>
      <c r="UOC104" s="268"/>
      <c r="UOD104" s="268"/>
      <c r="UOE104" s="268"/>
      <c r="UOF104" s="268"/>
      <c r="UOG104" s="268"/>
      <c r="UOH104" s="268"/>
      <c r="UOI104" s="268"/>
      <c r="UOJ104" s="268"/>
      <c r="UOK104" s="268"/>
      <c r="UOL104" s="268"/>
      <c r="UOM104" s="268"/>
      <c r="UON104" s="268"/>
      <c r="UOO104" s="268"/>
      <c r="UOP104" s="268"/>
      <c r="UOQ104" s="268"/>
      <c r="UOR104" s="268"/>
      <c r="UOS104" s="268"/>
      <c r="UOT104" s="268"/>
      <c r="UOU104" s="268"/>
      <c r="UOV104" s="268"/>
      <c r="UOW104" s="268"/>
      <c r="UOX104" s="268"/>
      <c r="UOY104" s="268"/>
      <c r="UOZ104" s="268"/>
      <c r="UPA104" s="268"/>
      <c r="UPB104" s="268"/>
      <c r="UPC104" s="268"/>
      <c r="UPD104" s="268"/>
      <c r="UPE104" s="268"/>
      <c r="UPF104" s="268"/>
      <c r="UPG104" s="268"/>
      <c r="UPH104" s="268"/>
      <c r="UPI104" s="268"/>
      <c r="UPJ104" s="268"/>
      <c r="UPK104" s="268"/>
      <c r="UPL104" s="268"/>
      <c r="UPM104" s="268"/>
      <c r="UPN104" s="268"/>
      <c r="UPO104" s="268"/>
      <c r="UPP104" s="268"/>
      <c r="UPQ104" s="268"/>
      <c r="UPR104" s="268"/>
      <c r="UPS104" s="268"/>
      <c r="UPT104" s="268"/>
      <c r="UPU104" s="268"/>
      <c r="UPV104" s="268"/>
      <c r="UPW104" s="268"/>
      <c r="UPX104" s="268"/>
      <c r="UPY104" s="268"/>
      <c r="UPZ104" s="268"/>
      <c r="UQA104" s="268"/>
      <c r="UQB104" s="268"/>
      <c r="UQC104" s="268"/>
      <c r="UQD104" s="268"/>
      <c r="UQE104" s="268"/>
      <c r="UQF104" s="268"/>
      <c r="UQG104" s="268"/>
      <c r="UQH104" s="268"/>
      <c r="UQI104" s="268"/>
      <c r="UQJ104" s="268"/>
      <c r="UQK104" s="268"/>
      <c r="UQL104" s="268"/>
      <c r="UQM104" s="268"/>
      <c r="UQN104" s="268"/>
      <c r="UQO104" s="268"/>
      <c r="UQP104" s="268"/>
      <c r="UQQ104" s="268"/>
      <c r="UQR104" s="268"/>
      <c r="UQS104" s="268"/>
      <c r="UQT104" s="268"/>
      <c r="UQU104" s="268"/>
      <c r="UQV104" s="268"/>
      <c r="UQW104" s="268"/>
      <c r="UQX104" s="268"/>
      <c r="UQY104" s="268"/>
      <c r="UQZ104" s="268"/>
      <c r="URA104" s="268"/>
      <c r="URB104" s="268"/>
      <c r="URC104" s="268"/>
      <c r="URD104" s="268"/>
      <c r="URE104" s="268"/>
      <c r="URF104" s="268"/>
      <c r="URG104" s="268"/>
      <c r="URH104" s="268"/>
      <c r="URI104" s="268"/>
      <c r="URJ104" s="268"/>
      <c r="URK104" s="268"/>
      <c r="URL104" s="268"/>
      <c r="URM104" s="268"/>
      <c r="URN104" s="268"/>
      <c r="URO104" s="268"/>
      <c r="URP104" s="268"/>
      <c r="URQ104" s="268"/>
      <c r="URR104" s="268"/>
      <c r="URS104" s="268"/>
      <c r="URT104" s="268"/>
      <c r="URU104" s="268"/>
      <c r="URV104" s="268"/>
      <c r="URW104" s="268"/>
      <c r="URX104" s="268"/>
      <c r="URY104" s="268"/>
      <c r="URZ104" s="268"/>
      <c r="USA104" s="268"/>
      <c r="USB104" s="268"/>
      <c r="USC104" s="268"/>
      <c r="USD104" s="268"/>
      <c r="USE104" s="268"/>
      <c r="USF104" s="268"/>
      <c r="USG104" s="268"/>
      <c r="USH104" s="268"/>
      <c r="USI104" s="268"/>
      <c r="USJ104" s="268"/>
      <c r="USK104" s="268"/>
      <c r="USL104" s="268"/>
      <c r="USM104" s="268"/>
      <c r="USN104" s="268"/>
      <c r="USO104" s="268"/>
      <c r="USP104" s="268"/>
      <c r="USQ104" s="268"/>
      <c r="USR104" s="268"/>
      <c r="USS104" s="268"/>
      <c r="UST104" s="268"/>
      <c r="USU104" s="268"/>
      <c r="USV104" s="268"/>
      <c r="USW104" s="268"/>
      <c r="USX104" s="268"/>
      <c r="USY104" s="268"/>
      <c r="USZ104" s="268"/>
      <c r="UTA104" s="268"/>
      <c r="UTB104" s="268"/>
      <c r="UTC104" s="268"/>
      <c r="UTD104" s="268"/>
      <c r="UTE104" s="268"/>
      <c r="UTF104" s="268"/>
      <c r="UTG104" s="268"/>
      <c r="UTH104" s="268"/>
      <c r="UTI104" s="268"/>
      <c r="UTJ104" s="268"/>
      <c r="UTK104" s="268"/>
      <c r="UTL104" s="268"/>
      <c r="UTM104" s="268"/>
      <c r="UTN104" s="268"/>
      <c r="UTO104" s="268"/>
      <c r="UTP104" s="268"/>
      <c r="UTQ104" s="268"/>
      <c r="UTR104" s="268"/>
      <c r="UTS104" s="268"/>
      <c r="UTT104" s="268"/>
      <c r="UTU104" s="268"/>
      <c r="UTV104" s="268"/>
      <c r="UTW104" s="268"/>
      <c r="UTX104" s="268"/>
      <c r="UTY104" s="268"/>
      <c r="UTZ104" s="268"/>
      <c r="UUA104" s="268"/>
      <c r="UUB104" s="268"/>
      <c r="UUC104" s="268"/>
      <c r="UUD104" s="268"/>
      <c r="UUE104" s="268"/>
      <c r="UUF104" s="268"/>
      <c r="UUG104" s="268"/>
      <c r="UUH104" s="268"/>
      <c r="UUI104" s="268"/>
      <c r="UUJ104" s="268"/>
      <c r="UUK104" s="268"/>
      <c r="UUL104" s="268"/>
      <c r="UUM104" s="268"/>
      <c r="UUN104" s="268"/>
      <c r="UUO104" s="268"/>
      <c r="UUP104" s="268"/>
      <c r="UUQ104" s="268"/>
      <c r="UUR104" s="268"/>
      <c r="UUS104" s="268"/>
      <c r="UUT104" s="268"/>
      <c r="UUU104" s="268"/>
      <c r="UUV104" s="268"/>
      <c r="UUW104" s="268"/>
      <c r="UUX104" s="268"/>
      <c r="UUY104" s="268"/>
      <c r="UUZ104" s="268"/>
      <c r="UVA104" s="268"/>
      <c r="UVB104" s="268"/>
      <c r="UVC104" s="268"/>
      <c r="UVD104" s="268"/>
      <c r="UVE104" s="268"/>
      <c r="UVF104" s="268"/>
      <c r="UVG104" s="268"/>
      <c r="UVH104" s="268"/>
      <c r="UVI104" s="268"/>
      <c r="UVJ104" s="268"/>
      <c r="UVK104" s="268"/>
      <c r="UVL104" s="268"/>
      <c r="UVM104" s="268"/>
      <c r="UVN104" s="268"/>
      <c r="UVO104" s="268"/>
      <c r="UVP104" s="268"/>
      <c r="UVQ104" s="268"/>
      <c r="UVR104" s="268"/>
      <c r="UVS104" s="268"/>
      <c r="UVT104" s="268"/>
      <c r="UVU104" s="268"/>
      <c r="UVV104" s="268"/>
      <c r="UVW104" s="268"/>
      <c r="UVX104" s="268"/>
      <c r="UVY104" s="268"/>
      <c r="UVZ104" s="268"/>
      <c r="UWA104" s="268"/>
      <c r="UWB104" s="268"/>
      <c r="UWC104" s="268"/>
      <c r="UWD104" s="268"/>
      <c r="UWE104" s="268"/>
      <c r="UWF104" s="268"/>
      <c r="UWG104" s="268"/>
      <c r="UWH104" s="268"/>
      <c r="UWI104" s="268"/>
      <c r="UWJ104" s="268"/>
      <c r="UWK104" s="268"/>
      <c r="UWL104" s="268"/>
      <c r="UWM104" s="268"/>
      <c r="UWN104" s="268"/>
      <c r="UWO104" s="268"/>
      <c r="UWP104" s="268"/>
      <c r="UWQ104" s="268"/>
      <c r="UWR104" s="268"/>
      <c r="UWS104" s="268"/>
      <c r="UWT104" s="268"/>
      <c r="UWU104" s="268"/>
      <c r="UWV104" s="268"/>
      <c r="UWW104" s="268"/>
      <c r="UWX104" s="268"/>
      <c r="UWY104" s="268"/>
      <c r="UWZ104" s="268"/>
      <c r="UXA104" s="268"/>
      <c r="UXB104" s="268"/>
      <c r="UXC104" s="268"/>
      <c r="UXD104" s="268"/>
      <c r="UXE104" s="268"/>
      <c r="UXF104" s="268"/>
      <c r="UXG104" s="268"/>
      <c r="UXH104" s="268"/>
      <c r="UXI104" s="268"/>
      <c r="UXJ104" s="268"/>
      <c r="UXK104" s="268"/>
      <c r="UXL104" s="268"/>
      <c r="UXM104" s="268"/>
      <c r="UXN104" s="268"/>
      <c r="UXO104" s="268"/>
      <c r="UXP104" s="268"/>
      <c r="UXQ104" s="268"/>
      <c r="UXR104" s="268"/>
      <c r="UXS104" s="268"/>
      <c r="UXT104" s="268"/>
      <c r="UXU104" s="268"/>
      <c r="UXV104" s="268"/>
      <c r="UXW104" s="268"/>
      <c r="UXX104" s="268"/>
      <c r="UXY104" s="268"/>
      <c r="UXZ104" s="268"/>
      <c r="UYA104" s="268"/>
      <c r="UYB104" s="268"/>
      <c r="UYC104" s="268"/>
      <c r="UYD104" s="268"/>
      <c r="UYE104" s="268"/>
      <c r="UYF104" s="268"/>
      <c r="UYG104" s="268"/>
      <c r="UYH104" s="268"/>
      <c r="UYI104" s="268"/>
      <c r="UYJ104" s="268"/>
      <c r="UYK104" s="268"/>
      <c r="UYL104" s="268"/>
      <c r="UYM104" s="268"/>
      <c r="UYN104" s="268"/>
      <c r="UYO104" s="268"/>
      <c r="UYP104" s="268"/>
      <c r="UYQ104" s="268"/>
      <c r="UYR104" s="268"/>
      <c r="UYS104" s="268"/>
      <c r="UYT104" s="268"/>
      <c r="UYU104" s="268"/>
      <c r="UYV104" s="268"/>
      <c r="UYW104" s="268"/>
      <c r="UYX104" s="268"/>
      <c r="UYY104" s="268"/>
      <c r="UYZ104" s="268"/>
      <c r="UZA104" s="268"/>
      <c r="UZB104" s="268"/>
      <c r="UZC104" s="268"/>
      <c r="UZD104" s="268"/>
      <c r="UZE104" s="268"/>
      <c r="UZF104" s="268"/>
      <c r="UZG104" s="268"/>
      <c r="UZH104" s="268"/>
      <c r="UZI104" s="268"/>
      <c r="UZJ104" s="268"/>
      <c r="UZK104" s="268"/>
      <c r="UZL104" s="268"/>
      <c r="UZM104" s="268"/>
      <c r="UZN104" s="268"/>
      <c r="UZO104" s="268"/>
      <c r="UZP104" s="268"/>
      <c r="UZQ104" s="268"/>
      <c r="UZR104" s="268"/>
      <c r="UZS104" s="268"/>
      <c r="UZT104" s="268"/>
      <c r="UZU104" s="268"/>
      <c r="UZV104" s="268"/>
      <c r="UZW104" s="268"/>
      <c r="UZX104" s="268"/>
      <c r="UZY104" s="268"/>
      <c r="UZZ104" s="268"/>
      <c r="VAA104" s="268"/>
      <c r="VAB104" s="268"/>
      <c r="VAC104" s="268"/>
      <c r="VAD104" s="268"/>
      <c r="VAE104" s="268"/>
      <c r="VAF104" s="268"/>
      <c r="VAG104" s="268"/>
      <c r="VAH104" s="268"/>
      <c r="VAI104" s="268"/>
      <c r="VAJ104" s="268"/>
      <c r="VAK104" s="268"/>
      <c r="VAL104" s="268"/>
      <c r="VAM104" s="268"/>
      <c r="VAN104" s="268"/>
      <c r="VAO104" s="268"/>
      <c r="VAP104" s="268"/>
      <c r="VAQ104" s="268"/>
      <c r="VAR104" s="268"/>
      <c r="VAS104" s="268"/>
      <c r="VAT104" s="268"/>
      <c r="VAU104" s="268"/>
      <c r="VAV104" s="268"/>
      <c r="VAW104" s="268"/>
      <c r="VAX104" s="268"/>
      <c r="VAY104" s="268"/>
      <c r="VAZ104" s="268"/>
      <c r="VBA104" s="268"/>
      <c r="VBB104" s="268"/>
      <c r="VBC104" s="268"/>
      <c r="VBD104" s="268"/>
      <c r="VBE104" s="268"/>
      <c r="VBF104" s="268"/>
      <c r="VBG104" s="268"/>
      <c r="VBH104" s="268"/>
      <c r="VBI104" s="268"/>
      <c r="VBJ104" s="268"/>
      <c r="VBK104" s="268"/>
      <c r="VBL104" s="268"/>
      <c r="VBM104" s="268"/>
      <c r="VBN104" s="268"/>
      <c r="VBO104" s="268"/>
      <c r="VBP104" s="268"/>
      <c r="VBQ104" s="268"/>
      <c r="VBR104" s="268"/>
      <c r="VBS104" s="268"/>
      <c r="VBT104" s="268"/>
      <c r="VBU104" s="268"/>
      <c r="VBV104" s="268"/>
      <c r="VBW104" s="268"/>
      <c r="VBX104" s="268"/>
      <c r="VBY104" s="268"/>
      <c r="VBZ104" s="268"/>
      <c r="VCA104" s="268"/>
      <c r="VCB104" s="268"/>
      <c r="VCC104" s="268"/>
      <c r="VCD104" s="268"/>
      <c r="VCE104" s="268"/>
      <c r="VCF104" s="268"/>
      <c r="VCG104" s="268"/>
      <c r="VCH104" s="268"/>
      <c r="VCI104" s="268"/>
      <c r="VCJ104" s="268"/>
      <c r="VCK104" s="268"/>
      <c r="VCL104" s="268"/>
      <c r="VCM104" s="268"/>
      <c r="VCN104" s="268"/>
      <c r="VCO104" s="268"/>
      <c r="VCP104" s="268"/>
      <c r="VCQ104" s="268"/>
      <c r="VCR104" s="268"/>
      <c r="VCS104" s="268"/>
      <c r="VCT104" s="268"/>
      <c r="VCU104" s="268"/>
      <c r="VCV104" s="268"/>
      <c r="VCW104" s="268"/>
      <c r="VCX104" s="268"/>
      <c r="VCY104" s="268"/>
      <c r="VCZ104" s="268"/>
      <c r="VDA104" s="268"/>
      <c r="VDB104" s="268"/>
      <c r="VDC104" s="268"/>
      <c r="VDD104" s="268"/>
      <c r="VDE104" s="268"/>
      <c r="VDF104" s="268"/>
      <c r="VDG104" s="268"/>
      <c r="VDH104" s="268"/>
      <c r="VDI104" s="268"/>
      <c r="VDJ104" s="268"/>
      <c r="VDK104" s="268"/>
      <c r="VDL104" s="268"/>
      <c r="VDM104" s="268"/>
      <c r="VDN104" s="268"/>
      <c r="VDO104" s="268"/>
      <c r="VDP104" s="268"/>
      <c r="VDQ104" s="268"/>
      <c r="VDR104" s="268"/>
      <c r="VDS104" s="268"/>
      <c r="VDT104" s="268"/>
      <c r="VDU104" s="268"/>
      <c r="VDV104" s="268"/>
      <c r="VDW104" s="268"/>
      <c r="VDX104" s="268"/>
      <c r="VDY104" s="268"/>
      <c r="VDZ104" s="268"/>
      <c r="VEA104" s="268"/>
      <c r="VEB104" s="268"/>
      <c r="VEC104" s="268"/>
      <c r="VED104" s="268"/>
      <c r="VEE104" s="268"/>
      <c r="VEF104" s="268"/>
      <c r="VEG104" s="268"/>
      <c r="VEH104" s="268"/>
      <c r="VEI104" s="268"/>
      <c r="VEJ104" s="268"/>
      <c r="VEK104" s="268"/>
      <c r="VEL104" s="268"/>
      <c r="VEM104" s="268"/>
      <c r="VEN104" s="268"/>
      <c r="VEO104" s="268"/>
      <c r="VEP104" s="268"/>
      <c r="VEQ104" s="268"/>
      <c r="VER104" s="268"/>
      <c r="VES104" s="268"/>
      <c r="VET104" s="268"/>
      <c r="VEU104" s="268"/>
      <c r="VEV104" s="268"/>
      <c r="VEW104" s="268"/>
      <c r="VEX104" s="268"/>
      <c r="VEY104" s="268"/>
      <c r="VEZ104" s="268"/>
      <c r="VFA104" s="268"/>
      <c r="VFB104" s="268"/>
      <c r="VFC104" s="268"/>
      <c r="VFD104" s="268"/>
      <c r="VFE104" s="268"/>
      <c r="VFF104" s="268"/>
      <c r="VFG104" s="268"/>
      <c r="VFH104" s="268"/>
      <c r="VFI104" s="268"/>
      <c r="VFJ104" s="268"/>
      <c r="VFK104" s="268"/>
      <c r="VFL104" s="268"/>
      <c r="VFM104" s="268"/>
      <c r="VFN104" s="268"/>
      <c r="VFO104" s="268"/>
      <c r="VFP104" s="268"/>
      <c r="VFQ104" s="268"/>
      <c r="VFR104" s="268"/>
      <c r="VFS104" s="268"/>
      <c r="VFT104" s="268"/>
      <c r="VFU104" s="268"/>
      <c r="VFV104" s="268"/>
      <c r="VFW104" s="268"/>
      <c r="VFX104" s="268"/>
      <c r="VFY104" s="268"/>
      <c r="VFZ104" s="268"/>
      <c r="VGA104" s="268"/>
      <c r="VGB104" s="268"/>
      <c r="VGC104" s="268"/>
      <c r="VGD104" s="268"/>
      <c r="VGE104" s="268"/>
      <c r="VGF104" s="268"/>
      <c r="VGG104" s="268"/>
      <c r="VGH104" s="268"/>
      <c r="VGI104" s="268"/>
      <c r="VGJ104" s="268"/>
      <c r="VGK104" s="268"/>
      <c r="VGL104" s="268"/>
      <c r="VGM104" s="268"/>
      <c r="VGN104" s="268"/>
      <c r="VGO104" s="268"/>
      <c r="VGP104" s="268"/>
      <c r="VGQ104" s="268"/>
      <c r="VGR104" s="268"/>
      <c r="VGS104" s="268"/>
      <c r="VGT104" s="268"/>
      <c r="VGU104" s="268"/>
      <c r="VGV104" s="268"/>
      <c r="VGW104" s="268"/>
      <c r="VGX104" s="268"/>
      <c r="VGY104" s="268"/>
      <c r="VGZ104" s="268"/>
      <c r="VHA104" s="268"/>
      <c r="VHB104" s="268"/>
      <c r="VHC104" s="268"/>
      <c r="VHD104" s="268"/>
      <c r="VHE104" s="268"/>
      <c r="VHF104" s="268"/>
      <c r="VHG104" s="268"/>
      <c r="VHH104" s="268"/>
      <c r="VHI104" s="268"/>
      <c r="VHJ104" s="268"/>
      <c r="VHK104" s="268"/>
      <c r="VHL104" s="268"/>
      <c r="VHM104" s="268"/>
      <c r="VHN104" s="268"/>
      <c r="VHO104" s="268"/>
      <c r="VHP104" s="268"/>
      <c r="VHQ104" s="268"/>
      <c r="VHR104" s="268"/>
      <c r="VHS104" s="268"/>
      <c r="VHT104" s="268"/>
      <c r="VHU104" s="268"/>
      <c r="VHV104" s="268"/>
      <c r="VHW104" s="268"/>
      <c r="VHX104" s="268"/>
      <c r="VHY104" s="268"/>
      <c r="VHZ104" s="268"/>
      <c r="VIA104" s="268"/>
      <c r="VIB104" s="268"/>
      <c r="VIC104" s="268"/>
      <c r="VID104" s="268"/>
      <c r="VIE104" s="268"/>
      <c r="VIF104" s="268"/>
      <c r="VIG104" s="268"/>
      <c r="VIH104" s="268"/>
      <c r="VII104" s="268"/>
      <c r="VIJ104" s="268"/>
      <c r="VIK104" s="268"/>
      <c r="VIL104" s="268"/>
      <c r="VIM104" s="268"/>
      <c r="VIN104" s="268"/>
      <c r="VIO104" s="268"/>
      <c r="VIP104" s="268"/>
      <c r="VIQ104" s="268"/>
      <c r="VIR104" s="268"/>
      <c r="VIS104" s="268"/>
      <c r="VIT104" s="268"/>
      <c r="VIU104" s="268"/>
      <c r="VIV104" s="268"/>
      <c r="VIW104" s="268"/>
      <c r="VIX104" s="268"/>
      <c r="VIY104" s="268"/>
      <c r="VIZ104" s="268"/>
      <c r="VJA104" s="268"/>
      <c r="VJB104" s="268"/>
      <c r="VJC104" s="268"/>
      <c r="VJD104" s="268"/>
      <c r="VJE104" s="268"/>
      <c r="VJF104" s="268"/>
      <c r="VJG104" s="268"/>
      <c r="VJH104" s="268"/>
      <c r="VJI104" s="268"/>
      <c r="VJJ104" s="268"/>
      <c r="VJK104" s="268"/>
      <c r="VJL104" s="268"/>
      <c r="VJM104" s="268"/>
      <c r="VJN104" s="268"/>
      <c r="VJO104" s="268"/>
      <c r="VJP104" s="268"/>
      <c r="VJQ104" s="268"/>
      <c r="VJR104" s="268"/>
      <c r="VJS104" s="268"/>
      <c r="VJT104" s="268"/>
      <c r="VJU104" s="268"/>
      <c r="VJV104" s="268"/>
      <c r="VJW104" s="268"/>
      <c r="VJX104" s="268"/>
      <c r="VJY104" s="268"/>
      <c r="VJZ104" s="268"/>
      <c r="VKA104" s="268"/>
      <c r="VKB104" s="268"/>
      <c r="VKC104" s="268"/>
      <c r="VKD104" s="268"/>
      <c r="VKE104" s="268"/>
      <c r="VKF104" s="268"/>
      <c r="VKG104" s="268"/>
      <c r="VKH104" s="268"/>
      <c r="VKI104" s="268"/>
      <c r="VKJ104" s="268"/>
      <c r="VKK104" s="268"/>
      <c r="VKL104" s="268"/>
      <c r="VKM104" s="268"/>
      <c r="VKN104" s="268"/>
      <c r="VKO104" s="268"/>
      <c r="VKP104" s="268"/>
      <c r="VKQ104" s="268"/>
      <c r="VKR104" s="268"/>
      <c r="VKS104" s="268"/>
      <c r="VKT104" s="268"/>
      <c r="VKU104" s="268"/>
      <c r="VKV104" s="268"/>
      <c r="VKW104" s="268"/>
      <c r="VKX104" s="268"/>
      <c r="VKY104" s="268"/>
      <c r="VKZ104" s="268"/>
      <c r="VLA104" s="268"/>
      <c r="VLB104" s="268"/>
      <c r="VLC104" s="268"/>
      <c r="VLD104" s="268"/>
      <c r="VLE104" s="268"/>
      <c r="VLF104" s="268"/>
      <c r="VLG104" s="268"/>
      <c r="VLH104" s="268"/>
      <c r="VLI104" s="268"/>
      <c r="VLJ104" s="268"/>
      <c r="VLK104" s="268"/>
      <c r="VLL104" s="268"/>
      <c r="VLM104" s="268"/>
      <c r="VLN104" s="268"/>
      <c r="VLO104" s="268"/>
      <c r="VLP104" s="268"/>
      <c r="VLQ104" s="268"/>
      <c r="VLR104" s="268"/>
      <c r="VLS104" s="268"/>
      <c r="VLT104" s="268"/>
      <c r="VLU104" s="268"/>
      <c r="VLV104" s="268"/>
      <c r="VLW104" s="268"/>
      <c r="VLX104" s="268"/>
      <c r="VLY104" s="268"/>
      <c r="VLZ104" s="268"/>
      <c r="VMA104" s="268"/>
      <c r="VMB104" s="268"/>
      <c r="VMC104" s="268"/>
      <c r="VMD104" s="268"/>
      <c r="VME104" s="268"/>
      <c r="VMF104" s="268"/>
      <c r="VMG104" s="268"/>
      <c r="VMH104" s="268"/>
      <c r="VMI104" s="268"/>
      <c r="VMJ104" s="268"/>
      <c r="VMK104" s="268"/>
      <c r="VML104" s="268"/>
      <c r="VMM104" s="268"/>
      <c r="VMN104" s="268"/>
      <c r="VMO104" s="268"/>
      <c r="VMP104" s="268"/>
      <c r="VMQ104" s="268"/>
      <c r="VMR104" s="268"/>
      <c r="VMS104" s="268"/>
      <c r="VMT104" s="268"/>
      <c r="VMU104" s="268"/>
      <c r="VMV104" s="268"/>
      <c r="VMW104" s="268"/>
      <c r="VMX104" s="268"/>
      <c r="VMY104" s="268"/>
      <c r="VMZ104" s="268"/>
      <c r="VNA104" s="268"/>
      <c r="VNB104" s="268"/>
      <c r="VNC104" s="268"/>
      <c r="VND104" s="268"/>
      <c r="VNE104" s="268"/>
      <c r="VNF104" s="268"/>
      <c r="VNG104" s="268"/>
      <c r="VNH104" s="268"/>
      <c r="VNI104" s="268"/>
      <c r="VNJ104" s="268"/>
      <c r="VNK104" s="268"/>
      <c r="VNL104" s="268"/>
      <c r="VNM104" s="268"/>
      <c r="VNN104" s="268"/>
      <c r="VNO104" s="268"/>
      <c r="VNP104" s="268"/>
      <c r="VNQ104" s="268"/>
      <c r="VNR104" s="268"/>
      <c r="VNS104" s="268"/>
      <c r="VNT104" s="268"/>
      <c r="VNU104" s="268"/>
      <c r="VNV104" s="268"/>
      <c r="VNW104" s="268"/>
      <c r="VNX104" s="268"/>
      <c r="VNY104" s="268"/>
      <c r="VNZ104" s="268"/>
      <c r="VOA104" s="268"/>
      <c r="VOB104" s="268"/>
      <c r="VOC104" s="268"/>
      <c r="VOD104" s="268"/>
      <c r="VOE104" s="268"/>
      <c r="VOF104" s="268"/>
      <c r="VOG104" s="268"/>
      <c r="VOH104" s="268"/>
      <c r="VOI104" s="268"/>
      <c r="VOJ104" s="268"/>
      <c r="VOK104" s="268"/>
      <c r="VOL104" s="268"/>
      <c r="VOM104" s="268"/>
      <c r="VON104" s="268"/>
      <c r="VOO104" s="268"/>
      <c r="VOP104" s="268"/>
      <c r="VOQ104" s="268"/>
      <c r="VOR104" s="268"/>
      <c r="VOS104" s="268"/>
      <c r="VOT104" s="268"/>
      <c r="VOU104" s="268"/>
      <c r="VOV104" s="268"/>
      <c r="VOW104" s="268"/>
      <c r="VOX104" s="268"/>
      <c r="VOY104" s="268"/>
      <c r="VOZ104" s="268"/>
      <c r="VPA104" s="268"/>
      <c r="VPB104" s="268"/>
      <c r="VPC104" s="268"/>
      <c r="VPD104" s="268"/>
      <c r="VPE104" s="268"/>
      <c r="VPF104" s="268"/>
      <c r="VPG104" s="268"/>
      <c r="VPH104" s="268"/>
      <c r="VPI104" s="268"/>
      <c r="VPJ104" s="268"/>
      <c r="VPK104" s="268"/>
      <c r="VPL104" s="268"/>
      <c r="VPM104" s="268"/>
      <c r="VPN104" s="268"/>
      <c r="VPO104" s="268"/>
      <c r="VPP104" s="268"/>
      <c r="VPQ104" s="268"/>
      <c r="VPR104" s="268"/>
      <c r="VPS104" s="268"/>
      <c r="VPT104" s="268"/>
      <c r="VPU104" s="268"/>
      <c r="VPV104" s="268"/>
      <c r="VPW104" s="268"/>
      <c r="VPX104" s="268"/>
      <c r="VPY104" s="268"/>
      <c r="VPZ104" s="268"/>
      <c r="VQA104" s="268"/>
      <c r="VQB104" s="268"/>
      <c r="VQC104" s="268"/>
      <c r="VQD104" s="268"/>
      <c r="VQE104" s="268"/>
      <c r="VQF104" s="268"/>
      <c r="VQG104" s="268"/>
      <c r="VQH104" s="268"/>
      <c r="VQI104" s="268"/>
      <c r="VQJ104" s="268"/>
      <c r="VQK104" s="268"/>
      <c r="VQL104" s="268"/>
      <c r="VQM104" s="268"/>
      <c r="VQN104" s="268"/>
      <c r="VQO104" s="268"/>
      <c r="VQP104" s="268"/>
      <c r="VQQ104" s="268"/>
      <c r="VQR104" s="268"/>
      <c r="VQS104" s="268"/>
      <c r="VQT104" s="268"/>
      <c r="VQU104" s="268"/>
      <c r="VQV104" s="268"/>
      <c r="VQW104" s="268"/>
      <c r="VQX104" s="268"/>
      <c r="VQY104" s="268"/>
      <c r="VQZ104" s="268"/>
      <c r="VRA104" s="268"/>
      <c r="VRB104" s="268"/>
      <c r="VRC104" s="268"/>
      <c r="VRD104" s="268"/>
      <c r="VRE104" s="268"/>
      <c r="VRF104" s="268"/>
      <c r="VRG104" s="268"/>
      <c r="VRH104" s="268"/>
      <c r="VRI104" s="268"/>
      <c r="VRJ104" s="268"/>
      <c r="VRK104" s="268"/>
      <c r="VRL104" s="268"/>
      <c r="VRM104" s="268"/>
      <c r="VRN104" s="268"/>
      <c r="VRO104" s="268"/>
      <c r="VRP104" s="268"/>
      <c r="VRQ104" s="268"/>
      <c r="VRR104" s="268"/>
      <c r="VRS104" s="268"/>
      <c r="VRT104" s="268"/>
      <c r="VRU104" s="268"/>
      <c r="VRV104" s="268"/>
      <c r="VRW104" s="268"/>
      <c r="VRX104" s="268"/>
      <c r="VRY104" s="268"/>
      <c r="VRZ104" s="268"/>
      <c r="VSA104" s="268"/>
      <c r="VSB104" s="268"/>
      <c r="VSC104" s="268"/>
      <c r="VSD104" s="268"/>
      <c r="VSE104" s="268"/>
      <c r="VSF104" s="268"/>
      <c r="VSG104" s="268"/>
      <c r="VSH104" s="268"/>
      <c r="VSI104" s="268"/>
      <c r="VSJ104" s="268"/>
      <c r="VSK104" s="268"/>
      <c r="VSL104" s="268"/>
      <c r="VSM104" s="268"/>
      <c r="VSN104" s="268"/>
      <c r="VSO104" s="268"/>
      <c r="VSP104" s="268"/>
      <c r="VSQ104" s="268"/>
      <c r="VSR104" s="268"/>
      <c r="VSS104" s="268"/>
      <c r="VST104" s="268"/>
      <c r="VSU104" s="268"/>
      <c r="VSV104" s="268"/>
      <c r="VSW104" s="268"/>
      <c r="VSX104" s="268"/>
      <c r="VSY104" s="268"/>
      <c r="VSZ104" s="268"/>
      <c r="VTA104" s="268"/>
      <c r="VTB104" s="268"/>
      <c r="VTC104" s="268"/>
      <c r="VTD104" s="268"/>
      <c r="VTE104" s="268"/>
      <c r="VTF104" s="268"/>
      <c r="VTG104" s="268"/>
      <c r="VTH104" s="268"/>
      <c r="VTI104" s="268"/>
      <c r="VTJ104" s="268"/>
      <c r="VTK104" s="268"/>
      <c r="VTL104" s="268"/>
      <c r="VTM104" s="268"/>
      <c r="VTN104" s="268"/>
      <c r="VTO104" s="268"/>
      <c r="VTP104" s="268"/>
      <c r="VTQ104" s="268"/>
      <c r="VTR104" s="268"/>
      <c r="VTS104" s="268"/>
      <c r="VTT104" s="268"/>
      <c r="VTU104" s="268"/>
      <c r="VTV104" s="268"/>
      <c r="VTW104" s="268"/>
      <c r="VTX104" s="268"/>
      <c r="VTY104" s="268"/>
      <c r="VTZ104" s="268"/>
      <c r="VUA104" s="268"/>
      <c r="VUB104" s="268"/>
      <c r="VUC104" s="268"/>
      <c r="VUD104" s="268"/>
      <c r="VUE104" s="268"/>
      <c r="VUF104" s="268"/>
      <c r="VUG104" s="268"/>
      <c r="VUH104" s="268"/>
      <c r="VUI104" s="268"/>
      <c r="VUJ104" s="268"/>
      <c r="VUK104" s="268"/>
      <c r="VUL104" s="268"/>
      <c r="VUM104" s="268"/>
      <c r="VUN104" s="268"/>
      <c r="VUO104" s="268"/>
      <c r="VUP104" s="268"/>
      <c r="VUQ104" s="268"/>
      <c r="VUR104" s="268"/>
      <c r="VUS104" s="268"/>
      <c r="VUT104" s="268"/>
      <c r="VUU104" s="268"/>
      <c r="VUV104" s="268"/>
      <c r="VUW104" s="268"/>
      <c r="VUX104" s="268"/>
      <c r="VUY104" s="268"/>
      <c r="VUZ104" s="268"/>
      <c r="VVA104" s="268"/>
      <c r="VVB104" s="268"/>
      <c r="VVC104" s="268"/>
      <c r="VVD104" s="268"/>
      <c r="VVE104" s="268"/>
      <c r="VVF104" s="268"/>
      <c r="VVG104" s="268"/>
      <c r="VVH104" s="268"/>
      <c r="VVI104" s="268"/>
      <c r="VVJ104" s="268"/>
      <c r="VVK104" s="268"/>
      <c r="VVL104" s="268"/>
      <c r="VVM104" s="268"/>
      <c r="VVN104" s="268"/>
      <c r="VVO104" s="268"/>
      <c r="VVP104" s="268"/>
      <c r="VVQ104" s="268"/>
      <c r="VVR104" s="268"/>
      <c r="VVS104" s="268"/>
      <c r="VVT104" s="268"/>
      <c r="VVU104" s="268"/>
      <c r="VVV104" s="268"/>
      <c r="VVW104" s="268"/>
      <c r="VVX104" s="268"/>
      <c r="VVY104" s="268"/>
      <c r="VVZ104" s="268"/>
      <c r="VWA104" s="268"/>
      <c r="VWB104" s="268"/>
      <c r="VWC104" s="268"/>
      <c r="VWD104" s="268"/>
      <c r="VWE104" s="268"/>
      <c r="VWF104" s="268"/>
      <c r="VWG104" s="268"/>
      <c r="VWH104" s="268"/>
      <c r="VWI104" s="268"/>
      <c r="VWJ104" s="268"/>
      <c r="VWK104" s="268"/>
      <c r="VWL104" s="268"/>
      <c r="VWM104" s="268"/>
      <c r="VWN104" s="268"/>
      <c r="VWO104" s="268"/>
      <c r="VWP104" s="268"/>
      <c r="VWQ104" s="268"/>
      <c r="VWR104" s="268"/>
      <c r="VWS104" s="268"/>
      <c r="VWT104" s="268"/>
      <c r="VWU104" s="268"/>
      <c r="VWV104" s="268"/>
      <c r="VWW104" s="268"/>
      <c r="VWX104" s="268"/>
      <c r="VWY104" s="268"/>
      <c r="VWZ104" s="268"/>
      <c r="VXA104" s="268"/>
      <c r="VXB104" s="268"/>
      <c r="VXC104" s="268"/>
      <c r="VXD104" s="268"/>
      <c r="VXE104" s="268"/>
      <c r="VXF104" s="268"/>
      <c r="VXG104" s="268"/>
      <c r="VXH104" s="268"/>
      <c r="VXI104" s="268"/>
      <c r="VXJ104" s="268"/>
      <c r="VXK104" s="268"/>
      <c r="VXL104" s="268"/>
      <c r="VXM104" s="268"/>
      <c r="VXN104" s="268"/>
      <c r="VXO104" s="268"/>
      <c r="VXP104" s="268"/>
      <c r="VXQ104" s="268"/>
      <c r="VXR104" s="268"/>
      <c r="VXS104" s="268"/>
      <c r="VXT104" s="268"/>
      <c r="VXU104" s="268"/>
      <c r="VXV104" s="268"/>
      <c r="VXW104" s="268"/>
      <c r="VXX104" s="268"/>
      <c r="VXY104" s="268"/>
      <c r="VXZ104" s="268"/>
      <c r="VYA104" s="268"/>
      <c r="VYB104" s="268"/>
      <c r="VYC104" s="268"/>
      <c r="VYD104" s="268"/>
      <c r="VYE104" s="268"/>
      <c r="VYF104" s="268"/>
      <c r="VYG104" s="268"/>
      <c r="VYH104" s="268"/>
      <c r="VYI104" s="268"/>
      <c r="VYJ104" s="268"/>
      <c r="VYK104" s="268"/>
      <c r="VYL104" s="268"/>
      <c r="VYM104" s="268"/>
      <c r="VYN104" s="268"/>
      <c r="VYO104" s="268"/>
      <c r="VYP104" s="268"/>
      <c r="VYQ104" s="268"/>
      <c r="VYR104" s="268"/>
      <c r="VYS104" s="268"/>
      <c r="VYT104" s="268"/>
      <c r="VYU104" s="268"/>
      <c r="VYV104" s="268"/>
      <c r="VYW104" s="268"/>
      <c r="VYX104" s="268"/>
      <c r="VYY104" s="268"/>
      <c r="VYZ104" s="268"/>
      <c r="VZA104" s="268"/>
      <c r="VZB104" s="268"/>
      <c r="VZC104" s="268"/>
      <c r="VZD104" s="268"/>
      <c r="VZE104" s="268"/>
      <c r="VZF104" s="268"/>
      <c r="VZG104" s="268"/>
      <c r="VZH104" s="268"/>
      <c r="VZI104" s="268"/>
      <c r="VZJ104" s="268"/>
      <c r="VZK104" s="268"/>
      <c r="VZL104" s="268"/>
      <c r="VZM104" s="268"/>
      <c r="VZN104" s="268"/>
      <c r="VZO104" s="268"/>
      <c r="VZP104" s="268"/>
      <c r="VZQ104" s="268"/>
      <c r="VZR104" s="268"/>
      <c r="VZS104" s="268"/>
      <c r="VZT104" s="268"/>
      <c r="VZU104" s="268"/>
      <c r="VZV104" s="268"/>
      <c r="VZW104" s="268"/>
      <c r="VZX104" s="268"/>
      <c r="VZY104" s="268"/>
      <c r="VZZ104" s="268"/>
      <c r="WAA104" s="268"/>
      <c r="WAB104" s="268"/>
      <c r="WAC104" s="268"/>
      <c r="WAD104" s="268"/>
      <c r="WAE104" s="268"/>
      <c r="WAF104" s="268"/>
      <c r="WAG104" s="268"/>
      <c r="WAH104" s="268"/>
      <c r="WAI104" s="268"/>
      <c r="WAJ104" s="268"/>
      <c r="WAK104" s="268"/>
      <c r="WAL104" s="268"/>
      <c r="WAM104" s="268"/>
      <c r="WAN104" s="268"/>
      <c r="WAO104" s="268"/>
      <c r="WAP104" s="268"/>
      <c r="WAQ104" s="268"/>
      <c r="WAR104" s="268"/>
      <c r="WAS104" s="268"/>
      <c r="WAT104" s="268"/>
      <c r="WAU104" s="268"/>
      <c r="WAV104" s="268"/>
      <c r="WAW104" s="268"/>
      <c r="WAX104" s="268"/>
      <c r="WAY104" s="268"/>
      <c r="WAZ104" s="268"/>
      <c r="WBA104" s="268"/>
      <c r="WBB104" s="268"/>
      <c r="WBC104" s="268"/>
      <c r="WBD104" s="268"/>
      <c r="WBE104" s="268"/>
      <c r="WBF104" s="268"/>
      <c r="WBG104" s="268"/>
      <c r="WBH104" s="268"/>
      <c r="WBI104" s="268"/>
      <c r="WBJ104" s="268"/>
      <c r="WBK104" s="268"/>
      <c r="WBL104" s="268"/>
      <c r="WBM104" s="268"/>
      <c r="WBN104" s="268"/>
      <c r="WBO104" s="268"/>
      <c r="WBP104" s="268"/>
      <c r="WBQ104" s="268"/>
      <c r="WBR104" s="268"/>
      <c r="WBS104" s="268"/>
      <c r="WBT104" s="268"/>
      <c r="WBU104" s="268"/>
      <c r="WBV104" s="268"/>
      <c r="WBW104" s="268"/>
      <c r="WBX104" s="268"/>
      <c r="WBY104" s="268"/>
      <c r="WBZ104" s="268"/>
      <c r="WCA104" s="268"/>
      <c r="WCB104" s="268"/>
      <c r="WCC104" s="268"/>
      <c r="WCD104" s="268"/>
      <c r="WCE104" s="268"/>
      <c r="WCF104" s="268"/>
      <c r="WCG104" s="268"/>
      <c r="WCH104" s="268"/>
      <c r="WCI104" s="268"/>
      <c r="WCJ104" s="268"/>
      <c r="WCK104" s="268"/>
      <c r="WCL104" s="268"/>
      <c r="WCM104" s="268"/>
      <c r="WCN104" s="268"/>
      <c r="WCO104" s="268"/>
      <c r="WCP104" s="268"/>
      <c r="WCQ104" s="268"/>
      <c r="WCR104" s="268"/>
      <c r="WCS104" s="268"/>
      <c r="WCT104" s="268"/>
      <c r="WCU104" s="268"/>
      <c r="WCV104" s="268"/>
      <c r="WCW104" s="268"/>
      <c r="WCX104" s="268"/>
      <c r="WCY104" s="268"/>
      <c r="WCZ104" s="268"/>
      <c r="WDA104" s="268"/>
      <c r="WDB104" s="268"/>
      <c r="WDC104" s="268"/>
      <c r="WDD104" s="268"/>
      <c r="WDE104" s="268"/>
      <c r="WDF104" s="268"/>
      <c r="WDG104" s="268"/>
      <c r="WDH104" s="268"/>
      <c r="WDI104" s="268"/>
      <c r="WDJ104" s="268"/>
      <c r="WDK104" s="268"/>
      <c r="WDL104" s="268"/>
      <c r="WDM104" s="268"/>
      <c r="WDN104" s="268"/>
      <c r="WDO104" s="268"/>
      <c r="WDP104" s="268"/>
      <c r="WDQ104" s="268"/>
      <c r="WDR104" s="268"/>
      <c r="WDS104" s="268"/>
      <c r="WDT104" s="268"/>
      <c r="WDU104" s="268"/>
      <c r="WDV104" s="268"/>
      <c r="WDW104" s="268"/>
      <c r="WDX104" s="268"/>
      <c r="WDY104" s="268"/>
      <c r="WDZ104" s="268"/>
      <c r="WEA104" s="268"/>
      <c r="WEB104" s="268"/>
      <c r="WEC104" s="268"/>
      <c r="WED104" s="268"/>
      <c r="WEE104" s="268"/>
      <c r="WEF104" s="268"/>
      <c r="WEG104" s="268"/>
      <c r="WEH104" s="268"/>
      <c r="WEI104" s="268"/>
      <c r="WEJ104" s="268"/>
      <c r="WEK104" s="268"/>
      <c r="WEL104" s="268"/>
      <c r="WEM104" s="268"/>
      <c r="WEN104" s="268"/>
      <c r="WEO104" s="268"/>
      <c r="WEP104" s="268"/>
      <c r="WEQ104" s="268"/>
      <c r="WER104" s="268"/>
      <c r="WES104" s="268"/>
      <c r="WET104" s="268"/>
      <c r="WEU104" s="268"/>
      <c r="WEV104" s="268"/>
      <c r="WEW104" s="268"/>
      <c r="WEX104" s="268"/>
      <c r="WEY104" s="268"/>
      <c r="WEZ104" s="268"/>
      <c r="WFA104" s="268"/>
      <c r="WFB104" s="268"/>
      <c r="WFC104" s="268"/>
      <c r="WFD104" s="268"/>
      <c r="WFE104" s="268"/>
      <c r="WFF104" s="268"/>
      <c r="WFG104" s="268"/>
      <c r="WFH104" s="268"/>
      <c r="WFI104" s="268"/>
      <c r="WFJ104" s="268"/>
      <c r="WFK104" s="268"/>
      <c r="WFL104" s="268"/>
      <c r="WFM104" s="268"/>
      <c r="WFN104" s="268"/>
      <c r="WFO104" s="268"/>
      <c r="WFP104" s="268"/>
      <c r="WFQ104" s="268"/>
      <c r="WFR104" s="268"/>
      <c r="WFS104" s="268"/>
      <c r="WFT104" s="268"/>
      <c r="WFU104" s="268"/>
      <c r="WFV104" s="268"/>
      <c r="WFW104" s="268"/>
      <c r="WFX104" s="268"/>
      <c r="WFY104" s="268"/>
      <c r="WFZ104" s="268"/>
      <c r="WGA104" s="268"/>
      <c r="WGB104" s="268"/>
      <c r="WGC104" s="268"/>
      <c r="WGD104" s="268"/>
      <c r="WGE104" s="268"/>
      <c r="WGF104" s="268"/>
      <c r="WGG104" s="268"/>
      <c r="WGH104" s="268"/>
      <c r="WGI104" s="268"/>
      <c r="WGJ104" s="268"/>
      <c r="WGK104" s="268"/>
      <c r="WGL104" s="268"/>
      <c r="WGM104" s="268"/>
      <c r="WGN104" s="268"/>
      <c r="WGO104" s="268"/>
      <c r="WGP104" s="268"/>
      <c r="WGQ104" s="268"/>
      <c r="WGR104" s="268"/>
      <c r="WGS104" s="268"/>
      <c r="WGT104" s="268"/>
      <c r="WGU104" s="268"/>
      <c r="WGV104" s="268"/>
      <c r="WGW104" s="268"/>
      <c r="WGX104" s="268"/>
      <c r="WGY104" s="268"/>
      <c r="WGZ104" s="268"/>
      <c r="WHA104" s="268"/>
      <c r="WHB104" s="268"/>
      <c r="WHC104" s="268"/>
      <c r="WHD104" s="268"/>
      <c r="WHE104" s="268"/>
      <c r="WHF104" s="268"/>
      <c r="WHG104" s="268"/>
      <c r="WHH104" s="268"/>
      <c r="WHI104" s="268"/>
      <c r="WHJ104" s="268"/>
      <c r="WHK104" s="268"/>
      <c r="WHL104" s="268"/>
      <c r="WHM104" s="268"/>
      <c r="WHN104" s="268"/>
      <c r="WHO104" s="268"/>
      <c r="WHP104" s="268"/>
      <c r="WHQ104" s="268"/>
      <c r="WHR104" s="268"/>
      <c r="WHS104" s="268"/>
      <c r="WHT104" s="268"/>
      <c r="WHU104" s="268"/>
      <c r="WHV104" s="268"/>
      <c r="WHW104" s="268"/>
      <c r="WHX104" s="268"/>
      <c r="WHY104" s="268"/>
      <c r="WHZ104" s="268"/>
      <c r="WIA104" s="268"/>
      <c r="WIB104" s="268"/>
      <c r="WIC104" s="268"/>
      <c r="WID104" s="268"/>
      <c r="WIE104" s="268"/>
      <c r="WIF104" s="268"/>
      <c r="WIG104" s="268"/>
      <c r="WIH104" s="268"/>
      <c r="WII104" s="268"/>
      <c r="WIJ104" s="268"/>
      <c r="WIK104" s="268"/>
      <c r="WIL104" s="268"/>
      <c r="WIM104" s="268"/>
      <c r="WIN104" s="268"/>
      <c r="WIO104" s="268"/>
      <c r="WIP104" s="268"/>
      <c r="WIQ104" s="268"/>
      <c r="WIR104" s="268"/>
      <c r="WIS104" s="268"/>
      <c r="WIT104" s="268"/>
      <c r="WIU104" s="268"/>
      <c r="WIV104" s="268"/>
      <c r="WIW104" s="268"/>
      <c r="WIX104" s="268"/>
      <c r="WIY104" s="268"/>
      <c r="WIZ104" s="268"/>
      <c r="WJA104" s="268"/>
      <c r="WJB104" s="268"/>
      <c r="WJC104" s="268"/>
      <c r="WJD104" s="268"/>
      <c r="WJE104" s="268"/>
      <c r="WJF104" s="268"/>
      <c r="WJG104" s="268"/>
      <c r="WJH104" s="268"/>
      <c r="WJI104" s="268"/>
      <c r="WJJ104" s="268"/>
      <c r="WJK104" s="268"/>
      <c r="WJL104" s="268"/>
      <c r="WJM104" s="268"/>
      <c r="WJN104" s="268"/>
      <c r="WJO104" s="268"/>
      <c r="WJP104" s="268"/>
      <c r="WJQ104" s="268"/>
      <c r="WJR104" s="268"/>
      <c r="WJS104" s="268"/>
      <c r="WJT104" s="268"/>
      <c r="WJU104" s="268"/>
      <c r="WJV104" s="268"/>
      <c r="WJW104" s="268"/>
      <c r="WJX104" s="268"/>
      <c r="WJY104" s="268"/>
      <c r="WJZ104" s="268"/>
      <c r="WKA104" s="268"/>
      <c r="WKB104" s="268"/>
      <c r="WKC104" s="268"/>
      <c r="WKD104" s="268"/>
      <c r="WKE104" s="268"/>
      <c r="WKF104" s="268"/>
      <c r="WKG104" s="268"/>
      <c r="WKH104" s="268"/>
      <c r="WKI104" s="268"/>
      <c r="WKJ104" s="268"/>
      <c r="WKK104" s="268"/>
      <c r="WKL104" s="268"/>
      <c r="WKM104" s="268"/>
      <c r="WKN104" s="268"/>
      <c r="WKO104" s="268"/>
      <c r="WKP104" s="268"/>
      <c r="WKQ104" s="268"/>
      <c r="WKR104" s="268"/>
      <c r="WKS104" s="268"/>
      <c r="WKT104" s="268"/>
      <c r="WKU104" s="268"/>
      <c r="WKV104" s="268"/>
      <c r="WKW104" s="268"/>
      <c r="WKX104" s="268"/>
      <c r="WKY104" s="268"/>
      <c r="WKZ104" s="268"/>
      <c r="WLA104" s="268"/>
      <c r="WLB104" s="268"/>
      <c r="WLC104" s="268"/>
      <c r="WLD104" s="268"/>
      <c r="WLE104" s="268"/>
      <c r="WLF104" s="268"/>
      <c r="WLG104" s="268"/>
      <c r="WLH104" s="268"/>
      <c r="WLI104" s="268"/>
      <c r="WLJ104" s="268"/>
      <c r="WLK104" s="268"/>
      <c r="WLL104" s="268"/>
      <c r="WLM104" s="268"/>
      <c r="WLN104" s="268"/>
      <c r="WLO104" s="268"/>
      <c r="WLP104" s="268"/>
      <c r="WLQ104" s="268"/>
      <c r="WLR104" s="268"/>
      <c r="WLS104" s="268"/>
      <c r="WLT104" s="268"/>
      <c r="WLU104" s="268"/>
      <c r="WLV104" s="268"/>
      <c r="WLW104" s="268"/>
      <c r="WLX104" s="268"/>
      <c r="WLY104" s="268"/>
      <c r="WLZ104" s="268"/>
      <c r="WMA104" s="268"/>
      <c r="WMB104" s="268"/>
      <c r="WMC104" s="268"/>
      <c r="WMD104" s="268"/>
      <c r="WME104" s="268"/>
      <c r="WMF104" s="268"/>
      <c r="WMG104" s="268"/>
      <c r="WMH104" s="268"/>
      <c r="WMI104" s="268"/>
      <c r="WMJ104" s="268"/>
      <c r="WMK104" s="268"/>
      <c r="WML104" s="268"/>
      <c r="WMM104" s="268"/>
      <c r="WMN104" s="268"/>
      <c r="WMO104" s="268"/>
      <c r="WMP104" s="268"/>
      <c r="WMQ104" s="268"/>
      <c r="WMR104" s="268"/>
      <c r="WMS104" s="268"/>
      <c r="WMT104" s="268"/>
      <c r="WMU104" s="268"/>
      <c r="WMV104" s="268"/>
      <c r="WMW104" s="268"/>
      <c r="WMX104" s="268"/>
      <c r="WMY104" s="268"/>
      <c r="WMZ104" s="268"/>
      <c r="WNA104" s="268"/>
      <c r="WNB104" s="268"/>
      <c r="WNC104" s="268"/>
      <c r="WND104" s="268"/>
      <c r="WNE104" s="268"/>
      <c r="WNF104" s="268"/>
      <c r="WNG104" s="268"/>
      <c r="WNH104" s="268"/>
      <c r="WNI104" s="268"/>
      <c r="WNJ104" s="268"/>
      <c r="WNK104" s="268"/>
      <c r="WNL104" s="268"/>
      <c r="WNM104" s="268"/>
      <c r="WNN104" s="268"/>
      <c r="WNO104" s="268"/>
      <c r="WNP104" s="268"/>
      <c r="WNQ104" s="268"/>
      <c r="WNR104" s="268"/>
      <c r="WNS104" s="268"/>
      <c r="WNT104" s="268"/>
      <c r="WNU104" s="268"/>
      <c r="WNV104" s="268"/>
      <c r="WNW104" s="268"/>
      <c r="WNX104" s="268"/>
      <c r="WNY104" s="268"/>
      <c r="WNZ104" s="268"/>
      <c r="WOA104" s="268"/>
      <c r="WOB104" s="268"/>
      <c r="WOC104" s="268"/>
      <c r="WOD104" s="268"/>
      <c r="WOE104" s="268"/>
      <c r="WOF104" s="268"/>
      <c r="WOG104" s="268"/>
      <c r="WOH104" s="268"/>
      <c r="WOI104" s="268"/>
      <c r="WOJ104" s="268"/>
      <c r="WOK104" s="268"/>
      <c r="WOL104" s="268"/>
      <c r="WOM104" s="268"/>
      <c r="WON104" s="268"/>
      <c r="WOO104" s="268"/>
      <c r="WOP104" s="268"/>
      <c r="WOQ104" s="268"/>
      <c r="WOR104" s="268"/>
      <c r="WOS104" s="268"/>
      <c r="WOT104" s="268"/>
      <c r="WOU104" s="268"/>
      <c r="WOV104" s="268"/>
      <c r="WOW104" s="268"/>
      <c r="WOX104" s="268"/>
      <c r="WOY104" s="268"/>
      <c r="WOZ104" s="268"/>
      <c r="WPA104" s="268"/>
      <c r="WPB104" s="268"/>
      <c r="WPC104" s="268"/>
      <c r="WPD104" s="268"/>
      <c r="WPE104" s="268"/>
      <c r="WPF104" s="268"/>
      <c r="WPG104" s="268"/>
      <c r="WPH104" s="268"/>
      <c r="WPI104" s="268"/>
      <c r="WPJ104" s="268"/>
      <c r="WPK104" s="268"/>
      <c r="WPL104" s="268"/>
      <c r="WPM104" s="268"/>
      <c r="WPN104" s="268"/>
      <c r="WPO104" s="268"/>
      <c r="WPP104" s="268"/>
      <c r="WPQ104" s="268"/>
      <c r="WPR104" s="268"/>
      <c r="WPS104" s="268"/>
      <c r="WPT104" s="268"/>
      <c r="WPU104" s="268"/>
      <c r="WPV104" s="268"/>
      <c r="WPW104" s="268"/>
      <c r="WPX104" s="268"/>
      <c r="WPY104" s="268"/>
      <c r="WPZ104" s="268"/>
      <c r="WQA104" s="268"/>
      <c r="WQB104" s="268"/>
      <c r="WQC104" s="268"/>
      <c r="WQD104" s="268"/>
      <c r="WQE104" s="268"/>
      <c r="WQF104" s="268"/>
      <c r="WQG104" s="268"/>
      <c r="WQH104" s="268"/>
      <c r="WQI104" s="268"/>
      <c r="WQJ104" s="268"/>
      <c r="WQK104" s="268"/>
      <c r="WQL104" s="268"/>
      <c r="WQM104" s="268"/>
      <c r="WQN104" s="268"/>
      <c r="WQO104" s="268"/>
      <c r="WQP104" s="268"/>
      <c r="WQQ104" s="268"/>
      <c r="WQR104" s="268"/>
      <c r="WQS104" s="268"/>
      <c r="WQT104" s="268"/>
      <c r="WQU104" s="268"/>
      <c r="WQV104" s="268"/>
      <c r="WQW104" s="268"/>
      <c r="WQX104" s="268"/>
      <c r="WQY104" s="268"/>
      <c r="WQZ104" s="268"/>
      <c r="WRA104" s="268"/>
      <c r="WRB104" s="268"/>
      <c r="WRC104" s="268"/>
      <c r="WRD104" s="268"/>
      <c r="WRE104" s="268"/>
      <c r="WRF104" s="268"/>
      <c r="WRG104" s="268"/>
      <c r="WRH104" s="268"/>
      <c r="WRI104" s="268"/>
      <c r="WRJ104" s="268"/>
      <c r="WRK104" s="268"/>
      <c r="WRL104" s="268"/>
      <c r="WRM104" s="268"/>
      <c r="WRN104" s="268"/>
      <c r="WRO104" s="268"/>
      <c r="WRP104" s="268"/>
      <c r="WRQ104" s="268"/>
      <c r="WRR104" s="268"/>
      <c r="WRS104" s="268"/>
      <c r="WRT104" s="268"/>
      <c r="WRU104" s="268"/>
      <c r="WRV104" s="268"/>
      <c r="WRW104" s="268"/>
      <c r="WRX104" s="268"/>
      <c r="WRY104" s="268"/>
      <c r="WRZ104" s="268"/>
      <c r="WSA104" s="268"/>
      <c r="WSB104" s="268"/>
      <c r="WSC104" s="268"/>
      <c r="WSD104" s="268"/>
      <c r="WSE104" s="268"/>
      <c r="WSF104" s="268"/>
      <c r="WSG104" s="268"/>
      <c r="WSH104" s="268"/>
      <c r="WSI104" s="268"/>
      <c r="WSJ104" s="268"/>
      <c r="WSK104" s="268"/>
      <c r="WSL104" s="268"/>
      <c r="WSM104" s="268"/>
      <c r="WSN104" s="268"/>
      <c r="WSO104" s="268"/>
      <c r="WSP104" s="268"/>
      <c r="WSQ104" s="268"/>
      <c r="WSR104" s="268"/>
      <c r="WSS104" s="268"/>
      <c r="WST104" s="268"/>
      <c r="WSU104" s="268"/>
      <c r="WSV104" s="268"/>
      <c r="WSW104" s="268"/>
      <c r="WSX104" s="268"/>
      <c r="WSY104" s="268"/>
      <c r="WSZ104" s="268"/>
      <c r="WTA104" s="268"/>
      <c r="WTB104" s="268"/>
      <c r="WTC104" s="268"/>
      <c r="WTD104" s="268"/>
      <c r="WTE104" s="268"/>
      <c r="WTF104" s="268"/>
      <c r="WTG104" s="268"/>
      <c r="WTH104" s="268"/>
      <c r="WTI104" s="268"/>
      <c r="WTJ104" s="268"/>
      <c r="WTK104" s="268"/>
      <c r="WTL104" s="268"/>
      <c r="WTM104" s="268"/>
      <c r="WTN104" s="268"/>
      <c r="WTO104" s="268"/>
      <c r="WTP104" s="268"/>
      <c r="WTQ104" s="268"/>
      <c r="WTR104" s="268"/>
      <c r="WTS104" s="268"/>
      <c r="WTT104" s="268"/>
      <c r="WTU104" s="268"/>
      <c r="WTV104" s="268"/>
      <c r="WTW104" s="268"/>
      <c r="WTX104" s="268"/>
      <c r="WTY104" s="268"/>
      <c r="WTZ104" s="268"/>
      <c r="WUA104" s="268"/>
      <c r="WUB104" s="268"/>
      <c r="WUC104" s="268"/>
      <c r="WUD104" s="268"/>
      <c r="WUE104" s="268"/>
      <c r="WUF104" s="268"/>
      <c r="WUG104" s="268"/>
      <c r="WUH104" s="268"/>
      <c r="WUI104" s="268"/>
      <c r="WUJ104" s="268"/>
      <c r="WUK104" s="268"/>
      <c r="WUL104" s="268"/>
      <c r="WUM104" s="268"/>
      <c r="WUN104" s="268"/>
      <c r="WUO104" s="268"/>
      <c r="WUP104" s="268"/>
      <c r="WUQ104" s="268"/>
      <c r="WUR104" s="268"/>
      <c r="WUS104" s="268"/>
      <c r="WUT104" s="268"/>
      <c r="WUU104" s="268"/>
      <c r="WUV104" s="268"/>
      <c r="WUW104" s="268"/>
      <c r="WUX104" s="268"/>
      <c r="WUY104" s="268"/>
      <c r="WUZ104" s="268"/>
      <c r="WVA104" s="268"/>
      <c r="WVB104" s="268"/>
      <c r="WVC104" s="268"/>
      <c r="WVD104" s="268"/>
      <c r="WVE104" s="268"/>
      <c r="WVF104" s="268"/>
      <c r="WVG104" s="268"/>
      <c r="WVH104" s="268"/>
      <c r="WVI104" s="268"/>
      <c r="WVJ104" s="268"/>
      <c r="WVK104" s="268"/>
      <c r="WVL104" s="268"/>
      <c r="WVM104" s="268"/>
      <c r="WVN104" s="268"/>
      <c r="WVO104" s="268"/>
      <c r="WVP104" s="268"/>
      <c r="WVQ104" s="268"/>
      <c r="WVR104" s="268"/>
      <c r="WVS104" s="268"/>
      <c r="WVT104" s="268"/>
      <c r="WVU104" s="268"/>
      <c r="WVV104" s="268"/>
      <c r="WVW104" s="268"/>
      <c r="WVX104" s="268"/>
      <c r="WVY104" s="268"/>
      <c r="WVZ104" s="268"/>
      <c r="WWA104" s="268"/>
      <c r="WWB104" s="268"/>
      <c r="WWC104" s="268"/>
      <c r="WWD104" s="268"/>
      <c r="WWE104" s="268"/>
      <c r="WWF104" s="268"/>
      <c r="WWG104" s="268"/>
      <c r="WWH104" s="268"/>
      <c r="WWI104" s="268"/>
      <c r="WWJ104" s="268"/>
      <c r="WWK104" s="268"/>
      <c r="WWL104" s="268"/>
      <c r="WWM104" s="268"/>
      <c r="WWN104" s="268"/>
      <c r="WWO104" s="268"/>
      <c r="WWP104" s="268"/>
      <c r="WWQ104" s="268"/>
      <c r="WWR104" s="268"/>
      <c r="WWS104" s="268"/>
      <c r="WWT104" s="268"/>
      <c r="WWU104" s="268"/>
      <c r="WWV104" s="268"/>
      <c r="WWW104" s="268"/>
      <c r="WWX104" s="268"/>
      <c r="WWY104" s="268"/>
      <c r="WWZ104" s="268"/>
      <c r="WXA104" s="268"/>
      <c r="WXB104" s="268"/>
      <c r="WXC104" s="268"/>
      <c r="WXD104" s="268"/>
      <c r="WXE104" s="268"/>
      <c r="WXF104" s="268"/>
      <c r="WXG104" s="268"/>
      <c r="WXH104" s="268"/>
      <c r="WXI104" s="268"/>
      <c r="WXJ104" s="268"/>
      <c r="WXK104" s="268"/>
      <c r="WXL104" s="268"/>
      <c r="WXM104" s="268"/>
      <c r="WXN104" s="268"/>
      <c r="WXO104" s="268"/>
      <c r="WXP104" s="268"/>
      <c r="WXQ104" s="268"/>
      <c r="WXR104" s="268"/>
      <c r="WXS104" s="268"/>
      <c r="WXT104" s="268"/>
      <c r="WXU104" s="268"/>
      <c r="WXV104" s="268"/>
      <c r="WXW104" s="268"/>
      <c r="WXX104" s="268"/>
      <c r="WXY104" s="268"/>
      <c r="WXZ104" s="268"/>
      <c r="WYA104" s="268"/>
      <c r="WYB104" s="268"/>
      <c r="WYC104" s="268"/>
      <c r="WYD104" s="268"/>
      <c r="WYE104" s="268"/>
      <c r="WYF104" s="268"/>
      <c r="WYG104" s="268"/>
      <c r="WYH104" s="268"/>
      <c r="WYI104" s="268"/>
      <c r="WYJ104" s="268"/>
      <c r="WYK104" s="268"/>
      <c r="WYL104" s="268"/>
      <c r="WYM104" s="268"/>
      <c r="WYN104" s="268"/>
      <c r="WYO104" s="268"/>
      <c r="WYP104" s="268"/>
      <c r="WYQ104" s="268"/>
      <c r="WYR104" s="268"/>
      <c r="WYS104" s="268"/>
      <c r="WYT104" s="268"/>
      <c r="WYU104" s="268"/>
      <c r="WYV104" s="268"/>
      <c r="WYW104" s="268"/>
      <c r="WYX104" s="268"/>
      <c r="WYY104" s="268"/>
      <c r="WYZ104" s="268"/>
      <c r="WZA104" s="268"/>
      <c r="WZB104" s="268"/>
      <c r="WZC104" s="268"/>
      <c r="WZD104" s="268"/>
      <c r="WZE104" s="268"/>
      <c r="WZF104" s="268"/>
      <c r="WZG104" s="268"/>
      <c r="WZH104" s="268"/>
      <c r="WZI104" s="268"/>
      <c r="WZJ104" s="268"/>
      <c r="WZK104" s="268"/>
      <c r="WZL104" s="268"/>
      <c r="WZM104" s="268"/>
      <c r="WZN104" s="268"/>
      <c r="WZO104" s="268"/>
      <c r="WZP104" s="268"/>
      <c r="WZQ104" s="268"/>
      <c r="WZR104" s="268"/>
      <c r="WZS104" s="268"/>
      <c r="WZT104" s="268"/>
      <c r="WZU104" s="268"/>
      <c r="WZV104" s="268"/>
      <c r="WZW104" s="268"/>
      <c r="WZX104" s="268"/>
      <c r="WZY104" s="268"/>
      <c r="WZZ104" s="268"/>
      <c r="XAA104" s="268"/>
      <c r="XAB104" s="268"/>
      <c r="XAC104" s="268"/>
      <c r="XAD104" s="268"/>
      <c r="XAE104" s="268"/>
      <c r="XAF104" s="268"/>
      <c r="XAG104" s="268"/>
      <c r="XAH104" s="268"/>
      <c r="XAI104" s="268"/>
      <c r="XAJ104" s="268"/>
      <c r="XAK104" s="268"/>
      <c r="XAL104" s="268"/>
      <c r="XAM104" s="268"/>
      <c r="XAN104" s="268"/>
      <c r="XAO104" s="268"/>
      <c r="XAP104" s="268"/>
      <c r="XAQ104" s="268"/>
      <c r="XAR104" s="268"/>
      <c r="XAS104" s="268"/>
      <c r="XAT104" s="268"/>
      <c r="XAU104" s="268"/>
      <c r="XAV104" s="268"/>
      <c r="XAW104" s="268"/>
      <c r="XAX104" s="268"/>
      <c r="XAY104" s="268"/>
      <c r="XAZ104" s="268"/>
      <c r="XBA104" s="268"/>
      <c r="XBB104" s="268"/>
      <c r="XBC104" s="268"/>
      <c r="XBD104" s="268"/>
      <c r="XBE104" s="268"/>
      <c r="XBF104" s="268"/>
      <c r="XBG104" s="268"/>
      <c r="XBH104" s="268"/>
      <c r="XBI104" s="268"/>
      <c r="XBJ104" s="268"/>
      <c r="XBK104" s="268"/>
      <c r="XBL104" s="268"/>
      <c r="XBM104" s="268"/>
      <c r="XBN104" s="268"/>
      <c r="XBO104" s="268"/>
      <c r="XBP104" s="268"/>
      <c r="XBQ104" s="268"/>
      <c r="XBR104" s="268"/>
      <c r="XBS104" s="268"/>
      <c r="XBT104" s="268"/>
      <c r="XBU104" s="268"/>
      <c r="XBV104" s="268"/>
      <c r="XBW104" s="268"/>
      <c r="XBX104" s="268"/>
      <c r="XBY104" s="268"/>
      <c r="XBZ104" s="268"/>
      <c r="XCA104" s="268"/>
      <c r="XCB104" s="268"/>
      <c r="XCC104" s="268"/>
      <c r="XCD104" s="268"/>
      <c r="XCE104" s="268"/>
      <c r="XCF104" s="268"/>
      <c r="XCG104" s="268"/>
      <c r="XCH104" s="268"/>
      <c r="XCI104" s="268"/>
      <c r="XCJ104" s="268"/>
      <c r="XCK104" s="268"/>
      <c r="XCL104" s="268"/>
      <c r="XCM104" s="268"/>
      <c r="XCN104" s="268"/>
      <c r="XCO104" s="268"/>
      <c r="XCP104" s="268"/>
      <c r="XCQ104" s="268"/>
      <c r="XCR104" s="268"/>
      <c r="XCS104" s="268"/>
      <c r="XCT104" s="268"/>
      <c r="XCU104" s="268"/>
      <c r="XCV104" s="268"/>
      <c r="XCW104" s="268"/>
      <c r="XCX104" s="268"/>
      <c r="XCY104" s="268"/>
      <c r="XCZ104" s="268"/>
      <c r="XDA104" s="268"/>
      <c r="XDB104" s="268"/>
      <c r="XDC104" s="268"/>
      <c r="XDD104" s="268"/>
      <c r="XDE104" s="268"/>
      <c r="XDF104" s="268"/>
      <c r="XDG104" s="268"/>
      <c r="XDH104" s="268"/>
      <c r="XDI104" s="268"/>
      <c r="XDJ104" s="268"/>
      <c r="XDK104" s="268"/>
      <c r="XDL104" s="268"/>
      <c r="XDM104" s="268"/>
      <c r="XDN104" s="268"/>
      <c r="XDO104" s="268"/>
      <c r="XDP104" s="268"/>
      <c r="XDQ104" s="268"/>
      <c r="XDR104" s="268"/>
      <c r="XDS104" s="268"/>
      <c r="XDT104" s="268"/>
      <c r="XDU104" s="268"/>
      <c r="XDV104" s="268"/>
      <c r="XDW104" s="268"/>
      <c r="XDX104" s="268"/>
      <c r="XDY104" s="268"/>
      <c r="XDZ104" s="268"/>
      <c r="XEA104" s="268"/>
      <c r="XEB104" s="268"/>
      <c r="XEC104" s="268"/>
      <c r="XED104" s="268"/>
      <c r="XEE104" s="268"/>
      <c r="XEF104" s="268"/>
      <c r="XEG104" s="268"/>
      <c r="XEH104" s="268"/>
      <c r="XEI104" s="268"/>
      <c r="XEJ104" s="268"/>
      <c r="XEK104" s="268"/>
      <c r="XEL104" s="268"/>
      <c r="XEM104" s="268"/>
      <c r="XEN104" s="268"/>
      <c r="XEO104" s="268"/>
      <c r="XEP104" s="268"/>
      <c r="XEQ104" s="268"/>
    </row>
    <row r="105" spans="1:16371" s="201" customFormat="1" ht="34.5" customHeight="1" thickBot="1">
      <c r="B105" s="269"/>
      <c r="C105" s="269"/>
      <c r="D105" s="625"/>
      <c r="E105" s="625"/>
      <c r="F105" s="628"/>
      <c r="G105" s="629"/>
      <c r="H105" s="629"/>
      <c r="I105" s="625"/>
      <c r="J105" s="49"/>
      <c r="K105" s="49"/>
      <c r="L105" s="254"/>
      <c r="M105" s="271"/>
      <c r="N105" s="271"/>
      <c r="O105" s="271"/>
      <c r="P105" s="271"/>
      <c r="Q105" s="271"/>
      <c r="R105" s="271"/>
      <c r="S105" s="271"/>
      <c r="T105" s="271"/>
      <c r="U105" s="271"/>
    </row>
    <row r="106" spans="1:16371" ht="44.1" customHeight="1" thickBot="1">
      <c r="B106" s="1122" t="s">
        <v>797</v>
      </c>
      <c r="C106" s="1123"/>
      <c r="D106" s="1123"/>
      <c r="E106" s="1123"/>
      <c r="F106" s="1123"/>
      <c r="G106" s="1123"/>
      <c r="H106" s="1123"/>
      <c r="I106" s="1123"/>
      <c r="J106" s="1123"/>
      <c r="K106" s="1123"/>
      <c r="L106" s="1124"/>
      <c r="M106" s="251"/>
      <c r="N106" s="251"/>
      <c r="O106" s="251"/>
      <c r="P106" s="206"/>
      <c r="Q106" s="206"/>
      <c r="R106" s="206"/>
      <c r="S106" s="206"/>
      <c r="T106" s="206"/>
      <c r="U106" s="206"/>
    </row>
    <row r="107" spans="1:16371" ht="21.75" customHeight="1">
      <c r="B107" s="1028" t="s">
        <v>51</v>
      </c>
      <c r="C107" s="1028"/>
      <c r="D107" s="1028" t="s">
        <v>9</v>
      </c>
      <c r="E107" s="1034"/>
      <c r="F107" s="1028" t="s">
        <v>52</v>
      </c>
      <c r="G107" s="1028"/>
      <c r="H107" s="1028" t="s">
        <v>53</v>
      </c>
      <c r="I107" s="1028"/>
      <c r="J107" s="1028" t="s">
        <v>54</v>
      </c>
      <c r="K107" s="1028"/>
      <c r="L107" s="1028"/>
      <c r="M107" s="211"/>
      <c r="N107" s="211"/>
      <c r="O107" s="212"/>
      <c r="P107" s="206"/>
      <c r="Q107" s="206"/>
      <c r="R107" s="206"/>
      <c r="S107" s="206"/>
      <c r="T107" s="206"/>
      <c r="U107" s="206"/>
    </row>
    <row r="108" spans="1:16371" ht="100.35" customHeight="1">
      <c r="B108" s="1045" t="s">
        <v>798</v>
      </c>
      <c r="C108" s="1045"/>
      <c r="D108" s="1120" t="s">
        <v>1704</v>
      </c>
      <c r="E108" s="1120"/>
      <c r="F108" s="1120" t="s">
        <v>799</v>
      </c>
      <c r="G108" s="1120"/>
      <c r="H108" s="1062" t="s">
        <v>800</v>
      </c>
      <c r="I108" s="1062"/>
      <c r="J108" s="1120" t="s">
        <v>801</v>
      </c>
      <c r="K108" s="1120"/>
      <c r="L108" s="1120"/>
      <c r="M108" s="206"/>
      <c r="N108" s="206"/>
      <c r="O108" s="206"/>
      <c r="P108" s="206"/>
      <c r="Q108" s="206"/>
      <c r="R108" s="206"/>
      <c r="S108" s="206"/>
      <c r="T108" s="206"/>
      <c r="U108" s="206"/>
    </row>
    <row r="109" spans="1:16371" ht="100.35" customHeight="1">
      <c r="B109" s="1244" t="s">
        <v>802</v>
      </c>
      <c r="C109" s="1244"/>
      <c r="D109" s="1230">
        <v>0</v>
      </c>
      <c r="E109" s="1232"/>
      <c r="F109" s="1062">
        <v>4</v>
      </c>
      <c r="G109" s="1062"/>
      <c r="H109" s="1230">
        <v>10</v>
      </c>
      <c r="I109" s="1231"/>
      <c r="J109" s="1120" t="s">
        <v>801</v>
      </c>
      <c r="K109" s="1120"/>
      <c r="L109" s="1120"/>
      <c r="M109" s="206"/>
      <c r="N109" s="206"/>
      <c r="O109" s="206"/>
      <c r="P109" s="206"/>
      <c r="Q109" s="206"/>
      <c r="R109" s="206"/>
      <c r="S109" s="206"/>
      <c r="T109" s="206"/>
      <c r="U109" s="206"/>
      <c r="V109" s="206"/>
    </row>
    <row r="110" spans="1:16371" s="272" customFormat="1" ht="63" customHeight="1">
      <c r="A110" s="201"/>
      <c r="B110" s="1045" t="s">
        <v>1651</v>
      </c>
      <c r="C110" s="1045"/>
      <c r="D110" s="1120">
        <v>50</v>
      </c>
      <c r="E110" s="1120"/>
      <c r="F110" s="1120">
        <v>100</v>
      </c>
      <c r="G110" s="1120"/>
      <c r="H110" s="1062">
        <v>150</v>
      </c>
      <c r="I110" s="1062"/>
      <c r="J110" s="1120" t="s">
        <v>801</v>
      </c>
      <c r="K110" s="1120"/>
      <c r="L110" s="1120"/>
      <c r="M110" s="206"/>
      <c r="N110" s="206"/>
      <c r="O110" s="206"/>
      <c r="P110" s="206"/>
      <c r="Q110" s="206"/>
      <c r="R110" s="206"/>
      <c r="S110" s="206"/>
      <c r="T110" s="206"/>
      <c r="U110" s="206"/>
      <c r="V110" s="273"/>
      <c r="W110" s="273"/>
      <c r="X110" s="273"/>
      <c r="Y110" s="273"/>
      <c r="Z110" s="273"/>
      <c r="AA110" s="273"/>
      <c r="AB110" s="273"/>
      <c r="AC110" s="273"/>
      <c r="AD110" s="273"/>
      <c r="AE110" s="273"/>
      <c r="AF110" s="273"/>
      <c r="AG110" s="273"/>
      <c r="AH110" s="273"/>
      <c r="AI110" s="273"/>
      <c r="AJ110" s="273"/>
      <c r="AK110" s="273"/>
      <c r="AL110" s="273"/>
      <c r="AM110" s="273"/>
      <c r="AN110" s="273"/>
      <c r="AO110" s="273"/>
      <c r="AP110" s="273"/>
      <c r="AQ110" s="273"/>
      <c r="AR110" s="273"/>
      <c r="AS110" s="273"/>
      <c r="AT110" s="273"/>
      <c r="AU110" s="273"/>
      <c r="AV110" s="273"/>
      <c r="AW110" s="273"/>
      <c r="AX110" s="273"/>
      <c r="AY110" s="273"/>
      <c r="AZ110" s="273"/>
      <c r="BA110" s="273"/>
      <c r="BB110" s="273"/>
      <c r="BC110" s="273"/>
      <c r="BD110" s="273"/>
      <c r="BE110" s="273"/>
      <c r="BF110" s="273"/>
      <c r="BG110" s="273"/>
      <c r="BH110" s="273"/>
      <c r="BI110" s="273"/>
      <c r="BJ110" s="273"/>
      <c r="BK110" s="273"/>
      <c r="BL110" s="273"/>
      <c r="BM110" s="273"/>
      <c r="BN110" s="273"/>
      <c r="BO110" s="273"/>
      <c r="BP110" s="273"/>
      <c r="BQ110" s="273"/>
      <c r="BR110" s="273"/>
      <c r="BS110" s="273"/>
      <c r="BT110" s="273"/>
      <c r="BU110" s="273"/>
      <c r="BV110" s="273"/>
      <c r="BW110" s="273"/>
      <c r="BX110" s="273"/>
      <c r="BY110" s="273"/>
      <c r="BZ110" s="273"/>
      <c r="CA110" s="273"/>
      <c r="CB110" s="273"/>
      <c r="CC110" s="273"/>
      <c r="CD110" s="273"/>
      <c r="CE110" s="273"/>
      <c r="CF110" s="273"/>
      <c r="CG110" s="273"/>
      <c r="CH110" s="273"/>
      <c r="CI110" s="273"/>
      <c r="CJ110" s="273"/>
      <c r="CK110" s="273"/>
      <c r="CL110" s="273"/>
      <c r="CM110" s="273"/>
      <c r="CN110" s="273"/>
      <c r="CO110" s="273"/>
      <c r="CP110" s="273"/>
      <c r="CQ110" s="273"/>
      <c r="CR110" s="273"/>
      <c r="CS110" s="273"/>
      <c r="CT110" s="273"/>
      <c r="CU110" s="273"/>
      <c r="CV110" s="273"/>
      <c r="CW110" s="273"/>
      <c r="CX110" s="273"/>
      <c r="CY110" s="273"/>
      <c r="CZ110" s="273"/>
      <c r="DA110" s="273"/>
      <c r="DB110" s="273"/>
      <c r="DC110" s="273"/>
      <c r="DD110" s="273"/>
      <c r="DE110" s="273"/>
      <c r="DF110" s="273"/>
      <c r="DG110" s="273"/>
      <c r="DH110" s="273"/>
      <c r="DI110" s="273"/>
      <c r="DJ110" s="273"/>
      <c r="DK110" s="273"/>
      <c r="DL110" s="273"/>
      <c r="DM110" s="273"/>
      <c r="DN110" s="273"/>
      <c r="DO110" s="273"/>
      <c r="DP110" s="273"/>
      <c r="DQ110" s="273"/>
      <c r="DR110" s="273"/>
      <c r="DS110" s="273"/>
      <c r="DT110" s="273"/>
      <c r="DU110" s="273"/>
      <c r="DV110" s="273"/>
      <c r="DW110" s="273"/>
      <c r="DX110" s="273"/>
      <c r="DY110" s="273"/>
      <c r="DZ110" s="273"/>
      <c r="EA110" s="273"/>
      <c r="EB110" s="273"/>
      <c r="EC110" s="273"/>
      <c r="ED110" s="273"/>
      <c r="EE110" s="273"/>
      <c r="EF110" s="273"/>
      <c r="EG110" s="273"/>
      <c r="EH110" s="273"/>
      <c r="EI110" s="273"/>
      <c r="EJ110" s="273"/>
      <c r="EK110" s="273"/>
      <c r="EL110" s="273"/>
      <c r="EM110" s="273"/>
      <c r="EN110" s="273"/>
      <c r="EO110" s="273"/>
      <c r="EP110" s="273"/>
      <c r="EQ110" s="273"/>
      <c r="ER110" s="273"/>
      <c r="ES110" s="273"/>
      <c r="ET110" s="273"/>
      <c r="EU110" s="273"/>
      <c r="EV110" s="273"/>
      <c r="EW110" s="273"/>
      <c r="EX110" s="273"/>
      <c r="EY110" s="273"/>
      <c r="EZ110" s="273"/>
      <c r="FA110" s="273"/>
      <c r="FB110" s="273"/>
      <c r="FC110" s="273"/>
      <c r="FD110" s="273"/>
      <c r="FE110" s="273"/>
      <c r="FF110" s="273"/>
      <c r="FG110" s="273"/>
      <c r="FH110" s="273"/>
      <c r="FI110" s="273"/>
      <c r="FJ110" s="273"/>
      <c r="FK110" s="273"/>
      <c r="FL110" s="273"/>
      <c r="FM110" s="273"/>
      <c r="FN110" s="273"/>
      <c r="FO110" s="273"/>
      <c r="FP110" s="273"/>
      <c r="FQ110" s="273"/>
      <c r="FR110" s="273"/>
      <c r="FS110" s="273"/>
      <c r="FT110" s="273"/>
      <c r="FU110" s="273"/>
      <c r="FV110" s="273"/>
      <c r="FW110" s="273"/>
      <c r="FX110" s="273"/>
      <c r="FY110" s="273"/>
      <c r="FZ110" s="273"/>
      <c r="GA110" s="273"/>
      <c r="GB110" s="273"/>
      <c r="GC110" s="273"/>
      <c r="GD110" s="273"/>
      <c r="GE110" s="273"/>
      <c r="GF110" s="273"/>
      <c r="GG110" s="273"/>
      <c r="GH110" s="273"/>
      <c r="GI110" s="273"/>
      <c r="GJ110" s="273"/>
      <c r="GK110" s="273"/>
      <c r="GL110" s="273"/>
      <c r="GM110" s="273"/>
      <c r="GN110" s="273"/>
      <c r="GO110" s="273"/>
      <c r="GP110" s="273"/>
      <c r="GQ110" s="273"/>
      <c r="GR110" s="273"/>
      <c r="GS110" s="273"/>
      <c r="GT110" s="273"/>
      <c r="GU110" s="273"/>
      <c r="GV110" s="273"/>
      <c r="GW110" s="273"/>
      <c r="GX110" s="273"/>
      <c r="GY110" s="273"/>
      <c r="GZ110" s="273"/>
      <c r="HA110" s="273"/>
      <c r="HB110" s="273"/>
      <c r="HC110" s="273"/>
      <c r="HD110" s="273"/>
      <c r="HE110" s="273"/>
      <c r="HF110" s="273"/>
      <c r="HG110" s="273"/>
      <c r="HH110" s="273"/>
      <c r="HI110" s="273"/>
      <c r="HJ110" s="273"/>
      <c r="HK110" s="273"/>
      <c r="HL110" s="273"/>
      <c r="HM110" s="273"/>
      <c r="HN110" s="273"/>
      <c r="HO110" s="273"/>
      <c r="HP110" s="273"/>
      <c r="HQ110" s="273"/>
      <c r="HR110" s="273"/>
      <c r="HS110" s="273"/>
      <c r="HT110" s="273"/>
      <c r="HU110" s="273"/>
      <c r="HV110" s="273"/>
      <c r="HW110" s="273"/>
      <c r="HX110" s="273"/>
      <c r="HY110" s="273"/>
      <c r="HZ110" s="273"/>
      <c r="IA110" s="273"/>
      <c r="IB110" s="273"/>
      <c r="IC110" s="273"/>
      <c r="ID110" s="273"/>
      <c r="IE110" s="273"/>
      <c r="IF110" s="273"/>
      <c r="IG110" s="273"/>
      <c r="IH110" s="273"/>
      <c r="II110" s="273"/>
      <c r="IJ110" s="273"/>
      <c r="IK110" s="273"/>
      <c r="IL110" s="273"/>
      <c r="IM110" s="273"/>
      <c r="IN110" s="273"/>
      <c r="IO110" s="273"/>
      <c r="IP110" s="273"/>
      <c r="IQ110" s="273"/>
      <c r="IR110" s="273"/>
      <c r="IS110" s="273"/>
      <c r="IT110" s="273"/>
      <c r="IU110" s="273"/>
      <c r="IV110" s="273"/>
      <c r="IW110" s="273"/>
      <c r="IX110" s="273"/>
      <c r="IY110" s="273"/>
      <c r="IZ110" s="273"/>
      <c r="JA110" s="273"/>
      <c r="JB110" s="273"/>
      <c r="JC110" s="273"/>
      <c r="JD110" s="273"/>
      <c r="JE110" s="273"/>
      <c r="JF110" s="273"/>
      <c r="JG110" s="273"/>
      <c r="JH110" s="273"/>
      <c r="JI110" s="273"/>
      <c r="JJ110" s="273"/>
      <c r="JK110" s="273"/>
      <c r="JL110" s="273"/>
      <c r="JM110" s="273"/>
      <c r="JN110" s="273"/>
      <c r="JO110" s="273"/>
      <c r="JP110" s="273"/>
      <c r="JQ110" s="273"/>
      <c r="JR110" s="273"/>
      <c r="JS110" s="273"/>
      <c r="JT110" s="273"/>
      <c r="JU110" s="273"/>
      <c r="JV110" s="273"/>
      <c r="JW110" s="273"/>
      <c r="JX110" s="273"/>
      <c r="JY110" s="273"/>
      <c r="JZ110" s="273"/>
      <c r="KA110" s="273"/>
      <c r="KB110" s="273"/>
      <c r="KC110" s="273"/>
      <c r="KD110" s="273"/>
      <c r="KE110" s="273"/>
      <c r="KF110" s="273"/>
      <c r="KG110" s="273"/>
      <c r="KH110" s="273"/>
      <c r="KI110" s="273"/>
      <c r="KJ110" s="273"/>
      <c r="KK110" s="273"/>
      <c r="KL110" s="273"/>
      <c r="KM110" s="273"/>
      <c r="KN110" s="273"/>
      <c r="KO110" s="273"/>
      <c r="KP110" s="273"/>
      <c r="KQ110" s="273"/>
      <c r="KR110" s="273"/>
      <c r="KS110" s="273"/>
      <c r="KT110" s="273"/>
      <c r="KU110" s="273"/>
      <c r="KV110" s="273"/>
      <c r="KW110" s="273"/>
      <c r="KX110" s="273"/>
      <c r="KY110" s="273"/>
      <c r="KZ110" s="273"/>
      <c r="LA110" s="273"/>
      <c r="LB110" s="273"/>
      <c r="LC110" s="273"/>
      <c r="LD110" s="273"/>
      <c r="LE110" s="273"/>
      <c r="LF110" s="273"/>
      <c r="LG110" s="273"/>
      <c r="LH110" s="273"/>
      <c r="LI110" s="273"/>
      <c r="LJ110" s="273"/>
      <c r="LK110" s="273"/>
      <c r="LL110" s="273"/>
      <c r="LM110" s="273"/>
      <c r="LN110" s="273"/>
      <c r="LO110" s="273"/>
      <c r="LP110" s="273"/>
      <c r="LQ110" s="273"/>
      <c r="LR110" s="273"/>
      <c r="LS110" s="273"/>
      <c r="LT110" s="273"/>
      <c r="LU110" s="273"/>
      <c r="LV110" s="273"/>
      <c r="LW110" s="273"/>
      <c r="LX110" s="273"/>
      <c r="LY110" s="273"/>
      <c r="LZ110" s="273"/>
      <c r="MA110" s="273"/>
      <c r="MB110" s="273"/>
      <c r="MC110" s="273"/>
      <c r="MD110" s="273"/>
      <c r="ME110" s="273"/>
      <c r="MF110" s="273"/>
      <c r="MG110" s="273"/>
      <c r="MH110" s="273"/>
      <c r="MI110" s="273"/>
      <c r="MJ110" s="273"/>
      <c r="MK110" s="273"/>
      <c r="ML110" s="273"/>
      <c r="MM110" s="273"/>
      <c r="MN110" s="273"/>
      <c r="MO110" s="273"/>
      <c r="MP110" s="273"/>
      <c r="MQ110" s="273"/>
      <c r="MR110" s="273"/>
      <c r="MS110" s="273"/>
      <c r="MT110" s="273"/>
      <c r="MU110" s="273"/>
      <c r="MV110" s="273"/>
      <c r="MW110" s="273"/>
      <c r="MX110" s="273"/>
      <c r="MY110" s="273"/>
      <c r="MZ110" s="273"/>
      <c r="NA110" s="273"/>
      <c r="NB110" s="273"/>
      <c r="NC110" s="273"/>
      <c r="ND110" s="273"/>
      <c r="NE110" s="273"/>
      <c r="NF110" s="273"/>
      <c r="NG110" s="273"/>
      <c r="NH110" s="273"/>
      <c r="NI110" s="273"/>
      <c r="NJ110" s="273"/>
      <c r="NK110" s="273"/>
      <c r="NL110" s="273"/>
      <c r="NM110" s="273"/>
      <c r="NN110" s="273"/>
      <c r="NO110" s="273"/>
      <c r="NP110" s="273"/>
      <c r="NQ110" s="273"/>
      <c r="NR110" s="273"/>
      <c r="NS110" s="273"/>
      <c r="NT110" s="273"/>
      <c r="NU110" s="273"/>
      <c r="NV110" s="273"/>
      <c r="NW110" s="273"/>
      <c r="NX110" s="273"/>
      <c r="NY110" s="273"/>
      <c r="NZ110" s="273"/>
      <c r="OA110" s="273"/>
      <c r="OB110" s="273"/>
      <c r="OC110" s="273"/>
      <c r="OD110" s="273"/>
      <c r="OE110" s="273"/>
      <c r="OF110" s="273"/>
      <c r="OG110" s="273"/>
      <c r="OH110" s="273"/>
      <c r="OI110" s="273"/>
      <c r="OJ110" s="273"/>
      <c r="OK110" s="273"/>
      <c r="OL110" s="273"/>
      <c r="OM110" s="273"/>
      <c r="ON110" s="273"/>
      <c r="OO110" s="273"/>
      <c r="OP110" s="273"/>
      <c r="OQ110" s="273"/>
      <c r="OR110" s="273"/>
      <c r="OS110" s="273"/>
      <c r="OT110" s="273"/>
      <c r="OU110" s="273"/>
      <c r="OV110" s="273"/>
      <c r="OW110" s="273"/>
      <c r="OX110" s="273"/>
      <c r="OY110" s="273"/>
      <c r="OZ110" s="273"/>
      <c r="PA110" s="273"/>
      <c r="PB110" s="273"/>
      <c r="PC110" s="273"/>
      <c r="PD110" s="273"/>
      <c r="PE110" s="273"/>
      <c r="PF110" s="273"/>
      <c r="PG110" s="273"/>
      <c r="PH110" s="273"/>
      <c r="PI110" s="273"/>
      <c r="PJ110" s="273"/>
      <c r="PK110" s="273"/>
      <c r="PL110" s="273"/>
      <c r="PM110" s="273"/>
      <c r="PN110" s="273"/>
      <c r="PO110" s="273"/>
      <c r="PP110" s="273"/>
      <c r="PQ110" s="273"/>
      <c r="PR110" s="273"/>
      <c r="PS110" s="273"/>
      <c r="PT110" s="273"/>
      <c r="PU110" s="273"/>
      <c r="PV110" s="273"/>
      <c r="PW110" s="273"/>
      <c r="PX110" s="273"/>
      <c r="PY110" s="273"/>
      <c r="PZ110" s="273"/>
      <c r="QA110" s="273"/>
      <c r="QB110" s="273"/>
      <c r="QC110" s="273"/>
      <c r="QD110" s="273"/>
      <c r="QE110" s="273"/>
      <c r="QF110" s="273"/>
      <c r="QG110" s="273"/>
      <c r="QH110" s="273"/>
      <c r="QI110" s="273"/>
      <c r="QJ110" s="273"/>
      <c r="QK110" s="273"/>
      <c r="QL110" s="273"/>
      <c r="QM110" s="273"/>
      <c r="QN110" s="273"/>
      <c r="QO110" s="273"/>
      <c r="QP110" s="273"/>
      <c r="QQ110" s="273"/>
      <c r="QR110" s="273"/>
      <c r="QS110" s="273"/>
      <c r="QT110" s="273"/>
      <c r="QU110" s="273"/>
      <c r="QV110" s="273"/>
      <c r="QW110" s="273"/>
      <c r="QX110" s="273"/>
      <c r="QY110" s="273"/>
      <c r="QZ110" s="273"/>
      <c r="RA110" s="273"/>
      <c r="RB110" s="273"/>
      <c r="RC110" s="273"/>
      <c r="RD110" s="273"/>
      <c r="RE110" s="273"/>
      <c r="RF110" s="273"/>
      <c r="RG110" s="273"/>
      <c r="RH110" s="273"/>
      <c r="RI110" s="273"/>
      <c r="RJ110" s="273"/>
      <c r="RK110" s="273"/>
      <c r="RL110" s="273"/>
      <c r="RM110" s="273"/>
      <c r="RN110" s="273"/>
      <c r="RO110" s="273"/>
      <c r="RP110" s="273"/>
      <c r="RQ110" s="273"/>
      <c r="RR110" s="273"/>
      <c r="RS110" s="273"/>
      <c r="RT110" s="273"/>
      <c r="RU110" s="273"/>
      <c r="RV110" s="273"/>
      <c r="RW110" s="273"/>
      <c r="RX110" s="273"/>
      <c r="RY110" s="273"/>
      <c r="RZ110" s="273"/>
      <c r="SA110" s="273"/>
      <c r="SB110" s="273"/>
      <c r="SC110" s="273"/>
      <c r="SD110" s="273"/>
      <c r="SE110" s="273"/>
      <c r="SF110" s="273"/>
      <c r="SG110" s="273"/>
      <c r="SH110" s="273"/>
      <c r="SI110" s="273"/>
      <c r="SJ110" s="273"/>
      <c r="SK110" s="273"/>
      <c r="SL110" s="273"/>
      <c r="SM110" s="273"/>
      <c r="SN110" s="273"/>
      <c r="SO110" s="273"/>
      <c r="SP110" s="273"/>
      <c r="SQ110" s="273"/>
      <c r="SR110" s="273"/>
      <c r="SS110" s="273"/>
      <c r="ST110" s="273"/>
      <c r="SU110" s="273"/>
      <c r="SV110" s="273"/>
      <c r="SW110" s="273"/>
      <c r="SX110" s="273"/>
      <c r="SY110" s="273"/>
      <c r="SZ110" s="273"/>
      <c r="TA110" s="273"/>
      <c r="TB110" s="273"/>
      <c r="TC110" s="273"/>
      <c r="TD110" s="273"/>
      <c r="TE110" s="273"/>
      <c r="TF110" s="273"/>
      <c r="TG110" s="273"/>
      <c r="TH110" s="273"/>
      <c r="TI110" s="273"/>
      <c r="TJ110" s="273"/>
      <c r="TK110" s="273"/>
      <c r="TL110" s="273"/>
      <c r="TM110" s="273"/>
      <c r="TN110" s="273"/>
      <c r="TO110" s="273"/>
      <c r="TP110" s="273"/>
      <c r="TQ110" s="273"/>
      <c r="TR110" s="273"/>
      <c r="TS110" s="273"/>
      <c r="TT110" s="273"/>
      <c r="TU110" s="273"/>
      <c r="TV110" s="273"/>
      <c r="TW110" s="273"/>
      <c r="TX110" s="273"/>
      <c r="TY110" s="273"/>
      <c r="TZ110" s="273"/>
      <c r="UA110" s="273"/>
      <c r="UB110" s="273"/>
      <c r="UC110" s="273"/>
      <c r="UD110" s="273"/>
      <c r="UE110" s="273"/>
      <c r="UF110" s="273"/>
      <c r="UG110" s="273"/>
      <c r="UH110" s="273"/>
      <c r="UI110" s="273"/>
      <c r="UJ110" s="273"/>
      <c r="UK110" s="273"/>
      <c r="UL110" s="273"/>
      <c r="UM110" s="273"/>
      <c r="UN110" s="273"/>
      <c r="UO110" s="273"/>
      <c r="UP110" s="273"/>
      <c r="UQ110" s="273"/>
      <c r="UR110" s="273"/>
      <c r="US110" s="273"/>
      <c r="UT110" s="273"/>
      <c r="UU110" s="273"/>
      <c r="UV110" s="273"/>
      <c r="UW110" s="273"/>
      <c r="UX110" s="273"/>
      <c r="UY110" s="273"/>
      <c r="UZ110" s="273"/>
      <c r="VA110" s="273"/>
      <c r="VB110" s="273"/>
      <c r="VC110" s="273"/>
      <c r="VD110" s="273"/>
      <c r="VE110" s="273"/>
      <c r="VF110" s="273"/>
      <c r="VG110" s="273"/>
      <c r="VH110" s="273"/>
      <c r="VI110" s="273"/>
      <c r="VJ110" s="273"/>
      <c r="VK110" s="273"/>
      <c r="VL110" s="273"/>
      <c r="VM110" s="273"/>
      <c r="VN110" s="273"/>
      <c r="VO110" s="273"/>
      <c r="VP110" s="273"/>
      <c r="VQ110" s="273"/>
      <c r="VR110" s="273"/>
      <c r="VS110" s="273"/>
      <c r="VT110" s="273"/>
      <c r="VU110" s="273"/>
      <c r="VV110" s="273"/>
      <c r="VW110" s="273"/>
      <c r="VX110" s="273"/>
      <c r="VY110" s="273"/>
      <c r="VZ110" s="273"/>
      <c r="WA110" s="273"/>
      <c r="WB110" s="273"/>
      <c r="WC110" s="273"/>
      <c r="WD110" s="273"/>
      <c r="WE110" s="273"/>
      <c r="WF110" s="273"/>
      <c r="WG110" s="273"/>
      <c r="WH110" s="273"/>
      <c r="WI110" s="273"/>
      <c r="WJ110" s="273"/>
      <c r="WK110" s="273"/>
      <c r="WL110" s="273"/>
      <c r="WM110" s="273"/>
      <c r="WN110" s="273"/>
      <c r="WO110" s="273"/>
      <c r="WP110" s="273"/>
      <c r="WQ110" s="273"/>
      <c r="WR110" s="273"/>
      <c r="WS110" s="273"/>
      <c r="WT110" s="273"/>
      <c r="WU110" s="273"/>
      <c r="WV110" s="273"/>
      <c r="WW110" s="273"/>
      <c r="WX110" s="273"/>
      <c r="WY110" s="273"/>
      <c r="WZ110" s="273"/>
      <c r="XA110" s="273"/>
      <c r="XB110" s="273"/>
      <c r="XC110" s="273"/>
      <c r="XD110" s="273"/>
      <c r="XE110" s="273"/>
      <c r="XF110" s="273"/>
      <c r="XG110" s="273"/>
      <c r="XH110" s="273"/>
      <c r="XI110" s="273"/>
      <c r="XJ110" s="273"/>
      <c r="XK110" s="273"/>
      <c r="XL110" s="273"/>
      <c r="XM110" s="273"/>
      <c r="XN110" s="273"/>
      <c r="XO110" s="273"/>
      <c r="XP110" s="273"/>
      <c r="XQ110" s="273"/>
      <c r="XR110" s="273"/>
      <c r="XS110" s="273"/>
      <c r="XT110" s="273"/>
      <c r="XU110" s="273"/>
      <c r="XV110" s="273"/>
      <c r="XW110" s="273"/>
      <c r="XX110" s="273"/>
      <c r="XY110" s="273"/>
      <c r="XZ110" s="273"/>
      <c r="YA110" s="273"/>
      <c r="YB110" s="273"/>
      <c r="YC110" s="273"/>
      <c r="YD110" s="273"/>
      <c r="YE110" s="273"/>
      <c r="YF110" s="273"/>
      <c r="YG110" s="273"/>
      <c r="YH110" s="273"/>
      <c r="YI110" s="273"/>
      <c r="YJ110" s="273"/>
      <c r="YK110" s="273"/>
      <c r="YL110" s="273"/>
      <c r="YM110" s="273"/>
      <c r="YN110" s="273"/>
      <c r="YO110" s="273"/>
      <c r="YP110" s="273"/>
      <c r="YQ110" s="273"/>
      <c r="YR110" s="273"/>
      <c r="YS110" s="273"/>
      <c r="YT110" s="273"/>
      <c r="YU110" s="273"/>
      <c r="YV110" s="273"/>
      <c r="YW110" s="273"/>
      <c r="YX110" s="273"/>
      <c r="YY110" s="273"/>
      <c r="YZ110" s="273"/>
      <c r="ZA110" s="273"/>
      <c r="ZB110" s="273"/>
      <c r="ZC110" s="273"/>
      <c r="ZD110" s="273"/>
      <c r="ZE110" s="273"/>
      <c r="ZF110" s="273"/>
      <c r="ZG110" s="273"/>
      <c r="ZH110" s="273"/>
      <c r="ZI110" s="273"/>
      <c r="ZJ110" s="273"/>
      <c r="ZK110" s="273"/>
      <c r="ZL110" s="273"/>
      <c r="ZM110" s="273"/>
      <c r="ZN110" s="273"/>
      <c r="ZO110" s="273"/>
      <c r="ZP110" s="273"/>
      <c r="ZQ110" s="273"/>
      <c r="ZR110" s="273"/>
      <c r="ZS110" s="273"/>
      <c r="ZT110" s="273"/>
      <c r="ZU110" s="273"/>
      <c r="ZV110" s="273"/>
      <c r="ZW110" s="273"/>
      <c r="ZX110" s="273"/>
      <c r="ZY110" s="273"/>
      <c r="ZZ110" s="273"/>
      <c r="AAA110" s="273"/>
      <c r="AAB110" s="273"/>
      <c r="AAC110" s="273"/>
      <c r="AAD110" s="273"/>
      <c r="AAE110" s="273"/>
      <c r="AAF110" s="273"/>
      <c r="AAG110" s="273"/>
      <c r="AAH110" s="273"/>
      <c r="AAI110" s="273"/>
      <c r="AAJ110" s="273"/>
      <c r="AAK110" s="273"/>
      <c r="AAL110" s="273"/>
      <c r="AAM110" s="273"/>
      <c r="AAN110" s="273"/>
      <c r="AAO110" s="273"/>
      <c r="AAP110" s="273"/>
      <c r="AAQ110" s="273"/>
      <c r="AAR110" s="273"/>
      <c r="AAS110" s="273"/>
      <c r="AAT110" s="273"/>
      <c r="AAU110" s="273"/>
      <c r="AAV110" s="273"/>
      <c r="AAW110" s="273"/>
      <c r="AAX110" s="273"/>
      <c r="AAY110" s="273"/>
      <c r="AAZ110" s="273"/>
      <c r="ABA110" s="273"/>
      <c r="ABB110" s="273"/>
      <c r="ABC110" s="273"/>
      <c r="ABD110" s="273"/>
      <c r="ABE110" s="273"/>
      <c r="ABF110" s="273"/>
      <c r="ABG110" s="273"/>
      <c r="ABH110" s="273"/>
      <c r="ABI110" s="273"/>
      <c r="ABJ110" s="273"/>
      <c r="ABK110" s="273"/>
      <c r="ABL110" s="273"/>
      <c r="ABM110" s="273"/>
      <c r="ABN110" s="273"/>
      <c r="ABO110" s="273"/>
      <c r="ABP110" s="273"/>
      <c r="ABQ110" s="273"/>
      <c r="ABR110" s="273"/>
      <c r="ABS110" s="273"/>
      <c r="ABT110" s="273"/>
      <c r="ABU110" s="273"/>
      <c r="ABV110" s="273"/>
      <c r="ABW110" s="273"/>
      <c r="ABX110" s="273"/>
      <c r="ABY110" s="273"/>
      <c r="ABZ110" s="273"/>
      <c r="ACA110" s="273"/>
      <c r="ACB110" s="273"/>
      <c r="ACC110" s="273"/>
      <c r="ACD110" s="273"/>
      <c r="ACE110" s="273"/>
      <c r="ACF110" s="273"/>
      <c r="ACG110" s="273"/>
      <c r="ACH110" s="273"/>
      <c r="ACI110" s="273"/>
      <c r="ACJ110" s="273"/>
      <c r="ACK110" s="273"/>
      <c r="ACL110" s="273"/>
      <c r="ACM110" s="273"/>
      <c r="ACN110" s="273"/>
      <c r="ACO110" s="273"/>
      <c r="ACP110" s="273"/>
      <c r="ACQ110" s="273"/>
      <c r="ACR110" s="273"/>
      <c r="ACS110" s="273"/>
      <c r="ACT110" s="273"/>
      <c r="ACU110" s="273"/>
      <c r="ACV110" s="273"/>
      <c r="ACW110" s="273"/>
      <c r="ACX110" s="273"/>
      <c r="ACY110" s="273"/>
      <c r="ACZ110" s="273"/>
      <c r="ADA110" s="273"/>
      <c r="ADB110" s="273"/>
      <c r="ADC110" s="273"/>
      <c r="ADD110" s="273"/>
      <c r="ADE110" s="273"/>
      <c r="ADF110" s="273"/>
      <c r="ADG110" s="273"/>
      <c r="ADH110" s="273"/>
      <c r="ADI110" s="273"/>
      <c r="ADJ110" s="273"/>
      <c r="ADK110" s="273"/>
      <c r="ADL110" s="273"/>
      <c r="ADM110" s="273"/>
      <c r="ADN110" s="273"/>
      <c r="ADO110" s="273"/>
      <c r="ADP110" s="273"/>
      <c r="ADQ110" s="273"/>
      <c r="ADR110" s="273"/>
      <c r="ADS110" s="273"/>
      <c r="ADT110" s="273"/>
      <c r="ADU110" s="273"/>
      <c r="ADV110" s="273"/>
      <c r="ADW110" s="273"/>
      <c r="ADX110" s="273"/>
      <c r="ADY110" s="273"/>
      <c r="ADZ110" s="273"/>
      <c r="AEA110" s="273"/>
      <c r="AEB110" s="273"/>
      <c r="AEC110" s="273"/>
      <c r="AED110" s="273"/>
      <c r="AEE110" s="273"/>
      <c r="AEF110" s="273"/>
      <c r="AEG110" s="273"/>
      <c r="AEH110" s="273"/>
      <c r="AEI110" s="273"/>
      <c r="AEJ110" s="273"/>
      <c r="AEK110" s="273"/>
      <c r="AEL110" s="273"/>
      <c r="AEM110" s="273"/>
      <c r="AEN110" s="273"/>
      <c r="AEO110" s="273"/>
      <c r="AEP110" s="273"/>
      <c r="AEQ110" s="273"/>
      <c r="AER110" s="273"/>
      <c r="AES110" s="273"/>
      <c r="AET110" s="273"/>
      <c r="AEU110" s="273"/>
      <c r="AEV110" s="273"/>
      <c r="AEW110" s="273"/>
      <c r="AEX110" s="273"/>
      <c r="AEY110" s="273"/>
      <c r="AEZ110" s="273"/>
      <c r="AFA110" s="273"/>
      <c r="AFB110" s="273"/>
      <c r="AFC110" s="273"/>
      <c r="AFD110" s="273"/>
      <c r="AFE110" s="273"/>
      <c r="AFF110" s="273"/>
      <c r="AFG110" s="273"/>
      <c r="AFH110" s="273"/>
      <c r="AFI110" s="273"/>
      <c r="AFJ110" s="273"/>
      <c r="AFK110" s="273"/>
      <c r="AFL110" s="273"/>
      <c r="AFM110" s="273"/>
      <c r="AFN110" s="273"/>
      <c r="AFO110" s="273"/>
      <c r="AFP110" s="273"/>
      <c r="AFQ110" s="273"/>
      <c r="AFR110" s="273"/>
      <c r="AFS110" s="273"/>
      <c r="AFT110" s="273"/>
      <c r="AFU110" s="273"/>
      <c r="AFV110" s="273"/>
      <c r="AFW110" s="273"/>
      <c r="AFX110" s="273"/>
      <c r="AFY110" s="273"/>
      <c r="AFZ110" s="273"/>
      <c r="AGA110" s="273"/>
      <c r="AGB110" s="273"/>
      <c r="AGC110" s="273"/>
      <c r="AGD110" s="273"/>
      <c r="AGE110" s="273"/>
      <c r="AGF110" s="273"/>
      <c r="AGG110" s="273"/>
      <c r="AGH110" s="273"/>
      <c r="AGI110" s="273"/>
      <c r="AGJ110" s="273"/>
      <c r="AGK110" s="273"/>
      <c r="AGL110" s="273"/>
      <c r="AGM110" s="273"/>
      <c r="AGN110" s="273"/>
      <c r="AGO110" s="273"/>
      <c r="AGP110" s="273"/>
      <c r="AGQ110" s="273"/>
      <c r="AGR110" s="273"/>
      <c r="AGS110" s="273"/>
      <c r="AGT110" s="273"/>
      <c r="AGU110" s="273"/>
      <c r="AGV110" s="273"/>
      <c r="AGW110" s="273"/>
      <c r="AGX110" s="273"/>
      <c r="AGY110" s="273"/>
      <c r="AGZ110" s="273"/>
      <c r="AHA110" s="273"/>
      <c r="AHB110" s="273"/>
      <c r="AHC110" s="273"/>
      <c r="AHD110" s="273"/>
      <c r="AHE110" s="273"/>
      <c r="AHF110" s="273"/>
      <c r="AHG110" s="273"/>
      <c r="AHH110" s="273"/>
      <c r="AHI110" s="273"/>
      <c r="AHJ110" s="273"/>
      <c r="AHK110" s="273"/>
      <c r="AHL110" s="273"/>
      <c r="AHM110" s="273"/>
      <c r="AHN110" s="273"/>
      <c r="AHO110" s="273"/>
      <c r="AHP110" s="273"/>
      <c r="AHQ110" s="273"/>
      <c r="AHR110" s="273"/>
      <c r="AHS110" s="273"/>
      <c r="AHT110" s="273"/>
      <c r="AHU110" s="273"/>
      <c r="AHV110" s="273"/>
      <c r="AHW110" s="273"/>
      <c r="AHX110" s="273"/>
      <c r="AHY110" s="273"/>
      <c r="AHZ110" s="273"/>
      <c r="AIA110" s="273"/>
      <c r="AIB110" s="273"/>
      <c r="AIC110" s="273"/>
      <c r="AID110" s="273"/>
      <c r="AIE110" s="273"/>
      <c r="AIF110" s="273"/>
      <c r="AIG110" s="273"/>
      <c r="AIH110" s="273"/>
      <c r="AII110" s="273"/>
      <c r="AIJ110" s="273"/>
      <c r="AIK110" s="273"/>
      <c r="AIL110" s="273"/>
      <c r="AIM110" s="273"/>
      <c r="AIN110" s="273"/>
      <c r="AIO110" s="273"/>
      <c r="AIP110" s="273"/>
      <c r="AIQ110" s="273"/>
      <c r="AIR110" s="273"/>
      <c r="AIS110" s="273"/>
      <c r="AIT110" s="273"/>
      <c r="AIU110" s="273"/>
      <c r="AIV110" s="273"/>
      <c r="AIW110" s="273"/>
      <c r="AIX110" s="273"/>
      <c r="AIY110" s="273"/>
      <c r="AIZ110" s="273"/>
      <c r="AJA110" s="273"/>
      <c r="AJB110" s="273"/>
      <c r="AJC110" s="273"/>
      <c r="AJD110" s="273"/>
      <c r="AJE110" s="273"/>
      <c r="AJF110" s="273"/>
      <c r="AJG110" s="273"/>
      <c r="AJH110" s="273"/>
      <c r="AJI110" s="273"/>
      <c r="AJJ110" s="273"/>
      <c r="AJK110" s="273"/>
      <c r="AJL110" s="273"/>
      <c r="AJM110" s="273"/>
      <c r="AJN110" s="273"/>
      <c r="AJO110" s="273"/>
      <c r="AJP110" s="273"/>
      <c r="AJQ110" s="273"/>
      <c r="AJR110" s="273"/>
      <c r="AJS110" s="273"/>
      <c r="AJT110" s="273"/>
      <c r="AJU110" s="273"/>
      <c r="AJV110" s="273"/>
      <c r="AJW110" s="273"/>
      <c r="AJX110" s="273"/>
      <c r="AJY110" s="273"/>
      <c r="AJZ110" s="273"/>
      <c r="AKA110" s="273"/>
      <c r="AKB110" s="273"/>
      <c r="AKC110" s="273"/>
      <c r="AKD110" s="273"/>
      <c r="AKE110" s="273"/>
      <c r="AKF110" s="273"/>
      <c r="AKG110" s="273"/>
      <c r="AKH110" s="273"/>
      <c r="AKI110" s="273"/>
      <c r="AKJ110" s="273"/>
      <c r="AKK110" s="273"/>
      <c r="AKL110" s="273"/>
      <c r="AKM110" s="273"/>
      <c r="AKN110" s="273"/>
      <c r="AKO110" s="273"/>
      <c r="AKP110" s="273"/>
      <c r="AKQ110" s="273"/>
      <c r="AKR110" s="273"/>
      <c r="AKS110" s="273"/>
      <c r="AKT110" s="273"/>
      <c r="AKU110" s="273"/>
      <c r="AKV110" s="273"/>
      <c r="AKW110" s="273"/>
      <c r="AKX110" s="273"/>
      <c r="AKY110" s="273"/>
      <c r="AKZ110" s="273"/>
      <c r="ALA110" s="273"/>
      <c r="ALB110" s="273"/>
      <c r="ALC110" s="273"/>
      <c r="ALD110" s="273"/>
      <c r="ALE110" s="273"/>
      <c r="ALF110" s="273"/>
      <c r="ALG110" s="273"/>
      <c r="ALH110" s="273"/>
      <c r="ALI110" s="273"/>
      <c r="ALJ110" s="273"/>
      <c r="ALK110" s="273"/>
      <c r="ALL110" s="273"/>
      <c r="ALM110" s="273"/>
      <c r="ALN110" s="273"/>
      <c r="ALO110" s="273"/>
      <c r="ALP110" s="273"/>
      <c r="ALQ110" s="273"/>
      <c r="ALR110" s="273"/>
      <c r="ALS110" s="273"/>
      <c r="ALT110" s="273"/>
      <c r="ALU110" s="273"/>
      <c r="ALV110" s="273"/>
      <c r="ALW110" s="273"/>
      <c r="ALX110" s="273"/>
      <c r="ALY110" s="273"/>
      <c r="ALZ110" s="273"/>
      <c r="AMA110" s="273"/>
      <c r="AMB110" s="273"/>
      <c r="AMC110" s="273"/>
      <c r="AMD110" s="273"/>
      <c r="AME110" s="273"/>
      <c r="AMF110" s="273"/>
      <c r="AMG110" s="273"/>
      <c r="AMH110" s="273"/>
      <c r="AMI110" s="273"/>
      <c r="AMJ110" s="273"/>
      <c r="AMK110" s="273"/>
      <c r="AML110" s="273"/>
      <c r="AMM110" s="273"/>
      <c r="AMN110" s="273"/>
      <c r="AMO110" s="273"/>
      <c r="AMP110" s="273"/>
      <c r="AMQ110" s="273"/>
      <c r="AMR110" s="273"/>
      <c r="AMS110" s="273"/>
      <c r="AMT110" s="273"/>
      <c r="AMU110" s="273"/>
      <c r="AMV110" s="273"/>
      <c r="AMW110" s="273"/>
      <c r="AMX110" s="273"/>
      <c r="AMY110" s="273"/>
      <c r="AMZ110" s="273"/>
      <c r="ANA110" s="273"/>
      <c r="ANB110" s="273"/>
      <c r="ANC110" s="273"/>
      <c r="AND110" s="273"/>
      <c r="ANE110" s="273"/>
      <c r="ANF110" s="273"/>
      <c r="ANG110" s="273"/>
      <c r="ANH110" s="273"/>
      <c r="ANI110" s="273"/>
      <c r="ANJ110" s="273"/>
      <c r="ANK110" s="273"/>
      <c r="ANL110" s="273"/>
      <c r="ANM110" s="273"/>
      <c r="ANN110" s="273"/>
      <c r="ANO110" s="273"/>
      <c r="ANP110" s="273"/>
      <c r="ANQ110" s="273"/>
      <c r="ANR110" s="273"/>
      <c r="ANS110" s="273"/>
      <c r="ANT110" s="273"/>
      <c r="ANU110" s="273"/>
      <c r="ANV110" s="273"/>
      <c r="ANW110" s="273"/>
      <c r="ANX110" s="273"/>
      <c r="ANY110" s="273"/>
      <c r="ANZ110" s="273"/>
      <c r="AOA110" s="273"/>
      <c r="AOB110" s="273"/>
      <c r="AOC110" s="273"/>
      <c r="AOD110" s="273"/>
      <c r="AOE110" s="273"/>
      <c r="AOF110" s="273"/>
      <c r="AOG110" s="273"/>
      <c r="AOH110" s="273"/>
      <c r="AOI110" s="273"/>
      <c r="AOJ110" s="273"/>
      <c r="AOK110" s="273"/>
      <c r="AOL110" s="273"/>
      <c r="AOM110" s="273"/>
      <c r="AON110" s="273"/>
      <c r="AOO110" s="273"/>
      <c r="AOP110" s="273"/>
      <c r="AOQ110" s="273"/>
      <c r="AOR110" s="273"/>
      <c r="AOS110" s="273"/>
      <c r="AOT110" s="273"/>
      <c r="AOU110" s="273"/>
      <c r="AOV110" s="273"/>
      <c r="AOW110" s="273"/>
      <c r="AOX110" s="273"/>
      <c r="AOY110" s="273"/>
      <c r="AOZ110" s="273"/>
      <c r="APA110" s="273"/>
      <c r="APB110" s="273"/>
      <c r="APC110" s="273"/>
      <c r="APD110" s="273"/>
      <c r="APE110" s="273"/>
      <c r="APF110" s="273"/>
      <c r="APG110" s="273"/>
      <c r="APH110" s="273"/>
      <c r="API110" s="273"/>
      <c r="APJ110" s="273"/>
      <c r="APK110" s="273"/>
      <c r="APL110" s="273"/>
      <c r="APM110" s="273"/>
      <c r="APN110" s="273"/>
      <c r="APO110" s="273"/>
      <c r="APP110" s="273"/>
      <c r="APQ110" s="273"/>
      <c r="APR110" s="273"/>
      <c r="APS110" s="273"/>
      <c r="APT110" s="273"/>
      <c r="APU110" s="273"/>
      <c r="APV110" s="273"/>
      <c r="APW110" s="273"/>
      <c r="APX110" s="273"/>
      <c r="APY110" s="273"/>
      <c r="APZ110" s="273"/>
      <c r="AQA110" s="273"/>
      <c r="AQB110" s="273"/>
      <c r="AQC110" s="273"/>
      <c r="AQD110" s="273"/>
      <c r="AQE110" s="273"/>
      <c r="AQF110" s="273"/>
      <c r="AQG110" s="273"/>
      <c r="AQH110" s="273"/>
      <c r="AQI110" s="273"/>
      <c r="AQJ110" s="273"/>
      <c r="AQK110" s="273"/>
      <c r="AQL110" s="273"/>
      <c r="AQM110" s="273"/>
      <c r="AQN110" s="273"/>
      <c r="AQO110" s="273"/>
      <c r="AQP110" s="273"/>
      <c r="AQQ110" s="273"/>
      <c r="AQR110" s="273"/>
      <c r="AQS110" s="273"/>
      <c r="AQT110" s="273"/>
      <c r="AQU110" s="273"/>
      <c r="AQV110" s="273"/>
      <c r="AQW110" s="273"/>
      <c r="AQX110" s="273"/>
      <c r="AQY110" s="273"/>
      <c r="AQZ110" s="273"/>
      <c r="ARA110" s="273"/>
      <c r="ARB110" s="273"/>
      <c r="ARC110" s="273"/>
      <c r="ARD110" s="273"/>
      <c r="ARE110" s="273"/>
      <c r="ARF110" s="273"/>
      <c r="ARG110" s="273"/>
      <c r="ARH110" s="273"/>
      <c r="ARI110" s="273"/>
      <c r="ARJ110" s="273"/>
      <c r="ARK110" s="273"/>
      <c r="ARL110" s="273"/>
      <c r="ARM110" s="273"/>
      <c r="ARN110" s="273"/>
      <c r="ARO110" s="273"/>
      <c r="ARP110" s="273"/>
      <c r="ARQ110" s="273"/>
      <c r="ARR110" s="273"/>
      <c r="ARS110" s="273"/>
      <c r="ART110" s="273"/>
      <c r="ARU110" s="273"/>
      <c r="ARV110" s="273"/>
      <c r="ARW110" s="273"/>
      <c r="ARX110" s="273"/>
      <c r="ARY110" s="273"/>
      <c r="ARZ110" s="273"/>
      <c r="ASA110" s="273"/>
      <c r="ASB110" s="273"/>
      <c r="ASC110" s="273"/>
      <c r="ASD110" s="273"/>
      <c r="ASE110" s="273"/>
      <c r="ASF110" s="273"/>
      <c r="ASG110" s="273"/>
      <c r="ASH110" s="273"/>
      <c r="ASI110" s="273"/>
      <c r="ASJ110" s="273"/>
      <c r="ASK110" s="273"/>
      <c r="ASL110" s="273"/>
      <c r="ASM110" s="273"/>
      <c r="ASN110" s="273"/>
      <c r="ASO110" s="273"/>
      <c r="ASP110" s="273"/>
      <c r="ASQ110" s="273"/>
      <c r="ASR110" s="273"/>
      <c r="ASS110" s="273"/>
      <c r="AST110" s="273"/>
      <c r="ASU110" s="273"/>
      <c r="ASV110" s="273"/>
      <c r="ASW110" s="273"/>
      <c r="ASX110" s="273"/>
      <c r="ASY110" s="273"/>
      <c r="ASZ110" s="273"/>
      <c r="ATA110" s="273"/>
      <c r="ATB110" s="273"/>
      <c r="ATC110" s="273"/>
      <c r="ATD110" s="273"/>
      <c r="ATE110" s="273"/>
      <c r="ATF110" s="273"/>
      <c r="ATG110" s="273"/>
      <c r="ATH110" s="273"/>
      <c r="ATI110" s="273"/>
      <c r="ATJ110" s="273"/>
      <c r="ATK110" s="273"/>
      <c r="ATL110" s="273"/>
      <c r="ATM110" s="273"/>
      <c r="ATN110" s="273"/>
      <c r="ATO110" s="273"/>
      <c r="ATP110" s="273"/>
      <c r="ATQ110" s="273"/>
      <c r="ATR110" s="273"/>
      <c r="ATS110" s="273"/>
      <c r="ATT110" s="273"/>
      <c r="ATU110" s="273"/>
      <c r="ATV110" s="273"/>
      <c r="ATW110" s="273"/>
      <c r="ATX110" s="273"/>
      <c r="ATY110" s="273"/>
      <c r="ATZ110" s="273"/>
      <c r="AUA110" s="273"/>
      <c r="AUB110" s="273"/>
      <c r="AUC110" s="273"/>
      <c r="AUD110" s="273"/>
      <c r="AUE110" s="273"/>
      <c r="AUF110" s="273"/>
      <c r="AUG110" s="273"/>
      <c r="AUH110" s="273"/>
      <c r="AUI110" s="273"/>
      <c r="AUJ110" s="273"/>
      <c r="AUK110" s="273"/>
      <c r="AUL110" s="273"/>
      <c r="AUM110" s="273"/>
      <c r="AUN110" s="273"/>
      <c r="AUO110" s="273"/>
      <c r="AUP110" s="273"/>
      <c r="AUQ110" s="273"/>
      <c r="AUR110" s="273"/>
      <c r="AUS110" s="273"/>
      <c r="AUT110" s="273"/>
      <c r="AUU110" s="273"/>
      <c r="AUV110" s="273"/>
      <c r="AUW110" s="273"/>
      <c r="AUX110" s="273"/>
      <c r="AUY110" s="273"/>
      <c r="AUZ110" s="273"/>
      <c r="AVA110" s="273"/>
      <c r="AVB110" s="273"/>
      <c r="AVC110" s="273"/>
      <c r="AVD110" s="273"/>
      <c r="AVE110" s="273"/>
      <c r="AVF110" s="273"/>
      <c r="AVG110" s="273"/>
      <c r="AVH110" s="273"/>
      <c r="AVI110" s="273"/>
      <c r="AVJ110" s="273"/>
      <c r="AVK110" s="273"/>
      <c r="AVL110" s="273"/>
      <c r="AVM110" s="273"/>
      <c r="AVN110" s="273"/>
      <c r="AVO110" s="273"/>
      <c r="AVP110" s="273"/>
      <c r="AVQ110" s="273"/>
      <c r="AVR110" s="273"/>
      <c r="AVS110" s="273"/>
      <c r="AVT110" s="273"/>
      <c r="AVU110" s="273"/>
      <c r="AVV110" s="273"/>
      <c r="AVW110" s="273"/>
      <c r="AVX110" s="273"/>
      <c r="AVY110" s="273"/>
      <c r="AVZ110" s="273"/>
      <c r="AWA110" s="273"/>
      <c r="AWB110" s="273"/>
      <c r="AWC110" s="273"/>
      <c r="AWD110" s="273"/>
      <c r="AWE110" s="273"/>
      <c r="AWF110" s="273"/>
      <c r="AWG110" s="273"/>
      <c r="AWH110" s="273"/>
      <c r="AWI110" s="273"/>
      <c r="AWJ110" s="273"/>
      <c r="AWK110" s="273"/>
      <c r="AWL110" s="273"/>
      <c r="AWM110" s="273"/>
      <c r="AWN110" s="273"/>
      <c r="AWO110" s="273"/>
      <c r="AWP110" s="273"/>
      <c r="AWQ110" s="273"/>
      <c r="AWR110" s="273"/>
      <c r="AWS110" s="273"/>
      <c r="AWT110" s="273"/>
      <c r="AWU110" s="273"/>
      <c r="AWV110" s="273"/>
      <c r="AWW110" s="273"/>
      <c r="AWX110" s="273"/>
      <c r="AWY110" s="273"/>
      <c r="AWZ110" s="273"/>
      <c r="AXA110" s="273"/>
      <c r="AXB110" s="273"/>
      <c r="AXC110" s="273"/>
      <c r="AXD110" s="273"/>
      <c r="AXE110" s="273"/>
      <c r="AXF110" s="273"/>
      <c r="AXG110" s="273"/>
      <c r="AXH110" s="273"/>
      <c r="AXI110" s="273"/>
      <c r="AXJ110" s="273"/>
      <c r="AXK110" s="273"/>
      <c r="AXL110" s="273"/>
      <c r="AXM110" s="273"/>
      <c r="AXN110" s="273"/>
      <c r="AXO110" s="273"/>
      <c r="AXP110" s="273"/>
      <c r="AXQ110" s="273"/>
      <c r="AXR110" s="273"/>
      <c r="AXS110" s="273"/>
      <c r="AXT110" s="273"/>
      <c r="AXU110" s="273"/>
      <c r="AXV110" s="273"/>
      <c r="AXW110" s="273"/>
      <c r="AXX110" s="273"/>
      <c r="AXY110" s="273"/>
      <c r="AXZ110" s="273"/>
      <c r="AYA110" s="273"/>
      <c r="AYB110" s="273"/>
      <c r="AYC110" s="273"/>
      <c r="AYD110" s="273"/>
      <c r="AYE110" s="273"/>
      <c r="AYF110" s="273"/>
      <c r="AYG110" s="273"/>
      <c r="AYH110" s="273"/>
      <c r="AYI110" s="273"/>
      <c r="AYJ110" s="273"/>
      <c r="AYK110" s="273"/>
      <c r="AYL110" s="273"/>
      <c r="AYM110" s="273"/>
      <c r="AYN110" s="273"/>
      <c r="AYO110" s="273"/>
      <c r="AYP110" s="273"/>
      <c r="AYQ110" s="273"/>
      <c r="AYR110" s="273"/>
      <c r="AYS110" s="273"/>
      <c r="AYT110" s="273"/>
      <c r="AYU110" s="273"/>
      <c r="AYV110" s="273"/>
      <c r="AYW110" s="273"/>
      <c r="AYX110" s="273"/>
      <c r="AYY110" s="273"/>
      <c r="AYZ110" s="273"/>
      <c r="AZA110" s="273"/>
      <c r="AZB110" s="273"/>
      <c r="AZC110" s="273"/>
      <c r="AZD110" s="273"/>
      <c r="AZE110" s="273"/>
      <c r="AZF110" s="273"/>
      <c r="AZG110" s="273"/>
      <c r="AZH110" s="273"/>
      <c r="AZI110" s="273"/>
      <c r="AZJ110" s="273"/>
      <c r="AZK110" s="273"/>
      <c r="AZL110" s="273"/>
      <c r="AZM110" s="273"/>
      <c r="AZN110" s="273"/>
      <c r="AZO110" s="273"/>
      <c r="AZP110" s="273"/>
      <c r="AZQ110" s="273"/>
      <c r="AZR110" s="273"/>
      <c r="AZS110" s="273"/>
      <c r="AZT110" s="273"/>
      <c r="AZU110" s="273"/>
      <c r="AZV110" s="273"/>
      <c r="AZW110" s="273"/>
      <c r="AZX110" s="273"/>
      <c r="AZY110" s="273"/>
      <c r="AZZ110" s="273"/>
      <c r="BAA110" s="273"/>
      <c r="BAB110" s="273"/>
      <c r="BAC110" s="273"/>
      <c r="BAD110" s="273"/>
      <c r="BAE110" s="273"/>
      <c r="BAF110" s="273"/>
      <c r="BAG110" s="273"/>
      <c r="BAH110" s="273"/>
      <c r="BAI110" s="273"/>
      <c r="BAJ110" s="273"/>
      <c r="BAK110" s="273"/>
      <c r="BAL110" s="273"/>
      <c r="BAM110" s="273"/>
      <c r="BAN110" s="273"/>
      <c r="BAO110" s="273"/>
      <c r="BAP110" s="273"/>
      <c r="BAQ110" s="273"/>
      <c r="BAR110" s="273"/>
      <c r="BAS110" s="273"/>
      <c r="BAT110" s="273"/>
      <c r="BAU110" s="273"/>
      <c r="BAV110" s="273"/>
      <c r="BAW110" s="273"/>
      <c r="BAX110" s="273"/>
      <c r="BAY110" s="273"/>
      <c r="BAZ110" s="273"/>
      <c r="BBA110" s="273"/>
      <c r="BBB110" s="273"/>
      <c r="BBC110" s="273"/>
      <c r="BBD110" s="273"/>
      <c r="BBE110" s="273"/>
      <c r="BBF110" s="273"/>
      <c r="BBG110" s="273"/>
      <c r="BBH110" s="273"/>
      <c r="BBI110" s="273"/>
      <c r="BBJ110" s="273"/>
      <c r="BBK110" s="273"/>
      <c r="BBL110" s="273"/>
      <c r="BBM110" s="273"/>
      <c r="BBN110" s="273"/>
      <c r="BBO110" s="273"/>
      <c r="BBP110" s="273"/>
      <c r="BBQ110" s="273"/>
      <c r="BBR110" s="273"/>
      <c r="BBS110" s="273"/>
      <c r="BBT110" s="273"/>
      <c r="BBU110" s="273"/>
      <c r="BBV110" s="273"/>
      <c r="BBW110" s="273"/>
      <c r="BBX110" s="273"/>
      <c r="BBY110" s="273"/>
      <c r="BBZ110" s="273"/>
      <c r="BCA110" s="273"/>
      <c r="BCB110" s="273"/>
      <c r="BCC110" s="273"/>
      <c r="BCD110" s="273"/>
      <c r="BCE110" s="273"/>
      <c r="BCF110" s="273"/>
      <c r="BCG110" s="273"/>
      <c r="BCH110" s="273"/>
      <c r="BCI110" s="273"/>
      <c r="BCJ110" s="273"/>
      <c r="BCK110" s="273"/>
      <c r="BCL110" s="273"/>
      <c r="BCM110" s="273"/>
      <c r="BCN110" s="273"/>
      <c r="BCO110" s="273"/>
      <c r="BCP110" s="273"/>
      <c r="BCQ110" s="273"/>
      <c r="BCR110" s="273"/>
      <c r="BCS110" s="273"/>
      <c r="BCT110" s="273"/>
      <c r="BCU110" s="273"/>
      <c r="BCV110" s="273"/>
      <c r="BCW110" s="273"/>
      <c r="BCX110" s="273"/>
      <c r="BCY110" s="273"/>
      <c r="BCZ110" s="273"/>
      <c r="BDA110" s="273"/>
      <c r="BDB110" s="273"/>
      <c r="BDC110" s="273"/>
      <c r="BDD110" s="273"/>
      <c r="BDE110" s="273"/>
      <c r="BDF110" s="273"/>
      <c r="BDG110" s="273"/>
      <c r="BDH110" s="273"/>
      <c r="BDI110" s="273"/>
      <c r="BDJ110" s="273"/>
      <c r="BDK110" s="273"/>
      <c r="BDL110" s="273"/>
      <c r="BDM110" s="273"/>
      <c r="BDN110" s="273"/>
      <c r="BDO110" s="273"/>
      <c r="BDP110" s="273"/>
      <c r="BDQ110" s="273"/>
      <c r="BDR110" s="273"/>
      <c r="BDS110" s="273"/>
      <c r="BDT110" s="273"/>
      <c r="BDU110" s="273"/>
      <c r="BDV110" s="273"/>
      <c r="BDW110" s="273"/>
      <c r="BDX110" s="273"/>
      <c r="BDY110" s="273"/>
      <c r="BDZ110" s="273"/>
      <c r="BEA110" s="273"/>
      <c r="BEB110" s="273"/>
      <c r="BEC110" s="273"/>
      <c r="BED110" s="273"/>
      <c r="BEE110" s="273"/>
      <c r="BEF110" s="273"/>
      <c r="BEG110" s="273"/>
      <c r="BEH110" s="273"/>
      <c r="BEI110" s="273"/>
      <c r="BEJ110" s="273"/>
      <c r="BEK110" s="273"/>
      <c r="BEL110" s="273"/>
      <c r="BEM110" s="273"/>
      <c r="BEN110" s="273"/>
      <c r="BEO110" s="273"/>
      <c r="BEP110" s="273"/>
      <c r="BEQ110" s="273"/>
      <c r="BER110" s="273"/>
      <c r="BES110" s="273"/>
      <c r="BET110" s="273"/>
      <c r="BEU110" s="273"/>
      <c r="BEV110" s="273"/>
      <c r="BEW110" s="273"/>
      <c r="BEX110" s="273"/>
      <c r="BEY110" s="273"/>
      <c r="BEZ110" s="273"/>
      <c r="BFA110" s="273"/>
      <c r="BFB110" s="273"/>
      <c r="BFC110" s="273"/>
      <c r="BFD110" s="273"/>
      <c r="BFE110" s="273"/>
      <c r="BFF110" s="273"/>
      <c r="BFG110" s="273"/>
      <c r="BFH110" s="273"/>
      <c r="BFI110" s="273"/>
      <c r="BFJ110" s="273"/>
      <c r="BFK110" s="273"/>
      <c r="BFL110" s="273"/>
      <c r="BFM110" s="273"/>
      <c r="BFN110" s="273"/>
      <c r="BFO110" s="273"/>
      <c r="BFP110" s="273"/>
      <c r="BFQ110" s="273"/>
      <c r="BFR110" s="273"/>
      <c r="BFS110" s="273"/>
      <c r="BFT110" s="273"/>
      <c r="BFU110" s="273"/>
      <c r="BFV110" s="273"/>
      <c r="BFW110" s="273"/>
      <c r="BFX110" s="273"/>
      <c r="BFY110" s="273"/>
      <c r="BFZ110" s="273"/>
      <c r="BGA110" s="273"/>
      <c r="BGB110" s="273"/>
      <c r="BGC110" s="273"/>
      <c r="BGD110" s="273"/>
      <c r="BGE110" s="273"/>
      <c r="BGF110" s="273"/>
      <c r="BGG110" s="273"/>
      <c r="BGH110" s="273"/>
      <c r="BGI110" s="273"/>
      <c r="BGJ110" s="273"/>
      <c r="BGK110" s="273"/>
      <c r="BGL110" s="273"/>
      <c r="BGM110" s="273"/>
      <c r="BGN110" s="273"/>
      <c r="BGO110" s="273"/>
      <c r="BGP110" s="273"/>
      <c r="BGQ110" s="273"/>
      <c r="BGR110" s="273"/>
      <c r="BGS110" s="273"/>
      <c r="BGT110" s="273"/>
      <c r="BGU110" s="273"/>
      <c r="BGV110" s="273"/>
      <c r="BGW110" s="273"/>
      <c r="BGX110" s="273"/>
      <c r="BGY110" s="273"/>
      <c r="BGZ110" s="273"/>
      <c r="BHA110" s="273"/>
      <c r="BHB110" s="273"/>
      <c r="BHC110" s="273"/>
      <c r="BHD110" s="273"/>
      <c r="BHE110" s="273"/>
      <c r="BHF110" s="273"/>
      <c r="BHG110" s="273"/>
      <c r="BHH110" s="273"/>
      <c r="BHI110" s="273"/>
      <c r="BHJ110" s="273"/>
      <c r="BHK110" s="273"/>
      <c r="BHL110" s="273"/>
      <c r="BHM110" s="273"/>
      <c r="BHN110" s="273"/>
      <c r="BHO110" s="273"/>
      <c r="BHP110" s="273"/>
      <c r="BHQ110" s="273"/>
      <c r="BHR110" s="273"/>
      <c r="BHS110" s="273"/>
      <c r="BHT110" s="273"/>
      <c r="BHU110" s="273"/>
      <c r="BHV110" s="273"/>
      <c r="BHW110" s="273"/>
      <c r="BHX110" s="273"/>
      <c r="BHY110" s="273"/>
      <c r="BHZ110" s="273"/>
      <c r="BIA110" s="273"/>
      <c r="BIB110" s="273"/>
      <c r="BIC110" s="273"/>
      <c r="BID110" s="273"/>
      <c r="BIE110" s="273"/>
      <c r="BIF110" s="273"/>
      <c r="BIG110" s="273"/>
      <c r="BIH110" s="273"/>
      <c r="BII110" s="273"/>
      <c r="BIJ110" s="273"/>
      <c r="BIK110" s="273"/>
      <c r="BIL110" s="273"/>
      <c r="BIM110" s="273"/>
      <c r="BIN110" s="273"/>
      <c r="BIO110" s="273"/>
      <c r="BIP110" s="273"/>
      <c r="BIQ110" s="273"/>
      <c r="BIR110" s="273"/>
      <c r="BIS110" s="273"/>
      <c r="BIT110" s="273"/>
      <c r="BIU110" s="273"/>
      <c r="BIV110" s="273"/>
      <c r="BIW110" s="273"/>
      <c r="BIX110" s="273"/>
      <c r="BIY110" s="273"/>
      <c r="BIZ110" s="273"/>
      <c r="BJA110" s="273"/>
      <c r="BJB110" s="273"/>
      <c r="BJC110" s="273"/>
      <c r="BJD110" s="273"/>
      <c r="BJE110" s="273"/>
      <c r="BJF110" s="273"/>
      <c r="BJG110" s="273"/>
      <c r="BJH110" s="273"/>
      <c r="BJI110" s="273"/>
      <c r="BJJ110" s="273"/>
      <c r="BJK110" s="273"/>
      <c r="BJL110" s="273"/>
      <c r="BJM110" s="273"/>
      <c r="BJN110" s="273"/>
      <c r="BJO110" s="273"/>
      <c r="BJP110" s="273"/>
      <c r="BJQ110" s="273"/>
      <c r="BJR110" s="273"/>
      <c r="BJS110" s="273"/>
      <c r="BJT110" s="273"/>
      <c r="BJU110" s="273"/>
      <c r="BJV110" s="273"/>
      <c r="BJW110" s="273"/>
      <c r="BJX110" s="273"/>
      <c r="BJY110" s="273"/>
      <c r="BJZ110" s="273"/>
      <c r="BKA110" s="273"/>
      <c r="BKB110" s="273"/>
      <c r="BKC110" s="273"/>
      <c r="BKD110" s="273"/>
      <c r="BKE110" s="273"/>
      <c r="BKF110" s="273"/>
      <c r="BKG110" s="273"/>
      <c r="BKH110" s="273"/>
      <c r="BKI110" s="273"/>
      <c r="BKJ110" s="273"/>
      <c r="BKK110" s="273"/>
      <c r="BKL110" s="273"/>
      <c r="BKM110" s="273"/>
      <c r="BKN110" s="273"/>
      <c r="BKO110" s="273"/>
      <c r="BKP110" s="273"/>
      <c r="BKQ110" s="273"/>
      <c r="BKR110" s="273"/>
      <c r="BKS110" s="273"/>
      <c r="BKT110" s="273"/>
      <c r="BKU110" s="273"/>
      <c r="BKV110" s="273"/>
      <c r="BKW110" s="273"/>
      <c r="BKX110" s="273"/>
      <c r="BKY110" s="273"/>
      <c r="BKZ110" s="273"/>
      <c r="BLA110" s="273"/>
      <c r="BLB110" s="273"/>
      <c r="BLC110" s="273"/>
      <c r="BLD110" s="273"/>
      <c r="BLE110" s="273"/>
      <c r="BLF110" s="273"/>
      <c r="BLG110" s="273"/>
      <c r="BLH110" s="273"/>
      <c r="BLI110" s="273"/>
      <c r="BLJ110" s="273"/>
      <c r="BLK110" s="273"/>
      <c r="BLL110" s="273"/>
      <c r="BLM110" s="273"/>
      <c r="BLN110" s="273"/>
      <c r="BLO110" s="273"/>
      <c r="BLP110" s="273"/>
      <c r="BLQ110" s="273"/>
      <c r="BLR110" s="273"/>
      <c r="BLS110" s="273"/>
      <c r="BLT110" s="273"/>
      <c r="BLU110" s="273"/>
      <c r="BLV110" s="273"/>
      <c r="BLW110" s="273"/>
      <c r="BLX110" s="273"/>
      <c r="BLY110" s="273"/>
      <c r="BLZ110" s="273"/>
      <c r="BMA110" s="273"/>
      <c r="BMB110" s="273"/>
      <c r="BMC110" s="273"/>
      <c r="BMD110" s="273"/>
      <c r="BME110" s="273"/>
      <c r="BMF110" s="273"/>
      <c r="BMG110" s="273"/>
      <c r="BMH110" s="273"/>
      <c r="BMI110" s="273"/>
      <c r="BMJ110" s="273"/>
      <c r="BMK110" s="273"/>
      <c r="BML110" s="273"/>
      <c r="BMM110" s="273"/>
      <c r="BMN110" s="273"/>
      <c r="BMO110" s="273"/>
      <c r="BMP110" s="273"/>
      <c r="BMQ110" s="273"/>
      <c r="BMR110" s="273"/>
      <c r="BMS110" s="273"/>
      <c r="BMT110" s="273"/>
      <c r="BMU110" s="273"/>
      <c r="BMV110" s="273"/>
      <c r="BMW110" s="273"/>
      <c r="BMX110" s="273"/>
      <c r="BMY110" s="273"/>
      <c r="BMZ110" s="273"/>
      <c r="BNA110" s="273"/>
      <c r="BNB110" s="273"/>
      <c r="BNC110" s="273"/>
      <c r="BND110" s="273"/>
      <c r="BNE110" s="273"/>
      <c r="BNF110" s="273"/>
      <c r="BNG110" s="273"/>
      <c r="BNH110" s="273"/>
      <c r="BNI110" s="273"/>
      <c r="BNJ110" s="273"/>
      <c r="BNK110" s="273"/>
      <c r="BNL110" s="273"/>
      <c r="BNM110" s="273"/>
      <c r="BNN110" s="273"/>
      <c r="BNO110" s="273"/>
      <c r="BNP110" s="273"/>
      <c r="BNQ110" s="273"/>
      <c r="BNR110" s="273"/>
      <c r="BNS110" s="273"/>
      <c r="BNT110" s="273"/>
      <c r="BNU110" s="273"/>
      <c r="BNV110" s="273"/>
      <c r="BNW110" s="273"/>
      <c r="BNX110" s="273"/>
      <c r="BNY110" s="273"/>
      <c r="BNZ110" s="273"/>
      <c r="BOA110" s="273"/>
      <c r="BOB110" s="273"/>
      <c r="BOC110" s="273"/>
      <c r="BOD110" s="273"/>
      <c r="BOE110" s="273"/>
      <c r="BOF110" s="273"/>
      <c r="BOG110" s="273"/>
      <c r="BOH110" s="273"/>
      <c r="BOI110" s="273"/>
      <c r="BOJ110" s="273"/>
      <c r="BOK110" s="273"/>
      <c r="BOL110" s="273"/>
      <c r="BOM110" s="273"/>
      <c r="BON110" s="273"/>
      <c r="BOO110" s="273"/>
      <c r="BOP110" s="273"/>
      <c r="BOQ110" s="273"/>
      <c r="BOR110" s="273"/>
      <c r="BOS110" s="273"/>
      <c r="BOT110" s="273"/>
      <c r="BOU110" s="273"/>
      <c r="BOV110" s="273"/>
      <c r="BOW110" s="273"/>
      <c r="BOX110" s="273"/>
      <c r="BOY110" s="273"/>
      <c r="BOZ110" s="273"/>
      <c r="BPA110" s="273"/>
      <c r="BPB110" s="273"/>
      <c r="BPC110" s="273"/>
      <c r="BPD110" s="273"/>
      <c r="BPE110" s="273"/>
      <c r="BPF110" s="273"/>
      <c r="BPG110" s="273"/>
      <c r="BPH110" s="273"/>
      <c r="BPI110" s="273"/>
      <c r="BPJ110" s="273"/>
      <c r="BPK110" s="273"/>
      <c r="BPL110" s="273"/>
      <c r="BPM110" s="273"/>
      <c r="BPN110" s="273"/>
      <c r="BPO110" s="273"/>
      <c r="BPP110" s="273"/>
      <c r="BPQ110" s="273"/>
      <c r="BPR110" s="273"/>
      <c r="BPS110" s="273"/>
      <c r="BPT110" s="273"/>
      <c r="BPU110" s="273"/>
      <c r="BPV110" s="273"/>
      <c r="BPW110" s="273"/>
      <c r="BPX110" s="273"/>
      <c r="BPY110" s="273"/>
      <c r="BPZ110" s="273"/>
      <c r="BQA110" s="273"/>
      <c r="BQB110" s="273"/>
      <c r="BQC110" s="273"/>
      <c r="BQD110" s="273"/>
      <c r="BQE110" s="273"/>
      <c r="BQF110" s="273"/>
      <c r="BQG110" s="273"/>
      <c r="BQH110" s="273"/>
      <c r="BQI110" s="273"/>
      <c r="BQJ110" s="273"/>
      <c r="BQK110" s="273"/>
      <c r="BQL110" s="273"/>
      <c r="BQM110" s="273"/>
      <c r="BQN110" s="273"/>
      <c r="BQO110" s="273"/>
      <c r="BQP110" s="273"/>
      <c r="BQQ110" s="273"/>
      <c r="BQR110" s="273"/>
      <c r="BQS110" s="273"/>
      <c r="BQT110" s="273"/>
      <c r="BQU110" s="273"/>
      <c r="BQV110" s="273"/>
      <c r="BQW110" s="273"/>
      <c r="BQX110" s="273"/>
      <c r="BQY110" s="273"/>
      <c r="BQZ110" s="273"/>
      <c r="BRA110" s="273"/>
      <c r="BRB110" s="273"/>
      <c r="BRC110" s="273"/>
      <c r="BRD110" s="273"/>
      <c r="BRE110" s="273"/>
      <c r="BRF110" s="273"/>
      <c r="BRG110" s="273"/>
      <c r="BRH110" s="273"/>
      <c r="BRI110" s="273"/>
      <c r="BRJ110" s="273"/>
      <c r="BRK110" s="273"/>
      <c r="BRL110" s="273"/>
      <c r="BRM110" s="273"/>
      <c r="BRN110" s="273"/>
      <c r="BRO110" s="273"/>
      <c r="BRP110" s="273"/>
      <c r="BRQ110" s="273"/>
      <c r="BRR110" s="273"/>
      <c r="BRS110" s="273"/>
      <c r="BRT110" s="273"/>
      <c r="BRU110" s="273"/>
      <c r="BRV110" s="273"/>
      <c r="BRW110" s="273"/>
      <c r="BRX110" s="273"/>
      <c r="BRY110" s="273"/>
      <c r="BRZ110" s="273"/>
      <c r="BSA110" s="273"/>
      <c r="BSB110" s="273"/>
      <c r="BSC110" s="273"/>
      <c r="BSD110" s="273"/>
      <c r="BSE110" s="273"/>
      <c r="BSF110" s="273"/>
      <c r="BSG110" s="273"/>
      <c r="BSH110" s="273"/>
      <c r="BSI110" s="273"/>
      <c r="BSJ110" s="273"/>
      <c r="BSK110" s="273"/>
      <c r="BSL110" s="273"/>
      <c r="BSM110" s="273"/>
      <c r="BSN110" s="273"/>
      <c r="BSO110" s="273"/>
      <c r="BSP110" s="273"/>
      <c r="BSQ110" s="273"/>
      <c r="BSR110" s="273"/>
      <c r="BSS110" s="273"/>
      <c r="BST110" s="273"/>
      <c r="BSU110" s="273"/>
      <c r="BSV110" s="273"/>
      <c r="BSW110" s="273"/>
      <c r="BSX110" s="273"/>
      <c r="BSY110" s="273"/>
      <c r="BSZ110" s="273"/>
      <c r="BTA110" s="273"/>
      <c r="BTB110" s="273"/>
      <c r="BTC110" s="273"/>
      <c r="BTD110" s="273"/>
      <c r="BTE110" s="273"/>
      <c r="BTF110" s="273"/>
      <c r="BTG110" s="273"/>
      <c r="BTH110" s="273"/>
      <c r="BTI110" s="273"/>
      <c r="BTJ110" s="273"/>
      <c r="BTK110" s="273"/>
      <c r="BTL110" s="273"/>
      <c r="BTM110" s="273"/>
      <c r="BTN110" s="273"/>
      <c r="BTO110" s="273"/>
      <c r="BTP110" s="273"/>
      <c r="BTQ110" s="273"/>
      <c r="BTR110" s="273"/>
      <c r="BTS110" s="273"/>
      <c r="BTT110" s="273"/>
      <c r="BTU110" s="273"/>
      <c r="BTV110" s="273"/>
      <c r="BTW110" s="273"/>
      <c r="BTX110" s="273"/>
      <c r="BTY110" s="273"/>
      <c r="BTZ110" s="273"/>
      <c r="BUA110" s="273"/>
      <c r="BUB110" s="273"/>
      <c r="BUC110" s="273"/>
      <c r="BUD110" s="273"/>
      <c r="BUE110" s="273"/>
      <c r="BUF110" s="273"/>
      <c r="BUG110" s="273"/>
      <c r="BUH110" s="273"/>
      <c r="BUI110" s="273"/>
      <c r="BUJ110" s="273"/>
      <c r="BUK110" s="273"/>
      <c r="BUL110" s="273"/>
      <c r="BUM110" s="273"/>
      <c r="BUN110" s="273"/>
      <c r="BUO110" s="273"/>
      <c r="BUP110" s="273"/>
      <c r="BUQ110" s="273"/>
      <c r="BUR110" s="273"/>
      <c r="BUS110" s="273"/>
      <c r="BUT110" s="273"/>
      <c r="BUU110" s="273"/>
      <c r="BUV110" s="273"/>
      <c r="BUW110" s="273"/>
      <c r="BUX110" s="273"/>
      <c r="BUY110" s="273"/>
      <c r="BUZ110" s="273"/>
      <c r="BVA110" s="273"/>
      <c r="BVB110" s="273"/>
      <c r="BVC110" s="273"/>
      <c r="BVD110" s="273"/>
      <c r="BVE110" s="273"/>
      <c r="BVF110" s="273"/>
      <c r="BVG110" s="273"/>
      <c r="BVH110" s="273"/>
      <c r="BVI110" s="273"/>
      <c r="BVJ110" s="273"/>
      <c r="BVK110" s="273"/>
      <c r="BVL110" s="273"/>
      <c r="BVM110" s="273"/>
      <c r="BVN110" s="273"/>
      <c r="BVO110" s="273"/>
      <c r="BVP110" s="273"/>
      <c r="BVQ110" s="273"/>
      <c r="BVR110" s="273"/>
      <c r="BVS110" s="273"/>
      <c r="BVT110" s="273"/>
      <c r="BVU110" s="273"/>
      <c r="BVV110" s="273"/>
      <c r="BVW110" s="273"/>
      <c r="BVX110" s="273"/>
      <c r="BVY110" s="273"/>
      <c r="BVZ110" s="273"/>
      <c r="BWA110" s="273"/>
      <c r="BWB110" s="273"/>
      <c r="BWC110" s="273"/>
      <c r="BWD110" s="273"/>
      <c r="BWE110" s="273"/>
      <c r="BWF110" s="273"/>
      <c r="BWG110" s="273"/>
      <c r="BWH110" s="273"/>
      <c r="BWI110" s="273"/>
      <c r="BWJ110" s="273"/>
      <c r="BWK110" s="273"/>
      <c r="BWL110" s="273"/>
      <c r="BWM110" s="273"/>
      <c r="BWN110" s="273"/>
      <c r="BWO110" s="273"/>
      <c r="BWP110" s="273"/>
      <c r="BWQ110" s="273"/>
      <c r="BWR110" s="273"/>
      <c r="BWS110" s="273"/>
      <c r="BWT110" s="273"/>
      <c r="BWU110" s="273"/>
      <c r="BWV110" s="273"/>
      <c r="BWW110" s="273"/>
      <c r="BWX110" s="273"/>
      <c r="BWY110" s="273"/>
      <c r="BWZ110" s="273"/>
      <c r="BXA110" s="273"/>
      <c r="BXB110" s="273"/>
      <c r="BXC110" s="273"/>
      <c r="BXD110" s="273"/>
      <c r="BXE110" s="273"/>
      <c r="BXF110" s="273"/>
      <c r="BXG110" s="273"/>
      <c r="BXH110" s="273"/>
      <c r="BXI110" s="273"/>
      <c r="BXJ110" s="273"/>
      <c r="BXK110" s="273"/>
      <c r="BXL110" s="273"/>
      <c r="BXM110" s="273"/>
      <c r="BXN110" s="273"/>
      <c r="BXO110" s="273"/>
      <c r="BXP110" s="273"/>
      <c r="BXQ110" s="273"/>
      <c r="BXR110" s="273"/>
      <c r="BXS110" s="273"/>
      <c r="BXT110" s="273"/>
      <c r="BXU110" s="273"/>
      <c r="BXV110" s="273"/>
      <c r="BXW110" s="273"/>
      <c r="BXX110" s="273"/>
      <c r="BXY110" s="273"/>
      <c r="BXZ110" s="273"/>
      <c r="BYA110" s="273"/>
      <c r="BYB110" s="273"/>
      <c r="BYC110" s="273"/>
      <c r="BYD110" s="273"/>
      <c r="BYE110" s="273"/>
      <c r="BYF110" s="273"/>
      <c r="BYG110" s="273"/>
      <c r="BYH110" s="273"/>
      <c r="BYI110" s="273"/>
      <c r="BYJ110" s="273"/>
      <c r="BYK110" s="273"/>
      <c r="BYL110" s="273"/>
      <c r="BYM110" s="273"/>
      <c r="BYN110" s="273"/>
      <c r="BYO110" s="273"/>
      <c r="BYP110" s="273"/>
      <c r="BYQ110" s="273"/>
      <c r="BYR110" s="273"/>
      <c r="BYS110" s="273"/>
      <c r="BYT110" s="273"/>
      <c r="BYU110" s="273"/>
      <c r="BYV110" s="273"/>
      <c r="BYW110" s="273"/>
      <c r="BYX110" s="273"/>
      <c r="BYY110" s="273"/>
      <c r="BYZ110" s="273"/>
      <c r="BZA110" s="273"/>
      <c r="BZB110" s="273"/>
      <c r="BZC110" s="273"/>
      <c r="BZD110" s="273"/>
      <c r="BZE110" s="273"/>
      <c r="BZF110" s="273"/>
      <c r="BZG110" s="273"/>
      <c r="BZH110" s="273"/>
      <c r="BZI110" s="273"/>
      <c r="BZJ110" s="273"/>
      <c r="BZK110" s="273"/>
      <c r="BZL110" s="273"/>
      <c r="BZM110" s="273"/>
      <c r="BZN110" s="273"/>
      <c r="BZO110" s="273"/>
      <c r="BZP110" s="273"/>
      <c r="BZQ110" s="273"/>
      <c r="BZR110" s="273"/>
      <c r="BZS110" s="273"/>
      <c r="BZT110" s="273"/>
      <c r="BZU110" s="273"/>
      <c r="BZV110" s="273"/>
      <c r="BZW110" s="273"/>
      <c r="BZX110" s="273"/>
      <c r="BZY110" s="273"/>
      <c r="BZZ110" s="273"/>
      <c r="CAA110" s="273"/>
      <c r="CAB110" s="273"/>
      <c r="CAC110" s="273"/>
      <c r="CAD110" s="273"/>
      <c r="CAE110" s="273"/>
      <c r="CAF110" s="273"/>
      <c r="CAG110" s="273"/>
      <c r="CAH110" s="273"/>
      <c r="CAI110" s="273"/>
      <c r="CAJ110" s="273"/>
      <c r="CAK110" s="273"/>
      <c r="CAL110" s="273"/>
      <c r="CAM110" s="273"/>
      <c r="CAN110" s="273"/>
      <c r="CAO110" s="273"/>
      <c r="CAP110" s="273"/>
      <c r="CAQ110" s="273"/>
      <c r="CAR110" s="273"/>
      <c r="CAS110" s="273"/>
      <c r="CAT110" s="273"/>
      <c r="CAU110" s="273"/>
      <c r="CAV110" s="273"/>
      <c r="CAW110" s="273"/>
      <c r="CAX110" s="273"/>
      <c r="CAY110" s="273"/>
      <c r="CAZ110" s="273"/>
      <c r="CBA110" s="273"/>
      <c r="CBB110" s="273"/>
      <c r="CBC110" s="273"/>
      <c r="CBD110" s="273"/>
      <c r="CBE110" s="273"/>
      <c r="CBF110" s="273"/>
      <c r="CBG110" s="273"/>
      <c r="CBH110" s="273"/>
      <c r="CBI110" s="273"/>
      <c r="CBJ110" s="273"/>
      <c r="CBK110" s="273"/>
      <c r="CBL110" s="273"/>
      <c r="CBM110" s="273"/>
      <c r="CBN110" s="273"/>
      <c r="CBO110" s="273"/>
      <c r="CBP110" s="273"/>
      <c r="CBQ110" s="273"/>
      <c r="CBR110" s="273"/>
      <c r="CBS110" s="273"/>
      <c r="CBT110" s="273"/>
      <c r="CBU110" s="273"/>
      <c r="CBV110" s="273"/>
      <c r="CBW110" s="273"/>
      <c r="CBX110" s="273"/>
      <c r="CBY110" s="273"/>
      <c r="CBZ110" s="273"/>
      <c r="CCA110" s="273"/>
      <c r="CCB110" s="273"/>
      <c r="CCC110" s="273"/>
      <c r="CCD110" s="273"/>
      <c r="CCE110" s="273"/>
      <c r="CCF110" s="273"/>
      <c r="CCG110" s="273"/>
      <c r="CCH110" s="273"/>
      <c r="CCI110" s="273"/>
      <c r="CCJ110" s="273"/>
      <c r="CCK110" s="273"/>
      <c r="CCL110" s="273"/>
      <c r="CCM110" s="273"/>
      <c r="CCN110" s="273"/>
      <c r="CCO110" s="273"/>
      <c r="CCP110" s="273"/>
      <c r="CCQ110" s="273"/>
      <c r="CCR110" s="273"/>
      <c r="CCS110" s="273"/>
      <c r="CCT110" s="273"/>
      <c r="CCU110" s="273"/>
      <c r="CCV110" s="273"/>
      <c r="CCW110" s="273"/>
      <c r="CCX110" s="273"/>
      <c r="CCY110" s="273"/>
      <c r="CCZ110" s="273"/>
      <c r="CDA110" s="273"/>
      <c r="CDB110" s="273"/>
      <c r="CDC110" s="273"/>
      <c r="CDD110" s="273"/>
      <c r="CDE110" s="273"/>
      <c r="CDF110" s="273"/>
      <c r="CDG110" s="273"/>
      <c r="CDH110" s="273"/>
      <c r="CDI110" s="273"/>
      <c r="CDJ110" s="273"/>
      <c r="CDK110" s="273"/>
      <c r="CDL110" s="273"/>
      <c r="CDM110" s="273"/>
      <c r="CDN110" s="273"/>
      <c r="CDO110" s="273"/>
      <c r="CDP110" s="273"/>
      <c r="CDQ110" s="273"/>
      <c r="CDR110" s="273"/>
      <c r="CDS110" s="273"/>
      <c r="CDT110" s="273"/>
      <c r="CDU110" s="273"/>
      <c r="CDV110" s="273"/>
      <c r="CDW110" s="273"/>
      <c r="CDX110" s="273"/>
      <c r="CDY110" s="273"/>
      <c r="CDZ110" s="273"/>
      <c r="CEA110" s="273"/>
      <c r="CEB110" s="273"/>
      <c r="CEC110" s="273"/>
      <c r="CED110" s="273"/>
      <c r="CEE110" s="273"/>
      <c r="CEF110" s="273"/>
      <c r="CEG110" s="273"/>
      <c r="CEH110" s="273"/>
      <c r="CEI110" s="273"/>
      <c r="CEJ110" s="273"/>
      <c r="CEK110" s="273"/>
      <c r="CEL110" s="273"/>
      <c r="CEM110" s="273"/>
      <c r="CEN110" s="273"/>
      <c r="CEO110" s="273"/>
      <c r="CEP110" s="273"/>
      <c r="CEQ110" s="273"/>
      <c r="CER110" s="273"/>
      <c r="CES110" s="273"/>
      <c r="CET110" s="273"/>
      <c r="CEU110" s="273"/>
      <c r="CEV110" s="273"/>
      <c r="CEW110" s="273"/>
      <c r="CEX110" s="273"/>
      <c r="CEY110" s="273"/>
      <c r="CEZ110" s="273"/>
      <c r="CFA110" s="273"/>
      <c r="CFB110" s="273"/>
      <c r="CFC110" s="273"/>
      <c r="CFD110" s="273"/>
      <c r="CFE110" s="273"/>
      <c r="CFF110" s="273"/>
      <c r="CFG110" s="273"/>
      <c r="CFH110" s="273"/>
      <c r="CFI110" s="273"/>
      <c r="CFJ110" s="273"/>
      <c r="CFK110" s="273"/>
      <c r="CFL110" s="273"/>
      <c r="CFM110" s="273"/>
      <c r="CFN110" s="273"/>
      <c r="CFO110" s="273"/>
      <c r="CFP110" s="273"/>
      <c r="CFQ110" s="273"/>
      <c r="CFR110" s="273"/>
      <c r="CFS110" s="273"/>
      <c r="CFT110" s="273"/>
      <c r="CFU110" s="273"/>
      <c r="CFV110" s="273"/>
      <c r="CFW110" s="273"/>
      <c r="CFX110" s="273"/>
      <c r="CFY110" s="273"/>
      <c r="CFZ110" s="273"/>
      <c r="CGA110" s="273"/>
      <c r="CGB110" s="273"/>
      <c r="CGC110" s="273"/>
      <c r="CGD110" s="273"/>
      <c r="CGE110" s="273"/>
      <c r="CGF110" s="273"/>
      <c r="CGG110" s="273"/>
      <c r="CGH110" s="273"/>
      <c r="CGI110" s="273"/>
      <c r="CGJ110" s="273"/>
      <c r="CGK110" s="273"/>
      <c r="CGL110" s="273"/>
      <c r="CGM110" s="273"/>
      <c r="CGN110" s="273"/>
      <c r="CGO110" s="273"/>
      <c r="CGP110" s="273"/>
      <c r="CGQ110" s="273"/>
      <c r="CGR110" s="273"/>
      <c r="CGS110" s="273"/>
      <c r="CGT110" s="273"/>
      <c r="CGU110" s="273"/>
      <c r="CGV110" s="273"/>
      <c r="CGW110" s="273"/>
      <c r="CGX110" s="273"/>
      <c r="CGY110" s="273"/>
      <c r="CGZ110" s="273"/>
      <c r="CHA110" s="273"/>
      <c r="CHB110" s="273"/>
      <c r="CHC110" s="273"/>
      <c r="CHD110" s="273"/>
      <c r="CHE110" s="273"/>
      <c r="CHF110" s="273"/>
      <c r="CHG110" s="273"/>
      <c r="CHH110" s="273"/>
      <c r="CHI110" s="273"/>
      <c r="CHJ110" s="273"/>
      <c r="CHK110" s="273"/>
      <c r="CHL110" s="273"/>
      <c r="CHM110" s="273"/>
      <c r="CHN110" s="273"/>
      <c r="CHO110" s="273"/>
      <c r="CHP110" s="273"/>
      <c r="CHQ110" s="273"/>
      <c r="CHR110" s="273"/>
      <c r="CHS110" s="273"/>
      <c r="CHT110" s="273"/>
      <c r="CHU110" s="273"/>
      <c r="CHV110" s="273"/>
      <c r="CHW110" s="273"/>
      <c r="CHX110" s="273"/>
      <c r="CHY110" s="273"/>
      <c r="CHZ110" s="273"/>
      <c r="CIA110" s="273"/>
      <c r="CIB110" s="273"/>
      <c r="CIC110" s="273"/>
      <c r="CID110" s="273"/>
      <c r="CIE110" s="273"/>
      <c r="CIF110" s="273"/>
      <c r="CIG110" s="273"/>
      <c r="CIH110" s="273"/>
      <c r="CII110" s="273"/>
      <c r="CIJ110" s="273"/>
      <c r="CIK110" s="273"/>
      <c r="CIL110" s="273"/>
      <c r="CIM110" s="273"/>
      <c r="CIN110" s="273"/>
      <c r="CIO110" s="273"/>
      <c r="CIP110" s="273"/>
      <c r="CIQ110" s="273"/>
      <c r="CIR110" s="273"/>
      <c r="CIS110" s="273"/>
      <c r="CIT110" s="273"/>
      <c r="CIU110" s="273"/>
      <c r="CIV110" s="273"/>
      <c r="CIW110" s="273"/>
      <c r="CIX110" s="273"/>
      <c r="CIY110" s="273"/>
      <c r="CIZ110" s="273"/>
      <c r="CJA110" s="273"/>
      <c r="CJB110" s="273"/>
      <c r="CJC110" s="273"/>
      <c r="CJD110" s="273"/>
      <c r="CJE110" s="273"/>
      <c r="CJF110" s="273"/>
      <c r="CJG110" s="273"/>
      <c r="CJH110" s="273"/>
      <c r="CJI110" s="273"/>
      <c r="CJJ110" s="273"/>
      <c r="CJK110" s="273"/>
      <c r="CJL110" s="273"/>
      <c r="CJM110" s="273"/>
      <c r="CJN110" s="273"/>
      <c r="CJO110" s="273"/>
      <c r="CJP110" s="273"/>
      <c r="CJQ110" s="273"/>
      <c r="CJR110" s="273"/>
      <c r="CJS110" s="273"/>
      <c r="CJT110" s="273"/>
      <c r="CJU110" s="273"/>
      <c r="CJV110" s="273"/>
      <c r="CJW110" s="273"/>
      <c r="CJX110" s="273"/>
      <c r="CJY110" s="273"/>
      <c r="CJZ110" s="273"/>
      <c r="CKA110" s="273"/>
      <c r="CKB110" s="273"/>
      <c r="CKC110" s="273"/>
      <c r="CKD110" s="273"/>
      <c r="CKE110" s="273"/>
      <c r="CKF110" s="273"/>
      <c r="CKG110" s="273"/>
      <c r="CKH110" s="273"/>
      <c r="CKI110" s="273"/>
      <c r="CKJ110" s="273"/>
      <c r="CKK110" s="273"/>
      <c r="CKL110" s="273"/>
      <c r="CKM110" s="273"/>
      <c r="CKN110" s="273"/>
      <c r="CKO110" s="273"/>
      <c r="CKP110" s="273"/>
      <c r="CKQ110" s="273"/>
      <c r="CKR110" s="273"/>
      <c r="CKS110" s="273"/>
      <c r="CKT110" s="273"/>
      <c r="CKU110" s="273"/>
      <c r="CKV110" s="273"/>
      <c r="CKW110" s="273"/>
      <c r="CKX110" s="273"/>
      <c r="CKY110" s="273"/>
      <c r="CKZ110" s="273"/>
      <c r="CLA110" s="273"/>
      <c r="CLB110" s="273"/>
      <c r="CLC110" s="273"/>
      <c r="CLD110" s="273"/>
      <c r="CLE110" s="273"/>
      <c r="CLF110" s="273"/>
      <c r="CLG110" s="273"/>
      <c r="CLH110" s="273"/>
      <c r="CLI110" s="273"/>
      <c r="CLJ110" s="273"/>
      <c r="CLK110" s="273"/>
      <c r="CLL110" s="273"/>
      <c r="CLM110" s="273"/>
      <c r="CLN110" s="273"/>
      <c r="CLO110" s="273"/>
      <c r="CLP110" s="273"/>
      <c r="CLQ110" s="273"/>
      <c r="CLR110" s="273"/>
      <c r="CLS110" s="273"/>
      <c r="CLT110" s="273"/>
      <c r="CLU110" s="273"/>
      <c r="CLV110" s="273"/>
      <c r="CLW110" s="273"/>
      <c r="CLX110" s="273"/>
      <c r="CLY110" s="273"/>
      <c r="CLZ110" s="273"/>
      <c r="CMA110" s="273"/>
      <c r="CMB110" s="273"/>
      <c r="CMC110" s="273"/>
      <c r="CMD110" s="273"/>
      <c r="CME110" s="273"/>
      <c r="CMF110" s="273"/>
      <c r="CMG110" s="273"/>
      <c r="CMH110" s="273"/>
      <c r="CMI110" s="273"/>
      <c r="CMJ110" s="273"/>
      <c r="CMK110" s="273"/>
      <c r="CML110" s="273"/>
      <c r="CMM110" s="273"/>
      <c r="CMN110" s="273"/>
      <c r="CMO110" s="273"/>
      <c r="CMP110" s="273"/>
      <c r="CMQ110" s="273"/>
      <c r="CMR110" s="273"/>
      <c r="CMS110" s="273"/>
      <c r="CMT110" s="273"/>
      <c r="CMU110" s="273"/>
      <c r="CMV110" s="273"/>
      <c r="CMW110" s="273"/>
      <c r="CMX110" s="273"/>
      <c r="CMY110" s="273"/>
      <c r="CMZ110" s="273"/>
      <c r="CNA110" s="273"/>
      <c r="CNB110" s="273"/>
      <c r="CNC110" s="273"/>
      <c r="CND110" s="273"/>
      <c r="CNE110" s="273"/>
      <c r="CNF110" s="273"/>
      <c r="CNG110" s="273"/>
      <c r="CNH110" s="273"/>
      <c r="CNI110" s="273"/>
      <c r="CNJ110" s="273"/>
      <c r="CNK110" s="273"/>
      <c r="CNL110" s="273"/>
      <c r="CNM110" s="273"/>
      <c r="CNN110" s="273"/>
      <c r="CNO110" s="273"/>
      <c r="CNP110" s="273"/>
      <c r="CNQ110" s="273"/>
      <c r="CNR110" s="273"/>
      <c r="CNS110" s="273"/>
      <c r="CNT110" s="273"/>
      <c r="CNU110" s="273"/>
      <c r="CNV110" s="273"/>
      <c r="CNW110" s="273"/>
      <c r="CNX110" s="273"/>
      <c r="CNY110" s="273"/>
      <c r="CNZ110" s="273"/>
      <c r="COA110" s="273"/>
      <c r="COB110" s="273"/>
      <c r="COC110" s="273"/>
      <c r="COD110" s="273"/>
      <c r="COE110" s="273"/>
      <c r="COF110" s="273"/>
      <c r="COG110" s="273"/>
      <c r="COH110" s="273"/>
      <c r="COI110" s="273"/>
      <c r="COJ110" s="273"/>
      <c r="COK110" s="273"/>
      <c r="COL110" s="273"/>
      <c r="COM110" s="273"/>
      <c r="CON110" s="273"/>
      <c r="COO110" s="273"/>
      <c r="COP110" s="273"/>
      <c r="COQ110" s="273"/>
      <c r="COR110" s="273"/>
      <c r="COS110" s="273"/>
      <c r="COT110" s="273"/>
      <c r="COU110" s="273"/>
      <c r="COV110" s="273"/>
      <c r="COW110" s="273"/>
      <c r="COX110" s="273"/>
      <c r="COY110" s="273"/>
      <c r="COZ110" s="273"/>
      <c r="CPA110" s="273"/>
      <c r="CPB110" s="273"/>
      <c r="CPC110" s="273"/>
      <c r="CPD110" s="273"/>
      <c r="CPE110" s="273"/>
      <c r="CPF110" s="273"/>
      <c r="CPG110" s="273"/>
      <c r="CPH110" s="273"/>
      <c r="CPI110" s="273"/>
      <c r="CPJ110" s="273"/>
      <c r="CPK110" s="273"/>
      <c r="CPL110" s="273"/>
      <c r="CPM110" s="273"/>
      <c r="CPN110" s="273"/>
      <c r="CPO110" s="273"/>
      <c r="CPP110" s="273"/>
      <c r="CPQ110" s="273"/>
      <c r="CPR110" s="273"/>
      <c r="CPS110" s="273"/>
      <c r="CPT110" s="273"/>
      <c r="CPU110" s="273"/>
      <c r="CPV110" s="273"/>
      <c r="CPW110" s="273"/>
      <c r="CPX110" s="273"/>
      <c r="CPY110" s="273"/>
      <c r="CPZ110" s="273"/>
      <c r="CQA110" s="273"/>
      <c r="CQB110" s="273"/>
      <c r="CQC110" s="273"/>
      <c r="CQD110" s="273"/>
      <c r="CQE110" s="273"/>
      <c r="CQF110" s="273"/>
      <c r="CQG110" s="273"/>
      <c r="CQH110" s="273"/>
      <c r="CQI110" s="273"/>
      <c r="CQJ110" s="273"/>
      <c r="CQK110" s="273"/>
      <c r="CQL110" s="273"/>
      <c r="CQM110" s="273"/>
      <c r="CQN110" s="273"/>
      <c r="CQO110" s="273"/>
      <c r="CQP110" s="273"/>
      <c r="CQQ110" s="273"/>
      <c r="CQR110" s="273"/>
      <c r="CQS110" s="273"/>
      <c r="CQT110" s="273"/>
      <c r="CQU110" s="273"/>
      <c r="CQV110" s="273"/>
      <c r="CQW110" s="273"/>
      <c r="CQX110" s="273"/>
      <c r="CQY110" s="273"/>
      <c r="CQZ110" s="273"/>
      <c r="CRA110" s="273"/>
      <c r="CRB110" s="273"/>
      <c r="CRC110" s="273"/>
      <c r="CRD110" s="273"/>
      <c r="CRE110" s="273"/>
      <c r="CRF110" s="273"/>
      <c r="CRG110" s="273"/>
      <c r="CRH110" s="273"/>
      <c r="CRI110" s="273"/>
      <c r="CRJ110" s="273"/>
      <c r="CRK110" s="273"/>
      <c r="CRL110" s="273"/>
      <c r="CRM110" s="273"/>
      <c r="CRN110" s="273"/>
      <c r="CRO110" s="273"/>
      <c r="CRP110" s="273"/>
      <c r="CRQ110" s="273"/>
      <c r="CRR110" s="273"/>
      <c r="CRS110" s="273"/>
      <c r="CRT110" s="273"/>
      <c r="CRU110" s="273"/>
      <c r="CRV110" s="273"/>
      <c r="CRW110" s="273"/>
      <c r="CRX110" s="273"/>
      <c r="CRY110" s="273"/>
      <c r="CRZ110" s="273"/>
      <c r="CSA110" s="273"/>
      <c r="CSB110" s="273"/>
      <c r="CSC110" s="273"/>
      <c r="CSD110" s="273"/>
      <c r="CSE110" s="273"/>
      <c r="CSF110" s="273"/>
      <c r="CSG110" s="273"/>
      <c r="CSH110" s="273"/>
      <c r="CSI110" s="273"/>
      <c r="CSJ110" s="273"/>
      <c r="CSK110" s="273"/>
      <c r="CSL110" s="273"/>
      <c r="CSM110" s="273"/>
      <c r="CSN110" s="273"/>
      <c r="CSO110" s="273"/>
      <c r="CSP110" s="273"/>
      <c r="CSQ110" s="273"/>
      <c r="CSR110" s="273"/>
      <c r="CSS110" s="273"/>
      <c r="CST110" s="273"/>
      <c r="CSU110" s="273"/>
      <c r="CSV110" s="273"/>
      <c r="CSW110" s="273"/>
      <c r="CSX110" s="273"/>
      <c r="CSY110" s="273"/>
      <c r="CSZ110" s="273"/>
      <c r="CTA110" s="273"/>
      <c r="CTB110" s="273"/>
      <c r="CTC110" s="273"/>
      <c r="CTD110" s="273"/>
      <c r="CTE110" s="273"/>
      <c r="CTF110" s="273"/>
      <c r="CTG110" s="273"/>
      <c r="CTH110" s="273"/>
      <c r="CTI110" s="273"/>
      <c r="CTJ110" s="273"/>
      <c r="CTK110" s="273"/>
      <c r="CTL110" s="273"/>
      <c r="CTM110" s="273"/>
      <c r="CTN110" s="273"/>
      <c r="CTO110" s="273"/>
      <c r="CTP110" s="273"/>
      <c r="CTQ110" s="273"/>
      <c r="CTR110" s="273"/>
      <c r="CTS110" s="273"/>
      <c r="CTT110" s="273"/>
      <c r="CTU110" s="273"/>
      <c r="CTV110" s="273"/>
      <c r="CTW110" s="273"/>
      <c r="CTX110" s="273"/>
      <c r="CTY110" s="273"/>
      <c r="CTZ110" s="273"/>
      <c r="CUA110" s="273"/>
      <c r="CUB110" s="273"/>
      <c r="CUC110" s="273"/>
      <c r="CUD110" s="273"/>
      <c r="CUE110" s="273"/>
      <c r="CUF110" s="273"/>
      <c r="CUG110" s="273"/>
      <c r="CUH110" s="273"/>
      <c r="CUI110" s="273"/>
      <c r="CUJ110" s="273"/>
      <c r="CUK110" s="273"/>
      <c r="CUL110" s="273"/>
      <c r="CUM110" s="273"/>
      <c r="CUN110" s="273"/>
      <c r="CUO110" s="273"/>
      <c r="CUP110" s="273"/>
      <c r="CUQ110" s="273"/>
      <c r="CUR110" s="273"/>
      <c r="CUS110" s="273"/>
      <c r="CUT110" s="273"/>
      <c r="CUU110" s="273"/>
      <c r="CUV110" s="273"/>
      <c r="CUW110" s="273"/>
      <c r="CUX110" s="273"/>
      <c r="CUY110" s="273"/>
      <c r="CUZ110" s="273"/>
      <c r="CVA110" s="273"/>
      <c r="CVB110" s="273"/>
      <c r="CVC110" s="273"/>
      <c r="CVD110" s="273"/>
      <c r="CVE110" s="273"/>
      <c r="CVF110" s="273"/>
      <c r="CVG110" s="273"/>
      <c r="CVH110" s="273"/>
      <c r="CVI110" s="273"/>
      <c r="CVJ110" s="273"/>
      <c r="CVK110" s="273"/>
      <c r="CVL110" s="273"/>
      <c r="CVM110" s="273"/>
      <c r="CVN110" s="273"/>
      <c r="CVO110" s="273"/>
      <c r="CVP110" s="273"/>
      <c r="CVQ110" s="273"/>
      <c r="CVR110" s="273"/>
      <c r="CVS110" s="273"/>
      <c r="CVT110" s="273"/>
      <c r="CVU110" s="273"/>
      <c r="CVV110" s="273"/>
      <c r="CVW110" s="273"/>
      <c r="CVX110" s="273"/>
      <c r="CVY110" s="273"/>
      <c r="CVZ110" s="273"/>
      <c r="CWA110" s="273"/>
      <c r="CWB110" s="273"/>
      <c r="CWC110" s="273"/>
      <c r="CWD110" s="273"/>
      <c r="CWE110" s="273"/>
      <c r="CWF110" s="273"/>
      <c r="CWG110" s="273"/>
      <c r="CWH110" s="273"/>
      <c r="CWI110" s="273"/>
      <c r="CWJ110" s="273"/>
      <c r="CWK110" s="273"/>
      <c r="CWL110" s="273"/>
      <c r="CWM110" s="273"/>
      <c r="CWN110" s="273"/>
      <c r="CWO110" s="273"/>
      <c r="CWP110" s="273"/>
      <c r="CWQ110" s="273"/>
      <c r="CWR110" s="273"/>
      <c r="CWS110" s="273"/>
      <c r="CWT110" s="273"/>
      <c r="CWU110" s="273"/>
      <c r="CWV110" s="273"/>
      <c r="CWW110" s="273"/>
      <c r="CWX110" s="273"/>
      <c r="CWY110" s="273"/>
      <c r="CWZ110" s="273"/>
      <c r="CXA110" s="273"/>
      <c r="CXB110" s="273"/>
      <c r="CXC110" s="273"/>
      <c r="CXD110" s="273"/>
      <c r="CXE110" s="273"/>
      <c r="CXF110" s="273"/>
      <c r="CXG110" s="273"/>
      <c r="CXH110" s="273"/>
      <c r="CXI110" s="273"/>
      <c r="CXJ110" s="273"/>
      <c r="CXK110" s="273"/>
      <c r="CXL110" s="273"/>
      <c r="CXM110" s="273"/>
      <c r="CXN110" s="273"/>
      <c r="CXO110" s="273"/>
      <c r="CXP110" s="273"/>
      <c r="CXQ110" s="273"/>
      <c r="CXR110" s="273"/>
      <c r="CXS110" s="273"/>
      <c r="CXT110" s="273"/>
      <c r="CXU110" s="273"/>
      <c r="CXV110" s="273"/>
      <c r="CXW110" s="273"/>
      <c r="CXX110" s="273"/>
      <c r="CXY110" s="273"/>
      <c r="CXZ110" s="273"/>
      <c r="CYA110" s="273"/>
      <c r="CYB110" s="273"/>
      <c r="CYC110" s="273"/>
      <c r="CYD110" s="273"/>
      <c r="CYE110" s="273"/>
      <c r="CYF110" s="273"/>
      <c r="CYG110" s="273"/>
      <c r="CYH110" s="273"/>
      <c r="CYI110" s="273"/>
      <c r="CYJ110" s="273"/>
      <c r="CYK110" s="273"/>
      <c r="CYL110" s="273"/>
      <c r="CYM110" s="273"/>
      <c r="CYN110" s="273"/>
      <c r="CYO110" s="273"/>
      <c r="CYP110" s="273"/>
      <c r="CYQ110" s="273"/>
      <c r="CYR110" s="273"/>
      <c r="CYS110" s="273"/>
      <c r="CYT110" s="273"/>
      <c r="CYU110" s="273"/>
      <c r="CYV110" s="273"/>
      <c r="CYW110" s="273"/>
      <c r="CYX110" s="273"/>
      <c r="CYY110" s="273"/>
      <c r="CYZ110" s="273"/>
      <c r="CZA110" s="273"/>
      <c r="CZB110" s="273"/>
      <c r="CZC110" s="273"/>
      <c r="CZD110" s="273"/>
      <c r="CZE110" s="273"/>
      <c r="CZF110" s="273"/>
      <c r="CZG110" s="273"/>
      <c r="CZH110" s="273"/>
      <c r="CZI110" s="273"/>
      <c r="CZJ110" s="273"/>
      <c r="CZK110" s="273"/>
      <c r="CZL110" s="273"/>
      <c r="CZM110" s="273"/>
      <c r="CZN110" s="273"/>
      <c r="CZO110" s="273"/>
      <c r="CZP110" s="273"/>
      <c r="CZQ110" s="273"/>
      <c r="CZR110" s="273"/>
      <c r="CZS110" s="273"/>
      <c r="CZT110" s="273"/>
      <c r="CZU110" s="273"/>
      <c r="CZV110" s="273"/>
      <c r="CZW110" s="273"/>
      <c r="CZX110" s="273"/>
      <c r="CZY110" s="273"/>
      <c r="CZZ110" s="273"/>
      <c r="DAA110" s="273"/>
      <c r="DAB110" s="273"/>
      <c r="DAC110" s="273"/>
      <c r="DAD110" s="273"/>
      <c r="DAE110" s="273"/>
      <c r="DAF110" s="273"/>
      <c r="DAG110" s="273"/>
      <c r="DAH110" s="273"/>
      <c r="DAI110" s="273"/>
      <c r="DAJ110" s="273"/>
      <c r="DAK110" s="273"/>
      <c r="DAL110" s="273"/>
      <c r="DAM110" s="273"/>
      <c r="DAN110" s="273"/>
      <c r="DAO110" s="273"/>
      <c r="DAP110" s="273"/>
      <c r="DAQ110" s="273"/>
      <c r="DAR110" s="273"/>
      <c r="DAS110" s="273"/>
      <c r="DAT110" s="273"/>
      <c r="DAU110" s="273"/>
      <c r="DAV110" s="273"/>
      <c r="DAW110" s="273"/>
      <c r="DAX110" s="273"/>
      <c r="DAY110" s="273"/>
      <c r="DAZ110" s="273"/>
      <c r="DBA110" s="273"/>
      <c r="DBB110" s="273"/>
      <c r="DBC110" s="273"/>
      <c r="DBD110" s="273"/>
      <c r="DBE110" s="273"/>
      <c r="DBF110" s="273"/>
      <c r="DBG110" s="273"/>
      <c r="DBH110" s="273"/>
      <c r="DBI110" s="273"/>
      <c r="DBJ110" s="273"/>
      <c r="DBK110" s="273"/>
      <c r="DBL110" s="273"/>
      <c r="DBM110" s="273"/>
      <c r="DBN110" s="273"/>
      <c r="DBO110" s="273"/>
      <c r="DBP110" s="273"/>
      <c r="DBQ110" s="273"/>
      <c r="DBR110" s="273"/>
      <c r="DBS110" s="273"/>
      <c r="DBT110" s="273"/>
      <c r="DBU110" s="273"/>
      <c r="DBV110" s="273"/>
      <c r="DBW110" s="273"/>
      <c r="DBX110" s="273"/>
      <c r="DBY110" s="273"/>
      <c r="DBZ110" s="273"/>
      <c r="DCA110" s="273"/>
      <c r="DCB110" s="273"/>
      <c r="DCC110" s="273"/>
      <c r="DCD110" s="273"/>
      <c r="DCE110" s="273"/>
      <c r="DCF110" s="273"/>
      <c r="DCG110" s="273"/>
      <c r="DCH110" s="273"/>
      <c r="DCI110" s="273"/>
      <c r="DCJ110" s="273"/>
      <c r="DCK110" s="273"/>
      <c r="DCL110" s="273"/>
      <c r="DCM110" s="273"/>
      <c r="DCN110" s="273"/>
      <c r="DCO110" s="273"/>
      <c r="DCP110" s="273"/>
      <c r="DCQ110" s="273"/>
      <c r="DCR110" s="273"/>
      <c r="DCS110" s="273"/>
      <c r="DCT110" s="273"/>
      <c r="DCU110" s="273"/>
      <c r="DCV110" s="273"/>
      <c r="DCW110" s="273"/>
      <c r="DCX110" s="273"/>
      <c r="DCY110" s="273"/>
      <c r="DCZ110" s="273"/>
      <c r="DDA110" s="273"/>
      <c r="DDB110" s="273"/>
      <c r="DDC110" s="273"/>
      <c r="DDD110" s="273"/>
      <c r="DDE110" s="273"/>
      <c r="DDF110" s="273"/>
      <c r="DDG110" s="273"/>
      <c r="DDH110" s="273"/>
      <c r="DDI110" s="273"/>
      <c r="DDJ110" s="273"/>
      <c r="DDK110" s="273"/>
      <c r="DDL110" s="273"/>
      <c r="DDM110" s="273"/>
      <c r="DDN110" s="273"/>
      <c r="DDO110" s="273"/>
      <c r="DDP110" s="273"/>
      <c r="DDQ110" s="273"/>
      <c r="DDR110" s="273"/>
      <c r="DDS110" s="273"/>
      <c r="DDT110" s="273"/>
      <c r="DDU110" s="273"/>
      <c r="DDV110" s="273"/>
      <c r="DDW110" s="273"/>
      <c r="DDX110" s="273"/>
      <c r="DDY110" s="273"/>
      <c r="DDZ110" s="273"/>
      <c r="DEA110" s="273"/>
      <c r="DEB110" s="273"/>
      <c r="DEC110" s="273"/>
      <c r="DED110" s="273"/>
      <c r="DEE110" s="273"/>
      <c r="DEF110" s="273"/>
      <c r="DEG110" s="273"/>
      <c r="DEH110" s="273"/>
      <c r="DEI110" s="273"/>
      <c r="DEJ110" s="273"/>
      <c r="DEK110" s="273"/>
      <c r="DEL110" s="273"/>
      <c r="DEM110" s="273"/>
      <c r="DEN110" s="273"/>
      <c r="DEO110" s="273"/>
      <c r="DEP110" s="273"/>
      <c r="DEQ110" s="273"/>
      <c r="DER110" s="273"/>
      <c r="DES110" s="273"/>
      <c r="DET110" s="273"/>
      <c r="DEU110" s="273"/>
      <c r="DEV110" s="273"/>
      <c r="DEW110" s="273"/>
      <c r="DEX110" s="273"/>
      <c r="DEY110" s="273"/>
      <c r="DEZ110" s="273"/>
      <c r="DFA110" s="273"/>
      <c r="DFB110" s="273"/>
      <c r="DFC110" s="273"/>
      <c r="DFD110" s="273"/>
      <c r="DFE110" s="273"/>
      <c r="DFF110" s="273"/>
      <c r="DFG110" s="273"/>
      <c r="DFH110" s="273"/>
      <c r="DFI110" s="273"/>
      <c r="DFJ110" s="273"/>
      <c r="DFK110" s="273"/>
      <c r="DFL110" s="273"/>
      <c r="DFM110" s="273"/>
      <c r="DFN110" s="273"/>
      <c r="DFO110" s="273"/>
      <c r="DFP110" s="273"/>
      <c r="DFQ110" s="273"/>
      <c r="DFR110" s="273"/>
      <c r="DFS110" s="273"/>
      <c r="DFT110" s="273"/>
      <c r="DFU110" s="273"/>
      <c r="DFV110" s="273"/>
      <c r="DFW110" s="273"/>
      <c r="DFX110" s="273"/>
      <c r="DFY110" s="273"/>
      <c r="DFZ110" s="273"/>
      <c r="DGA110" s="273"/>
      <c r="DGB110" s="273"/>
      <c r="DGC110" s="273"/>
      <c r="DGD110" s="273"/>
      <c r="DGE110" s="273"/>
      <c r="DGF110" s="273"/>
      <c r="DGG110" s="273"/>
      <c r="DGH110" s="273"/>
      <c r="DGI110" s="273"/>
      <c r="DGJ110" s="273"/>
      <c r="DGK110" s="273"/>
      <c r="DGL110" s="273"/>
      <c r="DGM110" s="273"/>
      <c r="DGN110" s="273"/>
      <c r="DGO110" s="273"/>
      <c r="DGP110" s="273"/>
      <c r="DGQ110" s="273"/>
      <c r="DGR110" s="273"/>
      <c r="DGS110" s="273"/>
      <c r="DGT110" s="273"/>
      <c r="DGU110" s="273"/>
      <c r="DGV110" s="273"/>
      <c r="DGW110" s="273"/>
      <c r="DGX110" s="273"/>
      <c r="DGY110" s="273"/>
      <c r="DGZ110" s="273"/>
      <c r="DHA110" s="273"/>
      <c r="DHB110" s="273"/>
      <c r="DHC110" s="273"/>
      <c r="DHD110" s="273"/>
      <c r="DHE110" s="273"/>
      <c r="DHF110" s="273"/>
      <c r="DHG110" s="273"/>
      <c r="DHH110" s="273"/>
      <c r="DHI110" s="273"/>
      <c r="DHJ110" s="273"/>
      <c r="DHK110" s="273"/>
      <c r="DHL110" s="273"/>
      <c r="DHM110" s="273"/>
      <c r="DHN110" s="273"/>
      <c r="DHO110" s="273"/>
      <c r="DHP110" s="273"/>
      <c r="DHQ110" s="273"/>
      <c r="DHR110" s="273"/>
      <c r="DHS110" s="273"/>
      <c r="DHT110" s="273"/>
      <c r="DHU110" s="273"/>
      <c r="DHV110" s="273"/>
      <c r="DHW110" s="273"/>
      <c r="DHX110" s="273"/>
      <c r="DHY110" s="273"/>
      <c r="DHZ110" s="273"/>
      <c r="DIA110" s="273"/>
      <c r="DIB110" s="273"/>
      <c r="DIC110" s="273"/>
      <c r="DID110" s="273"/>
      <c r="DIE110" s="273"/>
      <c r="DIF110" s="273"/>
      <c r="DIG110" s="273"/>
      <c r="DIH110" s="273"/>
      <c r="DII110" s="273"/>
      <c r="DIJ110" s="273"/>
      <c r="DIK110" s="273"/>
      <c r="DIL110" s="273"/>
      <c r="DIM110" s="273"/>
      <c r="DIN110" s="273"/>
      <c r="DIO110" s="273"/>
      <c r="DIP110" s="273"/>
      <c r="DIQ110" s="273"/>
      <c r="DIR110" s="273"/>
      <c r="DIS110" s="273"/>
      <c r="DIT110" s="273"/>
      <c r="DIU110" s="273"/>
      <c r="DIV110" s="273"/>
      <c r="DIW110" s="273"/>
      <c r="DIX110" s="273"/>
      <c r="DIY110" s="273"/>
      <c r="DIZ110" s="273"/>
      <c r="DJA110" s="273"/>
      <c r="DJB110" s="273"/>
      <c r="DJC110" s="273"/>
      <c r="DJD110" s="273"/>
      <c r="DJE110" s="273"/>
      <c r="DJF110" s="273"/>
      <c r="DJG110" s="273"/>
      <c r="DJH110" s="273"/>
      <c r="DJI110" s="273"/>
      <c r="DJJ110" s="273"/>
      <c r="DJK110" s="273"/>
      <c r="DJL110" s="273"/>
      <c r="DJM110" s="273"/>
      <c r="DJN110" s="273"/>
      <c r="DJO110" s="273"/>
      <c r="DJP110" s="273"/>
      <c r="DJQ110" s="273"/>
      <c r="DJR110" s="273"/>
      <c r="DJS110" s="273"/>
      <c r="DJT110" s="273"/>
      <c r="DJU110" s="273"/>
      <c r="DJV110" s="273"/>
      <c r="DJW110" s="273"/>
      <c r="DJX110" s="273"/>
      <c r="DJY110" s="273"/>
      <c r="DJZ110" s="273"/>
      <c r="DKA110" s="273"/>
      <c r="DKB110" s="273"/>
      <c r="DKC110" s="273"/>
      <c r="DKD110" s="273"/>
      <c r="DKE110" s="273"/>
      <c r="DKF110" s="273"/>
      <c r="DKG110" s="273"/>
      <c r="DKH110" s="273"/>
      <c r="DKI110" s="273"/>
      <c r="DKJ110" s="273"/>
      <c r="DKK110" s="273"/>
      <c r="DKL110" s="273"/>
      <c r="DKM110" s="273"/>
      <c r="DKN110" s="273"/>
      <c r="DKO110" s="273"/>
      <c r="DKP110" s="273"/>
      <c r="DKQ110" s="273"/>
      <c r="DKR110" s="273"/>
      <c r="DKS110" s="273"/>
      <c r="DKT110" s="273"/>
      <c r="DKU110" s="273"/>
      <c r="DKV110" s="273"/>
      <c r="DKW110" s="273"/>
      <c r="DKX110" s="273"/>
      <c r="DKY110" s="273"/>
      <c r="DKZ110" s="273"/>
      <c r="DLA110" s="273"/>
      <c r="DLB110" s="273"/>
      <c r="DLC110" s="273"/>
      <c r="DLD110" s="273"/>
      <c r="DLE110" s="273"/>
      <c r="DLF110" s="273"/>
      <c r="DLG110" s="273"/>
      <c r="DLH110" s="273"/>
      <c r="DLI110" s="273"/>
      <c r="DLJ110" s="273"/>
      <c r="DLK110" s="273"/>
      <c r="DLL110" s="273"/>
      <c r="DLM110" s="273"/>
      <c r="DLN110" s="273"/>
      <c r="DLO110" s="273"/>
      <c r="DLP110" s="273"/>
      <c r="DLQ110" s="273"/>
      <c r="DLR110" s="273"/>
      <c r="DLS110" s="273"/>
      <c r="DLT110" s="273"/>
      <c r="DLU110" s="273"/>
      <c r="DLV110" s="273"/>
      <c r="DLW110" s="273"/>
      <c r="DLX110" s="273"/>
      <c r="DLY110" s="273"/>
      <c r="DLZ110" s="273"/>
      <c r="DMA110" s="273"/>
      <c r="DMB110" s="273"/>
      <c r="DMC110" s="273"/>
      <c r="DMD110" s="273"/>
      <c r="DME110" s="273"/>
      <c r="DMF110" s="273"/>
      <c r="DMG110" s="273"/>
      <c r="DMH110" s="273"/>
      <c r="DMI110" s="273"/>
      <c r="DMJ110" s="273"/>
      <c r="DMK110" s="273"/>
      <c r="DML110" s="273"/>
      <c r="DMM110" s="273"/>
      <c r="DMN110" s="273"/>
      <c r="DMO110" s="273"/>
      <c r="DMP110" s="273"/>
      <c r="DMQ110" s="273"/>
      <c r="DMR110" s="273"/>
      <c r="DMS110" s="273"/>
      <c r="DMT110" s="273"/>
      <c r="DMU110" s="273"/>
      <c r="DMV110" s="273"/>
      <c r="DMW110" s="273"/>
      <c r="DMX110" s="273"/>
      <c r="DMY110" s="273"/>
      <c r="DMZ110" s="273"/>
      <c r="DNA110" s="273"/>
      <c r="DNB110" s="273"/>
      <c r="DNC110" s="273"/>
      <c r="DND110" s="273"/>
      <c r="DNE110" s="273"/>
      <c r="DNF110" s="273"/>
      <c r="DNG110" s="273"/>
      <c r="DNH110" s="273"/>
      <c r="DNI110" s="273"/>
      <c r="DNJ110" s="273"/>
      <c r="DNK110" s="273"/>
      <c r="DNL110" s="273"/>
      <c r="DNM110" s="273"/>
      <c r="DNN110" s="273"/>
      <c r="DNO110" s="273"/>
      <c r="DNP110" s="273"/>
      <c r="DNQ110" s="273"/>
      <c r="DNR110" s="273"/>
      <c r="DNS110" s="273"/>
      <c r="DNT110" s="273"/>
      <c r="DNU110" s="273"/>
      <c r="DNV110" s="273"/>
      <c r="DNW110" s="273"/>
      <c r="DNX110" s="273"/>
      <c r="DNY110" s="273"/>
      <c r="DNZ110" s="273"/>
      <c r="DOA110" s="273"/>
      <c r="DOB110" s="273"/>
      <c r="DOC110" s="273"/>
      <c r="DOD110" s="273"/>
      <c r="DOE110" s="273"/>
      <c r="DOF110" s="273"/>
      <c r="DOG110" s="273"/>
      <c r="DOH110" s="273"/>
      <c r="DOI110" s="273"/>
      <c r="DOJ110" s="273"/>
      <c r="DOK110" s="273"/>
      <c r="DOL110" s="273"/>
      <c r="DOM110" s="273"/>
      <c r="DON110" s="273"/>
      <c r="DOO110" s="273"/>
      <c r="DOP110" s="273"/>
      <c r="DOQ110" s="273"/>
      <c r="DOR110" s="273"/>
      <c r="DOS110" s="273"/>
      <c r="DOT110" s="273"/>
      <c r="DOU110" s="273"/>
      <c r="DOV110" s="273"/>
      <c r="DOW110" s="273"/>
      <c r="DOX110" s="273"/>
      <c r="DOY110" s="273"/>
      <c r="DOZ110" s="273"/>
      <c r="DPA110" s="273"/>
      <c r="DPB110" s="273"/>
      <c r="DPC110" s="273"/>
      <c r="DPD110" s="273"/>
      <c r="DPE110" s="273"/>
      <c r="DPF110" s="273"/>
      <c r="DPG110" s="273"/>
      <c r="DPH110" s="273"/>
      <c r="DPI110" s="273"/>
      <c r="DPJ110" s="273"/>
      <c r="DPK110" s="273"/>
      <c r="DPL110" s="273"/>
      <c r="DPM110" s="273"/>
      <c r="DPN110" s="273"/>
      <c r="DPO110" s="273"/>
      <c r="DPP110" s="273"/>
      <c r="DPQ110" s="273"/>
      <c r="DPR110" s="273"/>
      <c r="DPS110" s="273"/>
      <c r="DPT110" s="273"/>
      <c r="DPU110" s="273"/>
      <c r="DPV110" s="273"/>
      <c r="DPW110" s="273"/>
      <c r="DPX110" s="273"/>
      <c r="DPY110" s="273"/>
      <c r="DPZ110" s="273"/>
      <c r="DQA110" s="273"/>
      <c r="DQB110" s="273"/>
      <c r="DQC110" s="273"/>
      <c r="DQD110" s="273"/>
      <c r="DQE110" s="273"/>
      <c r="DQF110" s="273"/>
      <c r="DQG110" s="273"/>
      <c r="DQH110" s="273"/>
      <c r="DQI110" s="273"/>
      <c r="DQJ110" s="273"/>
      <c r="DQK110" s="273"/>
      <c r="DQL110" s="273"/>
      <c r="DQM110" s="273"/>
      <c r="DQN110" s="273"/>
      <c r="DQO110" s="273"/>
      <c r="DQP110" s="273"/>
      <c r="DQQ110" s="273"/>
      <c r="DQR110" s="273"/>
      <c r="DQS110" s="273"/>
      <c r="DQT110" s="273"/>
      <c r="DQU110" s="273"/>
      <c r="DQV110" s="273"/>
      <c r="DQW110" s="273"/>
      <c r="DQX110" s="273"/>
      <c r="DQY110" s="273"/>
      <c r="DQZ110" s="273"/>
      <c r="DRA110" s="273"/>
      <c r="DRB110" s="273"/>
      <c r="DRC110" s="273"/>
      <c r="DRD110" s="273"/>
      <c r="DRE110" s="273"/>
      <c r="DRF110" s="273"/>
      <c r="DRG110" s="273"/>
      <c r="DRH110" s="273"/>
      <c r="DRI110" s="273"/>
      <c r="DRJ110" s="273"/>
      <c r="DRK110" s="273"/>
      <c r="DRL110" s="273"/>
      <c r="DRM110" s="273"/>
      <c r="DRN110" s="273"/>
      <c r="DRO110" s="273"/>
      <c r="DRP110" s="273"/>
      <c r="DRQ110" s="273"/>
      <c r="DRR110" s="273"/>
      <c r="DRS110" s="273"/>
      <c r="DRT110" s="273"/>
      <c r="DRU110" s="273"/>
      <c r="DRV110" s="273"/>
      <c r="DRW110" s="273"/>
      <c r="DRX110" s="273"/>
      <c r="DRY110" s="273"/>
      <c r="DRZ110" s="273"/>
      <c r="DSA110" s="273"/>
      <c r="DSB110" s="273"/>
      <c r="DSC110" s="273"/>
      <c r="DSD110" s="273"/>
      <c r="DSE110" s="273"/>
      <c r="DSF110" s="273"/>
      <c r="DSG110" s="273"/>
      <c r="DSH110" s="273"/>
      <c r="DSI110" s="273"/>
      <c r="DSJ110" s="273"/>
      <c r="DSK110" s="273"/>
      <c r="DSL110" s="273"/>
      <c r="DSM110" s="273"/>
      <c r="DSN110" s="273"/>
      <c r="DSO110" s="273"/>
      <c r="DSP110" s="273"/>
      <c r="DSQ110" s="273"/>
      <c r="DSR110" s="273"/>
      <c r="DSS110" s="273"/>
      <c r="DST110" s="273"/>
      <c r="DSU110" s="273"/>
      <c r="DSV110" s="273"/>
      <c r="DSW110" s="273"/>
      <c r="DSX110" s="273"/>
      <c r="DSY110" s="273"/>
      <c r="DSZ110" s="273"/>
      <c r="DTA110" s="273"/>
      <c r="DTB110" s="273"/>
      <c r="DTC110" s="273"/>
      <c r="DTD110" s="273"/>
      <c r="DTE110" s="273"/>
      <c r="DTF110" s="273"/>
      <c r="DTG110" s="273"/>
      <c r="DTH110" s="273"/>
      <c r="DTI110" s="273"/>
      <c r="DTJ110" s="273"/>
      <c r="DTK110" s="273"/>
      <c r="DTL110" s="273"/>
      <c r="DTM110" s="273"/>
      <c r="DTN110" s="273"/>
      <c r="DTO110" s="273"/>
      <c r="DTP110" s="273"/>
      <c r="DTQ110" s="273"/>
      <c r="DTR110" s="273"/>
      <c r="DTS110" s="273"/>
      <c r="DTT110" s="273"/>
      <c r="DTU110" s="273"/>
      <c r="DTV110" s="273"/>
      <c r="DTW110" s="273"/>
      <c r="DTX110" s="273"/>
      <c r="DTY110" s="273"/>
      <c r="DTZ110" s="273"/>
      <c r="DUA110" s="273"/>
      <c r="DUB110" s="273"/>
      <c r="DUC110" s="273"/>
      <c r="DUD110" s="273"/>
      <c r="DUE110" s="273"/>
      <c r="DUF110" s="273"/>
      <c r="DUG110" s="273"/>
      <c r="DUH110" s="273"/>
      <c r="DUI110" s="273"/>
      <c r="DUJ110" s="273"/>
      <c r="DUK110" s="273"/>
      <c r="DUL110" s="273"/>
      <c r="DUM110" s="273"/>
      <c r="DUN110" s="273"/>
      <c r="DUO110" s="273"/>
      <c r="DUP110" s="273"/>
      <c r="DUQ110" s="273"/>
      <c r="DUR110" s="273"/>
      <c r="DUS110" s="273"/>
      <c r="DUT110" s="273"/>
      <c r="DUU110" s="273"/>
      <c r="DUV110" s="273"/>
      <c r="DUW110" s="273"/>
      <c r="DUX110" s="273"/>
      <c r="DUY110" s="273"/>
      <c r="DUZ110" s="273"/>
      <c r="DVA110" s="273"/>
      <c r="DVB110" s="273"/>
      <c r="DVC110" s="273"/>
      <c r="DVD110" s="273"/>
      <c r="DVE110" s="273"/>
      <c r="DVF110" s="273"/>
      <c r="DVG110" s="273"/>
      <c r="DVH110" s="273"/>
      <c r="DVI110" s="273"/>
      <c r="DVJ110" s="273"/>
      <c r="DVK110" s="273"/>
      <c r="DVL110" s="273"/>
      <c r="DVM110" s="273"/>
      <c r="DVN110" s="273"/>
      <c r="DVO110" s="273"/>
      <c r="DVP110" s="273"/>
      <c r="DVQ110" s="273"/>
      <c r="DVR110" s="273"/>
      <c r="DVS110" s="273"/>
      <c r="DVT110" s="273"/>
      <c r="DVU110" s="273"/>
      <c r="DVV110" s="273"/>
      <c r="DVW110" s="273"/>
      <c r="DVX110" s="273"/>
      <c r="DVY110" s="273"/>
      <c r="DVZ110" s="273"/>
      <c r="DWA110" s="273"/>
      <c r="DWB110" s="273"/>
      <c r="DWC110" s="273"/>
      <c r="DWD110" s="273"/>
      <c r="DWE110" s="273"/>
      <c r="DWF110" s="273"/>
      <c r="DWG110" s="273"/>
      <c r="DWH110" s="273"/>
      <c r="DWI110" s="273"/>
      <c r="DWJ110" s="273"/>
      <c r="DWK110" s="273"/>
      <c r="DWL110" s="273"/>
      <c r="DWM110" s="273"/>
      <c r="DWN110" s="273"/>
      <c r="DWO110" s="273"/>
      <c r="DWP110" s="273"/>
      <c r="DWQ110" s="273"/>
      <c r="DWR110" s="273"/>
      <c r="DWS110" s="273"/>
      <c r="DWT110" s="273"/>
      <c r="DWU110" s="273"/>
      <c r="DWV110" s="273"/>
      <c r="DWW110" s="273"/>
      <c r="DWX110" s="273"/>
      <c r="DWY110" s="273"/>
      <c r="DWZ110" s="273"/>
      <c r="DXA110" s="273"/>
      <c r="DXB110" s="273"/>
      <c r="DXC110" s="273"/>
      <c r="DXD110" s="273"/>
      <c r="DXE110" s="273"/>
      <c r="DXF110" s="273"/>
      <c r="DXG110" s="273"/>
      <c r="DXH110" s="273"/>
      <c r="DXI110" s="273"/>
      <c r="DXJ110" s="273"/>
      <c r="DXK110" s="273"/>
      <c r="DXL110" s="273"/>
      <c r="DXM110" s="273"/>
      <c r="DXN110" s="273"/>
      <c r="DXO110" s="273"/>
      <c r="DXP110" s="273"/>
      <c r="DXQ110" s="273"/>
      <c r="DXR110" s="273"/>
      <c r="DXS110" s="273"/>
      <c r="DXT110" s="273"/>
      <c r="DXU110" s="273"/>
      <c r="DXV110" s="273"/>
      <c r="DXW110" s="273"/>
      <c r="DXX110" s="273"/>
      <c r="DXY110" s="273"/>
      <c r="DXZ110" s="273"/>
      <c r="DYA110" s="273"/>
      <c r="DYB110" s="273"/>
      <c r="DYC110" s="273"/>
      <c r="DYD110" s="273"/>
      <c r="DYE110" s="273"/>
      <c r="DYF110" s="273"/>
      <c r="DYG110" s="273"/>
      <c r="DYH110" s="273"/>
      <c r="DYI110" s="273"/>
      <c r="DYJ110" s="273"/>
      <c r="DYK110" s="273"/>
      <c r="DYL110" s="273"/>
      <c r="DYM110" s="273"/>
      <c r="DYN110" s="273"/>
      <c r="DYO110" s="273"/>
      <c r="DYP110" s="273"/>
      <c r="DYQ110" s="273"/>
      <c r="DYR110" s="273"/>
      <c r="DYS110" s="273"/>
      <c r="DYT110" s="273"/>
      <c r="DYU110" s="273"/>
      <c r="DYV110" s="273"/>
      <c r="DYW110" s="273"/>
      <c r="DYX110" s="273"/>
      <c r="DYY110" s="273"/>
      <c r="DYZ110" s="273"/>
      <c r="DZA110" s="273"/>
      <c r="DZB110" s="273"/>
      <c r="DZC110" s="273"/>
      <c r="DZD110" s="273"/>
      <c r="DZE110" s="273"/>
      <c r="DZF110" s="273"/>
      <c r="DZG110" s="273"/>
      <c r="DZH110" s="273"/>
      <c r="DZI110" s="273"/>
      <c r="DZJ110" s="273"/>
      <c r="DZK110" s="273"/>
      <c r="DZL110" s="273"/>
      <c r="DZM110" s="273"/>
      <c r="DZN110" s="273"/>
      <c r="DZO110" s="273"/>
      <c r="DZP110" s="273"/>
      <c r="DZQ110" s="273"/>
      <c r="DZR110" s="273"/>
      <c r="DZS110" s="273"/>
      <c r="DZT110" s="273"/>
      <c r="DZU110" s="273"/>
      <c r="DZV110" s="273"/>
      <c r="DZW110" s="273"/>
      <c r="DZX110" s="273"/>
      <c r="DZY110" s="273"/>
      <c r="DZZ110" s="273"/>
      <c r="EAA110" s="273"/>
      <c r="EAB110" s="273"/>
      <c r="EAC110" s="273"/>
      <c r="EAD110" s="273"/>
      <c r="EAE110" s="273"/>
      <c r="EAF110" s="273"/>
      <c r="EAG110" s="273"/>
      <c r="EAH110" s="273"/>
      <c r="EAI110" s="273"/>
      <c r="EAJ110" s="273"/>
      <c r="EAK110" s="273"/>
      <c r="EAL110" s="273"/>
      <c r="EAM110" s="273"/>
      <c r="EAN110" s="273"/>
      <c r="EAO110" s="273"/>
      <c r="EAP110" s="273"/>
      <c r="EAQ110" s="273"/>
      <c r="EAR110" s="273"/>
      <c r="EAS110" s="273"/>
      <c r="EAT110" s="273"/>
      <c r="EAU110" s="273"/>
      <c r="EAV110" s="273"/>
      <c r="EAW110" s="273"/>
      <c r="EAX110" s="273"/>
      <c r="EAY110" s="273"/>
      <c r="EAZ110" s="273"/>
      <c r="EBA110" s="273"/>
      <c r="EBB110" s="273"/>
      <c r="EBC110" s="273"/>
      <c r="EBD110" s="273"/>
      <c r="EBE110" s="273"/>
      <c r="EBF110" s="273"/>
      <c r="EBG110" s="273"/>
      <c r="EBH110" s="273"/>
      <c r="EBI110" s="273"/>
      <c r="EBJ110" s="273"/>
      <c r="EBK110" s="273"/>
      <c r="EBL110" s="273"/>
      <c r="EBM110" s="273"/>
      <c r="EBN110" s="273"/>
      <c r="EBO110" s="273"/>
      <c r="EBP110" s="273"/>
      <c r="EBQ110" s="273"/>
      <c r="EBR110" s="273"/>
      <c r="EBS110" s="273"/>
      <c r="EBT110" s="273"/>
      <c r="EBU110" s="273"/>
      <c r="EBV110" s="273"/>
      <c r="EBW110" s="273"/>
      <c r="EBX110" s="273"/>
      <c r="EBY110" s="273"/>
      <c r="EBZ110" s="273"/>
      <c r="ECA110" s="273"/>
      <c r="ECB110" s="273"/>
      <c r="ECC110" s="273"/>
      <c r="ECD110" s="273"/>
      <c r="ECE110" s="273"/>
      <c r="ECF110" s="273"/>
      <c r="ECG110" s="273"/>
      <c r="ECH110" s="273"/>
      <c r="ECI110" s="273"/>
      <c r="ECJ110" s="273"/>
      <c r="ECK110" s="273"/>
      <c r="ECL110" s="273"/>
      <c r="ECM110" s="273"/>
      <c r="ECN110" s="273"/>
      <c r="ECO110" s="273"/>
      <c r="ECP110" s="273"/>
      <c r="ECQ110" s="273"/>
      <c r="ECR110" s="273"/>
      <c r="ECS110" s="273"/>
      <c r="ECT110" s="273"/>
      <c r="ECU110" s="273"/>
      <c r="ECV110" s="273"/>
      <c r="ECW110" s="273"/>
      <c r="ECX110" s="273"/>
      <c r="ECY110" s="273"/>
      <c r="ECZ110" s="273"/>
      <c r="EDA110" s="273"/>
      <c r="EDB110" s="273"/>
      <c r="EDC110" s="273"/>
      <c r="EDD110" s="273"/>
      <c r="EDE110" s="273"/>
      <c r="EDF110" s="273"/>
      <c r="EDG110" s="273"/>
      <c r="EDH110" s="273"/>
      <c r="EDI110" s="273"/>
      <c r="EDJ110" s="273"/>
      <c r="EDK110" s="273"/>
      <c r="EDL110" s="273"/>
      <c r="EDM110" s="273"/>
      <c r="EDN110" s="273"/>
      <c r="EDO110" s="273"/>
      <c r="EDP110" s="273"/>
      <c r="EDQ110" s="273"/>
      <c r="EDR110" s="273"/>
      <c r="EDS110" s="273"/>
      <c r="EDT110" s="273"/>
      <c r="EDU110" s="273"/>
      <c r="EDV110" s="273"/>
      <c r="EDW110" s="273"/>
      <c r="EDX110" s="273"/>
      <c r="EDY110" s="273"/>
      <c r="EDZ110" s="273"/>
      <c r="EEA110" s="273"/>
      <c r="EEB110" s="273"/>
      <c r="EEC110" s="273"/>
      <c r="EED110" s="273"/>
      <c r="EEE110" s="273"/>
      <c r="EEF110" s="273"/>
      <c r="EEG110" s="273"/>
      <c r="EEH110" s="273"/>
      <c r="EEI110" s="273"/>
      <c r="EEJ110" s="273"/>
      <c r="EEK110" s="273"/>
      <c r="EEL110" s="273"/>
      <c r="EEM110" s="273"/>
      <c r="EEN110" s="273"/>
      <c r="EEO110" s="273"/>
      <c r="EEP110" s="273"/>
      <c r="EEQ110" s="273"/>
      <c r="EER110" s="273"/>
      <c r="EES110" s="273"/>
      <c r="EET110" s="273"/>
      <c r="EEU110" s="273"/>
      <c r="EEV110" s="273"/>
      <c r="EEW110" s="273"/>
      <c r="EEX110" s="273"/>
      <c r="EEY110" s="273"/>
      <c r="EEZ110" s="273"/>
      <c r="EFA110" s="273"/>
      <c r="EFB110" s="273"/>
      <c r="EFC110" s="273"/>
      <c r="EFD110" s="273"/>
      <c r="EFE110" s="273"/>
      <c r="EFF110" s="273"/>
      <c r="EFG110" s="273"/>
      <c r="EFH110" s="273"/>
      <c r="EFI110" s="273"/>
      <c r="EFJ110" s="273"/>
      <c r="EFK110" s="273"/>
      <c r="EFL110" s="273"/>
      <c r="EFM110" s="273"/>
      <c r="EFN110" s="273"/>
      <c r="EFO110" s="273"/>
      <c r="EFP110" s="273"/>
      <c r="EFQ110" s="273"/>
      <c r="EFR110" s="273"/>
      <c r="EFS110" s="273"/>
      <c r="EFT110" s="273"/>
      <c r="EFU110" s="273"/>
      <c r="EFV110" s="273"/>
      <c r="EFW110" s="273"/>
      <c r="EFX110" s="273"/>
      <c r="EFY110" s="273"/>
      <c r="EFZ110" s="273"/>
      <c r="EGA110" s="273"/>
      <c r="EGB110" s="273"/>
      <c r="EGC110" s="273"/>
      <c r="EGD110" s="273"/>
      <c r="EGE110" s="273"/>
      <c r="EGF110" s="273"/>
      <c r="EGG110" s="273"/>
      <c r="EGH110" s="273"/>
      <c r="EGI110" s="273"/>
      <c r="EGJ110" s="273"/>
      <c r="EGK110" s="273"/>
      <c r="EGL110" s="273"/>
      <c r="EGM110" s="273"/>
      <c r="EGN110" s="273"/>
      <c r="EGO110" s="273"/>
      <c r="EGP110" s="273"/>
      <c r="EGQ110" s="273"/>
      <c r="EGR110" s="273"/>
      <c r="EGS110" s="273"/>
      <c r="EGT110" s="273"/>
      <c r="EGU110" s="273"/>
      <c r="EGV110" s="273"/>
      <c r="EGW110" s="273"/>
      <c r="EGX110" s="273"/>
      <c r="EGY110" s="273"/>
      <c r="EGZ110" s="273"/>
      <c r="EHA110" s="273"/>
      <c r="EHB110" s="273"/>
      <c r="EHC110" s="273"/>
      <c r="EHD110" s="273"/>
      <c r="EHE110" s="273"/>
      <c r="EHF110" s="273"/>
      <c r="EHG110" s="273"/>
      <c r="EHH110" s="273"/>
      <c r="EHI110" s="273"/>
      <c r="EHJ110" s="273"/>
      <c r="EHK110" s="273"/>
      <c r="EHL110" s="273"/>
      <c r="EHM110" s="273"/>
      <c r="EHN110" s="273"/>
      <c r="EHO110" s="273"/>
      <c r="EHP110" s="273"/>
      <c r="EHQ110" s="273"/>
      <c r="EHR110" s="273"/>
      <c r="EHS110" s="273"/>
      <c r="EHT110" s="273"/>
      <c r="EHU110" s="273"/>
      <c r="EHV110" s="273"/>
      <c r="EHW110" s="273"/>
      <c r="EHX110" s="273"/>
      <c r="EHY110" s="273"/>
      <c r="EHZ110" s="273"/>
      <c r="EIA110" s="273"/>
      <c r="EIB110" s="273"/>
      <c r="EIC110" s="273"/>
      <c r="EID110" s="273"/>
      <c r="EIE110" s="273"/>
      <c r="EIF110" s="273"/>
      <c r="EIG110" s="273"/>
      <c r="EIH110" s="273"/>
      <c r="EII110" s="273"/>
      <c r="EIJ110" s="273"/>
      <c r="EIK110" s="273"/>
      <c r="EIL110" s="273"/>
      <c r="EIM110" s="273"/>
      <c r="EIN110" s="273"/>
      <c r="EIO110" s="273"/>
      <c r="EIP110" s="273"/>
      <c r="EIQ110" s="273"/>
      <c r="EIR110" s="273"/>
      <c r="EIS110" s="273"/>
      <c r="EIT110" s="273"/>
      <c r="EIU110" s="273"/>
      <c r="EIV110" s="273"/>
      <c r="EIW110" s="273"/>
      <c r="EIX110" s="273"/>
      <c r="EIY110" s="273"/>
      <c r="EIZ110" s="273"/>
      <c r="EJA110" s="273"/>
      <c r="EJB110" s="273"/>
      <c r="EJC110" s="273"/>
      <c r="EJD110" s="273"/>
      <c r="EJE110" s="273"/>
      <c r="EJF110" s="273"/>
      <c r="EJG110" s="273"/>
      <c r="EJH110" s="273"/>
      <c r="EJI110" s="273"/>
      <c r="EJJ110" s="273"/>
      <c r="EJK110" s="273"/>
      <c r="EJL110" s="273"/>
      <c r="EJM110" s="273"/>
      <c r="EJN110" s="273"/>
      <c r="EJO110" s="273"/>
      <c r="EJP110" s="273"/>
      <c r="EJQ110" s="273"/>
      <c r="EJR110" s="273"/>
      <c r="EJS110" s="273"/>
      <c r="EJT110" s="273"/>
      <c r="EJU110" s="273"/>
      <c r="EJV110" s="273"/>
      <c r="EJW110" s="273"/>
      <c r="EJX110" s="273"/>
      <c r="EJY110" s="273"/>
      <c r="EJZ110" s="273"/>
      <c r="EKA110" s="273"/>
      <c r="EKB110" s="273"/>
      <c r="EKC110" s="273"/>
      <c r="EKD110" s="273"/>
      <c r="EKE110" s="273"/>
      <c r="EKF110" s="273"/>
      <c r="EKG110" s="273"/>
      <c r="EKH110" s="273"/>
      <c r="EKI110" s="273"/>
      <c r="EKJ110" s="273"/>
      <c r="EKK110" s="273"/>
      <c r="EKL110" s="273"/>
      <c r="EKM110" s="273"/>
      <c r="EKN110" s="273"/>
      <c r="EKO110" s="273"/>
      <c r="EKP110" s="273"/>
      <c r="EKQ110" s="273"/>
      <c r="EKR110" s="273"/>
      <c r="EKS110" s="273"/>
      <c r="EKT110" s="273"/>
      <c r="EKU110" s="273"/>
      <c r="EKV110" s="273"/>
      <c r="EKW110" s="273"/>
      <c r="EKX110" s="273"/>
      <c r="EKY110" s="273"/>
      <c r="EKZ110" s="273"/>
      <c r="ELA110" s="273"/>
      <c r="ELB110" s="273"/>
      <c r="ELC110" s="273"/>
      <c r="ELD110" s="273"/>
      <c r="ELE110" s="273"/>
      <c r="ELF110" s="273"/>
      <c r="ELG110" s="273"/>
      <c r="ELH110" s="273"/>
      <c r="ELI110" s="273"/>
      <c r="ELJ110" s="273"/>
      <c r="ELK110" s="273"/>
      <c r="ELL110" s="273"/>
      <c r="ELM110" s="273"/>
      <c r="ELN110" s="273"/>
      <c r="ELO110" s="273"/>
      <c r="ELP110" s="273"/>
      <c r="ELQ110" s="273"/>
      <c r="ELR110" s="273"/>
      <c r="ELS110" s="273"/>
      <c r="ELT110" s="273"/>
      <c r="ELU110" s="273"/>
      <c r="ELV110" s="273"/>
      <c r="ELW110" s="273"/>
      <c r="ELX110" s="273"/>
      <c r="ELY110" s="273"/>
      <c r="ELZ110" s="273"/>
      <c r="EMA110" s="273"/>
      <c r="EMB110" s="273"/>
      <c r="EMC110" s="273"/>
      <c r="EMD110" s="273"/>
      <c r="EME110" s="273"/>
      <c r="EMF110" s="273"/>
      <c r="EMG110" s="273"/>
      <c r="EMH110" s="273"/>
      <c r="EMI110" s="273"/>
      <c r="EMJ110" s="273"/>
      <c r="EMK110" s="273"/>
      <c r="EML110" s="273"/>
      <c r="EMM110" s="273"/>
      <c r="EMN110" s="273"/>
      <c r="EMO110" s="273"/>
      <c r="EMP110" s="273"/>
      <c r="EMQ110" s="273"/>
      <c r="EMR110" s="273"/>
      <c r="EMS110" s="273"/>
      <c r="EMT110" s="273"/>
      <c r="EMU110" s="273"/>
      <c r="EMV110" s="273"/>
      <c r="EMW110" s="273"/>
      <c r="EMX110" s="273"/>
      <c r="EMY110" s="273"/>
      <c r="EMZ110" s="273"/>
      <c r="ENA110" s="273"/>
      <c r="ENB110" s="273"/>
      <c r="ENC110" s="273"/>
      <c r="END110" s="273"/>
      <c r="ENE110" s="273"/>
      <c r="ENF110" s="273"/>
      <c r="ENG110" s="273"/>
      <c r="ENH110" s="273"/>
      <c r="ENI110" s="273"/>
      <c r="ENJ110" s="273"/>
      <c r="ENK110" s="273"/>
      <c r="ENL110" s="273"/>
      <c r="ENM110" s="273"/>
      <c r="ENN110" s="273"/>
      <c r="ENO110" s="273"/>
      <c r="ENP110" s="273"/>
      <c r="ENQ110" s="273"/>
      <c r="ENR110" s="273"/>
      <c r="ENS110" s="273"/>
      <c r="ENT110" s="273"/>
      <c r="ENU110" s="273"/>
      <c r="ENV110" s="273"/>
      <c r="ENW110" s="273"/>
      <c r="ENX110" s="273"/>
      <c r="ENY110" s="273"/>
      <c r="ENZ110" s="273"/>
      <c r="EOA110" s="273"/>
      <c r="EOB110" s="273"/>
      <c r="EOC110" s="273"/>
      <c r="EOD110" s="273"/>
      <c r="EOE110" s="273"/>
      <c r="EOF110" s="273"/>
      <c r="EOG110" s="273"/>
      <c r="EOH110" s="273"/>
      <c r="EOI110" s="273"/>
      <c r="EOJ110" s="273"/>
      <c r="EOK110" s="273"/>
      <c r="EOL110" s="273"/>
      <c r="EOM110" s="273"/>
      <c r="EON110" s="273"/>
      <c r="EOO110" s="273"/>
      <c r="EOP110" s="273"/>
      <c r="EOQ110" s="273"/>
      <c r="EOR110" s="273"/>
      <c r="EOS110" s="273"/>
      <c r="EOT110" s="273"/>
      <c r="EOU110" s="273"/>
      <c r="EOV110" s="273"/>
      <c r="EOW110" s="273"/>
      <c r="EOX110" s="273"/>
      <c r="EOY110" s="273"/>
      <c r="EOZ110" s="273"/>
      <c r="EPA110" s="273"/>
      <c r="EPB110" s="273"/>
      <c r="EPC110" s="273"/>
      <c r="EPD110" s="273"/>
      <c r="EPE110" s="273"/>
      <c r="EPF110" s="273"/>
      <c r="EPG110" s="273"/>
      <c r="EPH110" s="273"/>
      <c r="EPI110" s="273"/>
      <c r="EPJ110" s="273"/>
      <c r="EPK110" s="273"/>
      <c r="EPL110" s="273"/>
      <c r="EPM110" s="273"/>
      <c r="EPN110" s="273"/>
      <c r="EPO110" s="273"/>
      <c r="EPP110" s="273"/>
      <c r="EPQ110" s="273"/>
      <c r="EPR110" s="273"/>
      <c r="EPS110" s="273"/>
      <c r="EPT110" s="273"/>
      <c r="EPU110" s="273"/>
      <c r="EPV110" s="273"/>
      <c r="EPW110" s="273"/>
      <c r="EPX110" s="273"/>
      <c r="EPY110" s="273"/>
      <c r="EPZ110" s="273"/>
      <c r="EQA110" s="273"/>
      <c r="EQB110" s="273"/>
      <c r="EQC110" s="273"/>
      <c r="EQD110" s="273"/>
      <c r="EQE110" s="273"/>
      <c r="EQF110" s="273"/>
      <c r="EQG110" s="273"/>
      <c r="EQH110" s="273"/>
      <c r="EQI110" s="273"/>
      <c r="EQJ110" s="273"/>
      <c r="EQK110" s="273"/>
      <c r="EQL110" s="273"/>
      <c r="EQM110" s="273"/>
      <c r="EQN110" s="273"/>
      <c r="EQO110" s="273"/>
      <c r="EQP110" s="273"/>
      <c r="EQQ110" s="273"/>
      <c r="EQR110" s="273"/>
      <c r="EQS110" s="273"/>
      <c r="EQT110" s="273"/>
      <c r="EQU110" s="273"/>
      <c r="EQV110" s="273"/>
      <c r="EQW110" s="273"/>
      <c r="EQX110" s="273"/>
      <c r="EQY110" s="273"/>
      <c r="EQZ110" s="273"/>
      <c r="ERA110" s="273"/>
      <c r="ERB110" s="273"/>
      <c r="ERC110" s="273"/>
      <c r="ERD110" s="273"/>
      <c r="ERE110" s="273"/>
      <c r="ERF110" s="273"/>
      <c r="ERG110" s="273"/>
      <c r="ERH110" s="273"/>
      <c r="ERI110" s="273"/>
      <c r="ERJ110" s="273"/>
      <c r="ERK110" s="273"/>
      <c r="ERL110" s="273"/>
      <c r="ERM110" s="273"/>
      <c r="ERN110" s="273"/>
      <c r="ERO110" s="273"/>
      <c r="ERP110" s="273"/>
      <c r="ERQ110" s="273"/>
      <c r="ERR110" s="273"/>
      <c r="ERS110" s="273"/>
      <c r="ERT110" s="273"/>
      <c r="ERU110" s="273"/>
      <c r="ERV110" s="273"/>
      <c r="ERW110" s="273"/>
      <c r="ERX110" s="273"/>
      <c r="ERY110" s="273"/>
      <c r="ERZ110" s="273"/>
      <c r="ESA110" s="273"/>
      <c r="ESB110" s="273"/>
      <c r="ESC110" s="273"/>
      <c r="ESD110" s="273"/>
      <c r="ESE110" s="273"/>
      <c r="ESF110" s="273"/>
      <c r="ESG110" s="273"/>
      <c r="ESH110" s="273"/>
      <c r="ESI110" s="273"/>
      <c r="ESJ110" s="273"/>
      <c r="ESK110" s="273"/>
      <c r="ESL110" s="273"/>
      <c r="ESM110" s="273"/>
      <c r="ESN110" s="273"/>
      <c r="ESO110" s="273"/>
      <c r="ESP110" s="273"/>
      <c r="ESQ110" s="273"/>
      <c r="ESR110" s="273"/>
      <c r="ESS110" s="273"/>
      <c r="EST110" s="273"/>
      <c r="ESU110" s="273"/>
      <c r="ESV110" s="273"/>
      <c r="ESW110" s="273"/>
      <c r="ESX110" s="273"/>
      <c r="ESY110" s="273"/>
      <c r="ESZ110" s="273"/>
      <c r="ETA110" s="273"/>
      <c r="ETB110" s="273"/>
      <c r="ETC110" s="273"/>
      <c r="ETD110" s="273"/>
      <c r="ETE110" s="273"/>
      <c r="ETF110" s="273"/>
      <c r="ETG110" s="273"/>
      <c r="ETH110" s="273"/>
      <c r="ETI110" s="273"/>
      <c r="ETJ110" s="273"/>
      <c r="ETK110" s="273"/>
      <c r="ETL110" s="273"/>
      <c r="ETM110" s="273"/>
      <c r="ETN110" s="273"/>
      <c r="ETO110" s="273"/>
      <c r="ETP110" s="273"/>
      <c r="ETQ110" s="273"/>
      <c r="ETR110" s="273"/>
      <c r="ETS110" s="273"/>
      <c r="ETT110" s="273"/>
      <c r="ETU110" s="273"/>
      <c r="ETV110" s="273"/>
      <c r="ETW110" s="273"/>
      <c r="ETX110" s="273"/>
      <c r="ETY110" s="273"/>
      <c r="ETZ110" s="273"/>
      <c r="EUA110" s="273"/>
      <c r="EUB110" s="273"/>
      <c r="EUC110" s="273"/>
      <c r="EUD110" s="273"/>
      <c r="EUE110" s="273"/>
      <c r="EUF110" s="273"/>
      <c r="EUG110" s="273"/>
      <c r="EUH110" s="273"/>
      <c r="EUI110" s="273"/>
      <c r="EUJ110" s="273"/>
      <c r="EUK110" s="273"/>
      <c r="EUL110" s="273"/>
      <c r="EUM110" s="273"/>
      <c r="EUN110" s="273"/>
      <c r="EUO110" s="273"/>
      <c r="EUP110" s="273"/>
      <c r="EUQ110" s="273"/>
      <c r="EUR110" s="273"/>
      <c r="EUS110" s="273"/>
      <c r="EUT110" s="273"/>
      <c r="EUU110" s="273"/>
      <c r="EUV110" s="273"/>
      <c r="EUW110" s="273"/>
      <c r="EUX110" s="273"/>
      <c r="EUY110" s="273"/>
      <c r="EUZ110" s="273"/>
      <c r="EVA110" s="273"/>
      <c r="EVB110" s="273"/>
      <c r="EVC110" s="273"/>
      <c r="EVD110" s="273"/>
      <c r="EVE110" s="273"/>
      <c r="EVF110" s="273"/>
      <c r="EVG110" s="273"/>
      <c r="EVH110" s="273"/>
      <c r="EVI110" s="273"/>
      <c r="EVJ110" s="273"/>
      <c r="EVK110" s="273"/>
      <c r="EVL110" s="273"/>
      <c r="EVM110" s="273"/>
      <c r="EVN110" s="273"/>
      <c r="EVO110" s="273"/>
      <c r="EVP110" s="273"/>
      <c r="EVQ110" s="273"/>
      <c r="EVR110" s="273"/>
      <c r="EVS110" s="273"/>
      <c r="EVT110" s="273"/>
      <c r="EVU110" s="273"/>
      <c r="EVV110" s="273"/>
      <c r="EVW110" s="273"/>
      <c r="EVX110" s="273"/>
      <c r="EVY110" s="273"/>
      <c r="EVZ110" s="273"/>
      <c r="EWA110" s="273"/>
      <c r="EWB110" s="273"/>
      <c r="EWC110" s="273"/>
      <c r="EWD110" s="273"/>
      <c r="EWE110" s="273"/>
      <c r="EWF110" s="273"/>
      <c r="EWG110" s="273"/>
      <c r="EWH110" s="273"/>
      <c r="EWI110" s="273"/>
      <c r="EWJ110" s="273"/>
      <c r="EWK110" s="273"/>
      <c r="EWL110" s="273"/>
      <c r="EWM110" s="273"/>
      <c r="EWN110" s="273"/>
      <c r="EWO110" s="273"/>
      <c r="EWP110" s="273"/>
      <c r="EWQ110" s="273"/>
      <c r="EWR110" s="273"/>
      <c r="EWS110" s="273"/>
      <c r="EWT110" s="273"/>
      <c r="EWU110" s="273"/>
      <c r="EWV110" s="273"/>
      <c r="EWW110" s="273"/>
      <c r="EWX110" s="273"/>
      <c r="EWY110" s="273"/>
      <c r="EWZ110" s="273"/>
      <c r="EXA110" s="273"/>
      <c r="EXB110" s="273"/>
      <c r="EXC110" s="273"/>
      <c r="EXD110" s="273"/>
      <c r="EXE110" s="273"/>
      <c r="EXF110" s="273"/>
      <c r="EXG110" s="273"/>
      <c r="EXH110" s="273"/>
      <c r="EXI110" s="273"/>
      <c r="EXJ110" s="273"/>
      <c r="EXK110" s="273"/>
      <c r="EXL110" s="273"/>
      <c r="EXM110" s="273"/>
      <c r="EXN110" s="273"/>
      <c r="EXO110" s="273"/>
      <c r="EXP110" s="273"/>
      <c r="EXQ110" s="273"/>
      <c r="EXR110" s="273"/>
      <c r="EXS110" s="273"/>
      <c r="EXT110" s="273"/>
      <c r="EXU110" s="273"/>
      <c r="EXV110" s="273"/>
      <c r="EXW110" s="273"/>
      <c r="EXX110" s="273"/>
      <c r="EXY110" s="273"/>
      <c r="EXZ110" s="273"/>
      <c r="EYA110" s="273"/>
      <c r="EYB110" s="273"/>
      <c r="EYC110" s="273"/>
      <c r="EYD110" s="273"/>
      <c r="EYE110" s="273"/>
      <c r="EYF110" s="273"/>
      <c r="EYG110" s="273"/>
      <c r="EYH110" s="273"/>
      <c r="EYI110" s="273"/>
      <c r="EYJ110" s="273"/>
      <c r="EYK110" s="273"/>
      <c r="EYL110" s="273"/>
      <c r="EYM110" s="273"/>
      <c r="EYN110" s="273"/>
      <c r="EYO110" s="273"/>
      <c r="EYP110" s="273"/>
      <c r="EYQ110" s="273"/>
      <c r="EYR110" s="273"/>
      <c r="EYS110" s="273"/>
      <c r="EYT110" s="273"/>
      <c r="EYU110" s="273"/>
      <c r="EYV110" s="273"/>
      <c r="EYW110" s="273"/>
      <c r="EYX110" s="273"/>
      <c r="EYY110" s="273"/>
      <c r="EYZ110" s="273"/>
      <c r="EZA110" s="273"/>
      <c r="EZB110" s="273"/>
      <c r="EZC110" s="273"/>
      <c r="EZD110" s="273"/>
      <c r="EZE110" s="273"/>
      <c r="EZF110" s="273"/>
      <c r="EZG110" s="273"/>
      <c r="EZH110" s="273"/>
      <c r="EZI110" s="273"/>
      <c r="EZJ110" s="273"/>
      <c r="EZK110" s="273"/>
      <c r="EZL110" s="273"/>
      <c r="EZM110" s="273"/>
      <c r="EZN110" s="273"/>
      <c r="EZO110" s="273"/>
      <c r="EZP110" s="273"/>
      <c r="EZQ110" s="273"/>
      <c r="EZR110" s="273"/>
      <c r="EZS110" s="273"/>
      <c r="EZT110" s="273"/>
      <c r="EZU110" s="273"/>
      <c r="EZV110" s="273"/>
      <c r="EZW110" s="273"/>
      <c r="EZX110" s="273"/>
      <c r="EZY110" s="273"/>
      <c r="EZZ110" s="273"/>
      <c r="FAA110" s="273"/>
      <c r="FAB110" s="273"/>
      <c r="FAC110" s="273"/>
      <c r="FAD110" s="273"/>
      <c r="FAE110" s="273"/>
      <c r="FAF110" s="273"/>
      <c r="FAG110" s="273"/>
      <c r="FAH110" s="273"/>
      <c r="FAI110" s="273"/>
      <c r="FAJ110" s="273"/>
      <c r="FAK110" s="273"/>
      <c r="FAL110" s="273"/>
      <c r="FAM110" s="273"/>
      <c r="FAN110" s="273"/>
      <c r="FAO110" s="273"/>
      <c r="FAP110" s="273"/>
      <c r="FAQ110" s="273"/>
      <c r="FAR110" s="273"/>
      <c r="FAS110" s="273"/>
      <c r="FAT110" s="273"/>
      <c r="FAU110" s="273"/>
      <c r="FAV110" s="273"/>
      <c r="FAW110" s="273"/>
      <c r="FAX110" s="273"/>
      <c r="FAY110" s="273"/>
      <c r="FAZ110" s="273"/>
      <c r="FBA110" s="273"/>
      <c r="FBB110" s="273"/>
      <c r="FBC110" s="273"/>
      <c r="FBD110" s="273"/>
      <c r="FBE110" s="273"/>
      <c r="FBF110" s="273"/>
      <c r="FBG110" s="273"/>
      <c r="FBH110" s="273"/>
      <c r="FBI110" s="273"/>
      <c r="FBJ110" s="273"/>
      <c r="FBK110" s="273"/>
      <c r="FBL110" s="273"/>
      <c r="FBM110" s="273"/>
      <c r="FBN110" s="273"/>
      <c r="FBO110" s="273"/>
      <c r="FBP110" s="273"/>
      <c r="FBQ110" s="273"/>
      <c r="FBR110" s="273"/>
      <c r="FBS110" s="273"/>
      <c r="FBT110" s="273"/>
      <c r="FBU110" s="273"/>
      <c r="FBV110" s="273"/>
      <c r="FBW110" s="273"/>
      <c r="FBX110" s="273"/>
      <c r="FBY110" s="273"/>
      <c r="FBZ110" s="273"/>
      <c r="FCA110" s="273"/>
      <c r="FCB110" s="273"/>
      <c r="FCC110" s="273"/>
      <c r="FCD110" s="273"/>
      <c r="FCE110" s="273"/>
      <c r="FCF110" s="273"/>
      <c r="FCG110" s="273"/>
      <c r="FCH110" s="273"/>
      <c r="FCI110" s="273"/>
      <c r="FCJ110" s="273"/>
      <c r="FCK110" s="273"/>
      <c r="FCL110" s="273"/>
      <c r="FCM110" s="273"/>
      <c r="FCN110" s="273"/>
      <c r="FCO110" s="273"/>
      <c r="FCP110" s="273"/>
      <c r="FCQ110" s="273"/>
      <c r="FCR110" s="273"/>
      <c r="FCS110" s="273"/>
      <c r="FCT110" s="273"/>
      <c r="FCU110" s="273"/>
      <c r="FCV110" s="273"/>
      <c r="FCW110" s="273"/>
      <c r="FCX110" s="273"/>
      <c r="FCY110" s="273"/>
      <c r="FCZ110" s="273"/>
      <c r="FDA110" s="273"/>
      <c r="FDB110" s="273"/>
      <c r="FDC110" s="273"/>
      <c r="FDD110" s="273"/>
      <c r="FDE110" s="273"/>
      <c r="FDF110" s="273"/>
      <c r="FDG110" s="273"/>
      <c r="FDH110" s="273"/>
      <c r="FDI110" s="273"/>
      <c r="FDJ110" s="273"/>
      <c r="FDK110" s="273"/>
      <c r="FDL110" s="273"/>
      <c r="FDM110" s="273"/>
      <c r="FDN110" s="273"/>
      <c r="FDO110" s="273"/>
      <c r="FDP110" s="273"/>
      <c r="FDQ110" s="273"/>
      <c r="FDR110" s="273"/>
      <c r="FDS110" s="273"/>
      <c r="FDT110" s="273"/>
      <c r="FDU110" s="273"/>
      <c r="FDV110" s="273"/>
      <c r="FDW110" s="273"/>
      <c r="FDX110" s="273"/>
      <c r="FDY110" s="273"/>
      <c r="FDZ110" s="273"/>
      <c r="FEA110" s="273"/>
      <c r="FEB110" s="273"/>
      <c r="FEC110" s="273"/>
      <c r="FED110" s="273"/>
      <c r="FEE110" s="273"/>
      <c r="FEF110" s="273"/>
      <c r="FEG110" s="273"/>
      <c r="FEH110" s="273"/>
      <c r="FEI110" s="273"/>
      <c r="FEJ110" s="273"/>
      <c r="FEK110" s="273"/>
      <c r="FEL110" s="273"/>
      <c r="FEM110" s="273"/>
      <c r="FEN110" s="273"/>
      <c r="FEO110" s="273"/>
      <c r="FEP110" s="273"/>
      <c r="FEQ110" s="273"/>
      <c r="FER110" s="273"/>
      <c r="FES110" s="273"/>
      <c r="FET110" s="273"/>
      <c r="FEU110" s="273"/>
      <c r="FEV110" s="273"/>
      <c r="FEW110" s="273"/>
      <c r="FEX110" s="273"/>
      <c r="FEY110" s="273"/>
      <c r="FEZ110" s="273"/>
      <c r="FFA110" s="273"/>
      <c r="FFB110" s="273"/>
      <c r="FFC110" s="273"/>
      <c r="FFD110" s="273"/>
      <c r="FFE110" s="273"/>
      <c r="FFF110" s="273"/>
      <c r="FFG110" s="273"/>
      <c r="FFH110" s="273"/>
      <c r="FFI110" s="273"/>
      <c r="FFJ110" s="273"/>
      <c r="FFK110" s="273"/>
      <c r="FFL110" s="273"/>
      <c r="FFM110" s="273"/>
      <c r="FFN110" s="273"/>
      <c r="FFO110" s="273"/>
      <c r="FFP110" s="273"/>
      <c r="FFQ110" s="273"/>
      <c r="FFR110" s="273"/>
      <c r="FFS110" s="273"/>
      <c r="FFT110" s="273"/>
      <c r="FFU110" s="273"/>
      <c r="FFV110" s="273"/>
      <c r="FFW110" s="273"/>
      <c r="FFX110" s="273"/>
      <c r="FFY110" s="273"/>
      <c r="FFZ110" s="273"/>
      <c r="FGA110" s="273"/>
      <c r="FGB110" s="273"/>
      <c r="FGC110" s="273"/>
      <c r="FGD110" s="273"/>
      <c r="FGE110" s="273"/>
      <c r="FGF110" s="273"/>
      <c r="FGG110" s="273"/>
      <c r="FGH110" s="273"/>
      <c r="FGI110" s="273"/>
      <c r="FGJ110" s="273"/>
      <c r="FGK110" s="273"/>
      <c r="FGL110" s="273"/>
      <c r="FGM110" s="273"/>
      <c r="FGN110" s="273"/>
      <c r="FGO110" s="273"/>
      <c r="FGP110" s="273"/>
      <c r="FGQ110" s="273"/>
      <c r="FGR110" s="273"/>
      <c r="FGS110" s="273"/>
      <c r="FGT110" s="273"/>
      <c r="FGU110" s="273"/>
      <c r="FGV110" s="273"/>
      <c r="FGW110" s="273"/>
      <c r="FGX110" s="273"/>
      <c r="FGY110" s="273"/>
      <c r="FGZ110" s="273"/>
      <c r="FHA110" s="273"/>
      <c r="FHB110" s="273"/>
      <c r="FHC110" s="273"/>
      <c r="FHD110" s="273"/>
      <c r="FHE110" s="273"/>
      <c r="FHF110" s="273"/>
      <c r="FHG110" s="273"/>
      <c r="FHH110" s="273"/>
      <c r="FHI110" s="273"/>
      <c r="FHJ110" s="273"/>
      <c r="FHK110" s="273"/>
      <c r="FHL110" s="273"/>
      <c r="FHM110" s="273"/>
      <c r="FHN110" s="273"/>
      <c r="FHO110" s="273"/>
      <c r="FHP110" s="273"/>
      <c r="FHQ110" s="273"/>
      <c r="FHR110" s="273"/>
      <c r="FHS110" s="273"/>
      <c r="FHT110" s="273"/>
      <c r="FHU110" s="273"/>
      <c r="FHV110" s="273"/>
      <c r="FHW110" s="273"/>
      <c r="FHX110" s="273"/>
      <c r="FHY110" s="273"/>
      <c r="FHZ110" s="273"/>
      <c r="FIA110" s="273"/>
      <c r="FIB110" s="273"/>
      <c r="FIC110" s="273"/>
      <c r="FID110" s="273"/>
      <c r="FIE110" s="273"/>
      <c r="FIF110" s="273"/>
      <c r="FIG110" s="273"/>
      <c r="FIH110" s="273"/>
      <c r="FII110" s="273"/>
      <c r="FIJ110" s="273"/>
      <c r="FIK110" s="273"/>
      <c r="FIL110" s="273"/>
      <c r="FIM110" s="273"/>
      <c r="FIN110" s="273"/>
      <c r="FIO110" s="273"/>
      <c r="FIP110" s="273"/>
      <c r="FIQ110" s="273"/>
      <c r="FIR110" s="273"/>
      <c r="FIS110" s="273"/>
      <c r="FIT110" s="273"/>
      <c r="FIU110" s="273"/>
      <c r="FIV110" s="273"/>
      <c r="FIW110" s="273"/>
      <c r="FIX110" s="273"/>
      <c r="FIY110" s="273"/>
      <c r="FIZ110" s="273"/>
      <c r="FJA110" s="273"/>
      <c r="FJB110" s="273"/>
      <c r="FJC110" s="273"/>
      <c r="FJD110" s="273"/>
      <c r="FJE110" s="273"/>
      <c r="FJF110" s="273"/>
      <c r="FJG110" s="273"/>
      <c r="FJH110" s="273"/>
      <c r="FJI110" s="273"/>
      <c r="FJJ110" s="273"/>
      <c r="FJK110" s="273"/>
      <c r="FJL110" s="273"/>
      <c r="FJM110" s="273"/>
      <c r="FJN110" s="273"/>
      <c r="FJO110" s="273"/>
      <c r="FJP110" s="273"/>
      <c r="FJQ110" s="273"/>
      <c r="FJR110" s="273"/>
      <c r="FJS110" s="273"/>
      <c r="FJT110" s="273"/>
      <c r="FJU110" s="273"/>
      <c r="FJV110" s="273"/>
      <c r="FJW110" s="273"/>
      <c r="FJX110" s="273"/>
      <c r="FJY110" s="273"/>
      <c r="FJZ110" s="273"/>
      <c r="FKA110" s="273"/>
      <c r="FKB110" s="273"/>
      <c r="FKC110" s="273"/>
      <c r="FKD110" s="273"/>
      <c r="FKE110" s="273"/>
      <c r="FKF110" s="273"/>
      <c r="FKG110" s="273"/>
      <c r="FKH110" s="273"/>
      <c r="FKI110" s="273"/>
      <c r="FKJ110" s="273"/>
      <c r="FKK110" s="273"/>
      <c r="FKL110" s="273"/>
      <c r="FKM110" s="273"/>
      <c r="FKN110" s="273"/>
      <c r="FKO110" s="273"/>
      <c r="FKP110" s="273"/>
      <c r="FKQ110" s="273"/>
      <c r="FKR110" s="273"/>
      <c r="FKS110" s="273"/>
      <c r="FKT110" s="273"/>
      <c r="FKU110" s="273"/>
      <c r="FKV110" s="273"/>
      <c r="FKW110" s="273"/>
      <c r="FKX110" s="273"/>
      <c r="FKY110" s="273"/>
      <c r="FKZ110" s="273"/>
      <c r="FLA110" s="273"/>
      <c r="FLB110" s="273"/>
      <c r="FLC110" s="273"/>
      <c r="FLD110" s="273"/>
      <c r="FLE110" s="273"/>
      <c r="FLF110" s="273"/>
      <c r="FLG110" s="273"/>
      <c r="FLH110" s="273"/>
      <c r="FLI110" s="273"/>
      <c r="FLJ110" s="273"/>
      <c r="FLK110" s="273"/>
      <c r="FLL110" s="273"/>
      <c r="FLM110" s="273"/>
      <c r="FLN110" s="273"/>
      <c r="FLO110" s="273"/>
      <c r="FLP110" s="273"/>
      <c r="FLQ110" s="273"/>
      <c r="FLR110" s="273"/>
      <c r="FLS110" s="273"/>
      <c r="FLT110" s="273"/>
      <c r="FLU110" s="273"/>
      <c r="FLV110" s="273"/>
      <c r="FLW110" s="273"/>
      <c r="FLX110" s="273"/>
      <c r="FLY110" s="273"/>
      <c r="FLZ110" s="273"/>
      <c r="FMA110" s="273"/>
      <c r="FMB110" s="273"/>
      <c r="FMC110" s="273"/>
      <c r="FMD110" s="273"/>
      <c r="FME110" s="273"/>
      <c r="FMF110" s="273"/>
      <c r="FMG110" s="273"/>
      <c r="FMH110" s="273"/>
      <c r="FMI110" s="273"/>
      <c r="FMJ110" s="273"/>
      <c r="FMK110" s="273"/>
      <c r="FML110" s="273"/>
      <c r="FMM110" s="273"/>
      <c r="FMN110" s="273"/>
      <c r="FMO110" s="273"/>
      <c r="FMP110" s="273"/>
      <c r="FMQ110" s="273"/>
      <c r="FMR110" s="273"/>
      <c r="FMS110" s="273"/>
      <c r="FMT110" s="273"/>
      <c r="FMU110" s="273"/>
      <c r="FMV110" s="273"/>
      <c r="FMW110" s="273"/>
      <c r="FMX110" s="273"/>
      <c r="FMY110" s="273"/>
      <c r="FMZ110" s="273"/>
      <c r="FNA110" s="273"/>
      <c r="FNB110" s="273"/>
      <c r="FNC110" s="273"/>
      <c r="FND110" s="273"/>
      <c r="FNE110" s="273"/>
      <c r="FNF110" s="273"/>
      <c r="FNG110" s="273"/>
      <c r="FNH110" s="273"/>
      <c r="FNI110" s="273"/>
      <c r="FNJ110" s="273"/>
      <c r="FNK110" s="273"/>
      <c r="FNL110" s="273"/>
      <c r="FNM110" s="273"/>
      <c r="FNN110" s="273"/>
      <c r="FNO110" s="273"/>
      <c r="FNP110" s="273"/>
      <c r="FNQ110" s="273"/>
      <c r="FNR110" s="273"/>
      <c r="FNS110" s="273"/>
      <c r="FNT110" s="273"/>
      <c r="FNU110" s="273"/>
      <c r="FNV110" s="273"/>
      <c r="FNW110" s="273"/>
      <c r="FNX110" s="273"/>
      <c r="FNY110" s="273"/>
      <c r="FNZ110" s="273"/>
      <c r="FOA110" s="273"/>
      <c r="FOB110" s="273"/>
      <c r="FOC110" s="273"/>
      <c r="FOD110" s="273"/>
      <c r="FOE110" s="273"/>
      <c r="FOF110" s="273"/>
      <c r="FOG110" s="273"/>
      <c r="FOH110" s="273"/>
      <c r="FOI110" s="273"/>
      <c r="FOJ110" s="273"/>
      <c r="FOK110" s="273"/>
      <c r="FOL110" s="273"/>
      <c r="FOM110" s="273"/>
      <c r="FON110" s="273"/>
      <c r="FOO110" s="273"/>
      <c r="FOP110" s="273"/>
      <c r="FOQ110" s="273"/>
      <c r="FOR110" s="273"/>
      <c r="FOS110" s="273"/>
      <c r="FOT110" s="273"/>
      <c r="FOU110" s="273"/>
      <c r="FOV110" s="273"/>
      <c r="FOW110" s="273"/>
      <c r="FOX110" s="273"/>
      <c r="FOY110" s="273"/>
      <c r="FOZ110" s="273"/>
      <c r="FPA110" s="273"/>
      <c r="FPB110" s="273"/>
      <c r="FPC110" s="273"/>
      <c r="FPD110" s="273"/>
      <c r="FPE110" s="273"/>
      <c r="FPF110" s="273"/>
      <c r="FPG110" s="273"/>
      <c r="FPH110" s="273"/>
      <c r="FPI110" s="273"/>
      <c r="FPJ110" s="273"/>
      <c r="FPK110" s="273"/>
      <c r="FPL110" s="273"/>
      <c r="FPM110" s="273"/>
      <c r="FPN110" s="273"/>
      <c r="FPO110" s="273"/>
      <c r="FPP110" s="273"/>
      <c r="FPQ110" s="273"/>
      <c r="FPR110" s="273"/>
      <c r="FPS110" s="273"/>
      <c r="FPT110" s="273"/>
      <c r="FPU110" s="273"/>
      <c r="FPV110" s="273"/>
      <c r="FPW110" s="273"/>
      <c r="FPX110" s="273"/>
      <c r="FPY110" s="273"/>
      <c r="FPZ110" s="273"/>
      <c r="FQA110" s="273"/>
      <c r="FQB110" s="273"/>
      <c r="FQC110" s="273"/>
      <c r="FQD110" s="273"/>
      <c r="FQE110" s="273"/>
      <c r="FQF110" s="273"/>
      <c r="FQG110" s="273"/>
      <c r="FQH110" s="273"/>
      <c r="FQI110" s="273"/>
      <c r="FQJ110" s="273"/>
      <c r="FQK110" s="273"/>
      <c r="FQL110" s="273"/>
      <c r="FQM110" s="273"/>
      <c r="FQN110" s="273"/>
      <c r="FQO110" s="273"/>
      <c r="FQP110" s="273"/>
      <c r="FQQ110" s="273"/>
      <c r="FQR110" s="273"/>
      <c r="FQS110" s="273"/>
      <c r="FQT110" s="273"/>
      <c r="FQU110" s="273"/>
      <c r="FQV110" s="273"/>
      <c r="FQW110" s="273"/>
      <c r="FQX110" s="273"/>
      <c r="FQY110" s="273"/>
      <c r="FQZ110" s="273"/>
      <c r="FRA110" s="273"/>
      <c r="FRB110" s="273"/>
      <c r="FRC110" s="273"/>
      <c r="FRD110" s="273"/>
      <c r="FRE110" s="273"/>
      <c r="FRF110" s="273"/>
      <c r="FRG110" s="273"/>
      <c r="FRH110" s="273"/>
      <c r="FRI110" s="273"/>
      <c r="FRJ110" s="273"/>
      <c r="FRK110" s="273"/>
      <c r="FRL110" s="273"/>
      <c r="FRM110" s="273"/>
      <c r="FRN110" s="273"/>
      <c r="FRO110" s="273"/>
      <c r="FRP110" s="273"/>
      <c r="FRQ110" s="273"/>
      <c r="FRR110" s="273"/>
      <c r="FRS110" s="273"/>
      <c r="FRT110" s="273"/>
      <c r="FRU110" s="273"/>
      <c r="FRV110" s="273"/>
      <c r="FRW110" s="273"/>
      <c r="FRX110" s="273"/>
      <c r="FRY110" s="273"/>
      <c r="FRZ110" s="273"/>
      <c r="FSA110" s="273"/>
      <c r="FSB110" s="273"/>
      <c r="FSC110" s="273"/>
      <c r="FSD110" s="273"/>
      <c r="FSE110" s="273"/>
      <c r="FSF110" s="273"/>
      <c r="FSG110" s="273"/>
      <c r="FSH110" s="273"/>
      <c r="FSI110" s="273"/>
      <c r="FSJ110" s="273"/>
      <c r="FSK110" s="273"/>
      <c r="FSL110" s="273"/>
      <c r="FSM110" s="273"/>
      <c r="FSN110" s="273"/>
      <c r="FSO110" s="273"/>
      <c r="FSP110" s="273"/>
      <c r="FSQ110" s="273"/>
      <c r="FSR110" s="273"/>
      <c r="FSS110" s="273"/>
      <c r="FST110" s="273"/>
      <c r="FSU110" s="273"/>
      <c r="FSV110" s="273"/>
      <c r="FSW110" s="273"/>
      <c r="FSX110" s="273"/>
      <c r="FSY110" s="273"/>
      <c r="FSZ110" s="273"/>
      <c r="FTA110" s="273"/>
      <c r="FTB110" s="273"/>
      <c r="FTC110" s="273"/>
      <c r="FTD110" s="273"/>
      <c r="FTE110" s="273"/>
      <c r="FTF110" s="273"/>
      <c r="FTG110" s="273"/>
      <c r="FTH110" s="273"/>
      <c r="FTI110" s="273"/>
      <c r="FTJ110" s="273"/>
      <c r="FTK110" s="273"/>
      <c r="FTL110" s="273"/>
      <c r="FTM110" s="273"/>
      <c r="FTN110" s="273"/>
      <c r="FTO110" s="273"/>
      <c r="FTP110" s="273"/>
      <c r="FTQ110" s="273"/>
      <c r="FTR110" s="273"/>
      <c r="FTS110" s="273"/>
      <c r="FTT110" s="273"/>
      <c r="FTU110" s="273"/>
      <c r="FTV110" s="273"/>
      <c r="FTW110" s="273"/>
      <c r="FTX110" s="273"/>
      <c r="FTY110" s="273"/>
      <c r="FTZ110" s="273"/>
      <c r="FUA110" s="273"/>
      <c r="FUB110" s="273"/>
      <c r="FUC110" s="273"/>
      <c r="FUD110" s="273"/>
      <c r="FUE110" s="273"/>
      <c r="FUF110" s="273"/>
      <c r="FUG110" s="273"/>
      <c r="FUH110" s="273"/>
      <c r="FUI110" s="273"/>
      <c r="FUJ110" s="273"/>
      <c r="FUK110" s="273"/>
      <c r="FUL110" s="273"/>
      <c r="FUM110" s="273"/>
      <c r="FUN110" s="273"/>
      <c r="FUO110" s="273"/>
      <c r="FUP110" s="273"/>
      <c r="FUQ110" s="273"/>
      <c r="FUR110" s="273"/>
      <c r="FUS110" s="273"/>
      <c r="FUT110" s="273"/>
      <c r="FUU110" s="273"/>
      <c r="FUV110" s="273"/>
      <c r="FUW110" s="273"/>
      <c r="FUX110" s="273"/>
      <c r="FUY110" s="273"/>
      <c r="FUZ110" s="273"/>
      <c r="FVA110" s="273"/>
      <c r="FVB110" s="273"/>
      <c r="FVC110" s="273"/>
      <c r="FVD110" s="273"/>
      <c r="FVE110" s="273"/>
      <c r="FVF110" s="273"/>
      <c r="FVG110" s="273"/>
      <c r="FVH110" s="273"/>
      <c r="FVI110" s="273"/>
      <c r="FVJ110" s="273"/>
      <c r="FVK110" s="273"/>
      <c r="FVL110" s="273"/>
      <c r="FVM110" s="273"/>
      <c r="FVN110" s="273"/>
      <c r="FVO110" s="273"/>
      <c r="FVP110" s="273"/>
      <c r="FVQ110" s="273"/>
      <c r="FVR110" s="273"/>
      <c r="FVS110" s="273"/>
      <c r="FVT110" s="273"/>
      <c r="FVU110" s="273"/>
      <c r="FVV110" s="273"/>
      <c r="FVW110" s="273"/>
      <c r="FVX110" s="273"/>
      <c r="FVY110" s="273"/>
      <c r="FVZ110" s="273"/>
      <c r="FWA110" s="273"/>
      <c r="FWB110" s="273"/>
      <c r="FWC110" s="273"/>
      <c r="FWD110" s="273"/>
      <c r="FWE110" s="273"/>
      <c r="FWF110" s="273"/>
      <c r="FWG110" s="273"/>
      <c r="FWH110" s="273"/>
      <c r="FWI110" s="273"/>
      <c r="FWJ110" s="273"/>
      <c r="FWK110" s="273"/>
      <c r="FWL110" s="273"/>
      <c r="FWM110" s="273"/>
      <c r="FWN110" s="273"/>
      <c r="FWO110" s="273"/>
      <c r="FWP110" s="273"/>
      <c r="FWQ110" s="273"/>
      <c r="FWR110" s="273"/>
      <c r="FWS110" s="273"/>
      <c r="FWT110" s="273"/>
      <c r="FWU110" s="273"/>
      <c r="FWV110" s="273"/>
      <c r="FWW110" s="273"/>
      <c r="FWX110" s="273"/>
      <c r="FWY110" s="273"/>
      <c r="FWZ110" s="273"/>
      <c r="FXA110" s="273"/>
      <c r="FXB110" s="273"/>
      <c r="FXC110" s="273"/>
      <c r="FXD110" s="273"/>
      <c r="FXE110" s="273"/>
      <c r="FXF110" s="273"/>
      <c r="FXG110" s="273"/>
      <c r="FXH110" s="273"/>
      <c r="FXI110" s="273"/>
      <c r="FXJ110" s="273"/>
      <c r="FXK110" s="273"/>
      <c r="FXL110" s="273"/>
      <c r="FXM110" s="273"/>
      <c r="FXN110" s="273"/>
      <c r="FXO110" s="273"/>
      <c r="FXP110" s="273"/>
      <c r="FXQ110" s="273"/>
      <c r="FXR110" s="273"/>
      <c r="FXS110" s="273"/>
      <c r="FXT110" s="273"/>
      <c r="FXU110" s="273"/>
      <c r="FXV110" s="273"/>
      <c r="FXW110" s="273"/>
      <c r="FXX110" s="273"/>
      <c r="FXY110" s="273"/>
      <c r="FXZ110" s="273"/>
      <c r="FYA110" s="273"/>
      <c r="FYB110" s="273"/>
      <c r="FYC110" s="273"/>
      <c r="FYD110" s="273"/>
      <c r="FYE110" s="273"/>
      <c r="FYF110" s="273"/>
      <c r="FYG110" s="273"/>
      <c r="FYH110" s="273"/>
      <c r="FYI110" s="273"/>
      <c r="FYJ110" s="273"/>
      <c r="FYK110" s="273"/>
      <c r="FYL110" s="273"/>
      <c r="FYM110" s="273"/>
      <c r="FYN110" s="273"/>
      <c r="FYO110" s="273"/>
      <c r="FYP110" s="273"/>
      <c r="FYQ110" s="273"/>
      <c r="FYR110" s="273"/>
      <c r="FYS110" s="273"/>
      <c r="FYT110" s="273"/>
      <c r="FYU110" s="273"/>
      <c r="FYV110" s="273"/>
      <c r="FYW110" s="273"/>
      <c r="FYX110" s="273"/>
      <c r="FYY110" s="273"/>
      <c r="FYZ110" s="273"/>
      <c r="FZA110" s="273"/>
      <c r="FZB110" s="273"/>
      <c r="FZC110" s="273"/>
      <c r="FZD110" s="273"/>
      <c r="FZE110" s="273"/>
      <c r="FZF110" s="273"/>
      <c r="FZG110" s="273"/>
      <c r="FZH110" s="273"/>
      <c r="FZI110" s="273"/>
      <c r="FZJ110" s="273"/>
      <c r="FZK110" s="273"/>
      <c r="FZL110" s="273"/>
      <c r="FZM110" s="273"/>
      <c r="FZN110" s="273"/>
      <c r="FZO110" s="273"/>
      <c r="FZP110" s="273"/>
      <c r="FZQ110" s="273"/>
      <c r="FZR110" s="273"/>
      <c r="FZS110" s="273"/>
      <c r="FZT110" s="273"/>
      <c r="FZU110" s="273"/>
      <c r="FZV110" s="273"/>
      <c r="FZW110" s="273"/>
      <c r="FZX110" s="273"/>
      <c r="FZY110" s="273"/>
      <c r="FZZ110" s="273"/>
      <c r="GAA110" s="273"/>
      <c r="GAB110" s="273"/>
      <c r="GAC110" s="273"/>
      <c r="GAD110" s="273"/>
      <c r="GAE110" s="273"/>
      <c r="GAF110" s="273"/>
      <c r="GAG110" s="273"/>
      <c r="GAH110" s="273"/>
      <c r="GAI110" s="273"/>
      <c r="GAJ110" s="273"/>
      <c r="GAK110" s="273"/>
      <c r="GAL110" s="273"/>
      <c r="GAM110" s="273"/>
      <c r="GAN110" s="273"/>
      <c r="GAO110" s="273"/>
      <c r="GAP110" s="273"/>
      <c r="GAQ110" s="273"/>
      <c r="GAR110" s="273"/>
      <c r="GAS110" s="273"/>
      <c r="GAT110" s="273"/>
      <c r="GAU110" s="273"/>
      <c r="GAV110" s="273"/>
      <c r="GAW110" s="273"/>
      <c r="GAX110" s="273"/>
      <c r="GAY110" s="273"/>
      <c r="GAZ110" s="273"/>
      <c r="GBA110" s="273"/>
      <c r="GBB110" s="273"/>
      <c r="GBC110" s="273"/>
      <c r="GBD110" s="273"/>
      <c r="GBE110" s="273"/>
      <c r="GBF110" s="273"/>
      <c r="GBG110" s="273"/>
      <c r="GBH110" s="273"/>
      <c r="GBI110" s="273"/>
      <c r="GBJ110" s="273"/>
      <c r="GBK110" s="273"/>
      <c r="GBL110" s="273"/>
      <c r="GBM110" s="273"/>
      <c r="GBN110" s="273"/>
      <c r="GBO110" s="273"/>
      <c r="GBP110" s="273"/>
      <c r="GBQ110" s="273"/>
      <c r="GBR110" s="273"/>
      <c r="GBS110" s="273"/>
      <c r="GBT110" s="273"/>
      <c r="GBU110" s="273"/>
      <c r="GBV110" s="273"/>
      <c r="GBW110" s="273"/>
      <c r="GBX110" s="273"/>
      <c r="GBY110" s="273"/>
      <c r="GBZ110" s="273"/>
      <c r="GCA110" s="273"/>
      <c r="GCB110" s="273"/>
      <c r="GCC110" s="273"/>
      <c r="GCD110" s="273"/>
      <c r="GCE110" s="273"/>
      <c r="GCF110" s="273"/>
      <c r="GCG110" s="273"/>
      <c r="GCH110" s="273"/>
      <c r="GCI110" s="273"/>
      <c r="GCJ110" s="273"/>
      <c r="GCK110" s="273"/>
      <c r="GCL110" s="273"/>
      <c r="GCM110" s="273"/>
      <c r="GCN110" s="273"/>
      <c r="GCO110" s="273"/>
      <c r="GCP110" s="273"/>
      <c r="GCQ110" s="273"/>
      <c r="GCR110" s="273"/>
      <c r="GCS110" s="273"/>
      <c r="GCT110" s="273"/>
      <c r="GCU110" s="273"/>
      <c r="GCV110" s="273"/>
      <c r="GCW110" s="273"/>
      <c r="GCX110" s="273"/>
      <c r="GCY110" s="273"/>
      <c r="GCZ110" s="273"/>
      <c r="GDA110" s="273"/>
      <c r="GDB110" s="273"/>
      <c r="GDC110" s="273"/>
      <c r="GDD110" s="273"/>
      <c r="GDE110" s="273"/>
      <c r="GDF110" s="273"/>
      <c r="GDG110" s="273"/>
      <c r="GDH110" s="273"/>
      <c r="GDI110" s="273"/>
      <c r="GDJ110" s="273"/>
      <c r="GDK110" s="273"/>
      <c r="GDL110" s="273"/>
      <c r="GDM110" s="273"/>
      <c r="GDN110" s="273"/>
      <c r="GDO110" s="273"/>
      <c r="GDP110" s="273"/>
      <c r="GDQ110" s="273"/>
      <c r="GDR110" s="273"/>
      <c r="GDS110" s="273"/>
      <c r="GDT110" s="273"/>
      <c r="GDU110" s="273"/>
      <c r="GDV110" s="273"/>
      <c r="GDW110" s="273"/>
      <c r="GDX110" s="273"/>
      <c r="GDY110" s="273"/>
      <c r="GDZ110" s="273"/>
      <c r="GEA110" s="273"/>
      <c r="GEB110" s="273"/>
      <c r="GEC110" s="273"/>
      <c r="GED110" s="273"/>
      <c r="GEE110" s="273"/>
      <c r="GEF110" s="273"/>
      <c r="GEG110" s="273"/>
      <c r="GEH110" s="273"/>
      <c r="GEI110" s="273"/>
      <c r="GEJ110" s="273"/>
      <c r="GEK110" s="273"/>
      <c r="GEL110" s="273"/>
      <c r="GEM110" s="273"/>
      <c r="GEN110" s="273"/>
      <c r="GEO110" s="273"/>
      <c r="GEP110" s="273"/>
      <c r="GEQ110" s="273"/>
      <c r="GER110" s="273"/>
      <c r="GES110" s="273"/>
      <c r="GET110" s="273"/>
      <c r="GEU110" s="273"/>
      <c r="GEV110" s="273"/>
      <c r="GEW110" s="273"/>
      <c r="GEX110" s="273"/>
      <c r="GEY110" s="273"/>
      <c r="GEZ110" s="273"/>
      <c r="GFA110" s="273"/>
      <c r="GFB110" s="273"/>
      <c r="GFC110" s="273"/>
      <c r="GFD110" s="273"/>
      <c r="GFE110" s="273"/>
      <c r="GFF110" s="273"/>
      <c r="GFG110" s="273"/>
      <c r="GFH110" s="273"/>
      <c r="GFI110" s="273"/>
      <c r="GFJ110" s="273"/>
      <c r="GFK110" s="273"/>
      <c r="GFL110" s="273"/>
      <c r="GFM110" s="273"/>
      <c r="GFN110" s="273"/>
      <c r="GFO110" s="273"/>
      <c r="GFP110" s="273"/>
      <c r="GFQ110" s="273"/>
      <c r="GFR110" s="273"/>
      <c r="GFS110" s="273"/>
      <c r="GFT110" s="273"/>
      <c r="GFU110" s="273"/>
      <c r="GFV110" s="273"/>
      <c r="GFW110" s="273"/>
      <c r="GFX110" s="273"/>
      <c r="GFY110" s="273"/>
      <c r="GFZ110" s="273"/>
      <c r="GGA110" s="273"/>
      <c r="GGB110" s="273"/>
      <c r="GGC110" s="273"/>
      <c r="GGD110" s="273"/>
      <c r="GGE110" s="273"/>
      <c r="GGF110" s="273"/>
      <c r="GGG110" s="273"/>
      <c r="GGH110" s="273"/>
      <c r="GGI110" s="273"/>
      <c r="GGJ110" s="273"/>
      <c r="GGK110" s="273"/>
      <c r="GGL110" s="273"/>
      <c r="GGM110" s="273"/>
      <c r="GGN110" s="273"/>
      <c r="GGO110" s="273"/>
      <c r="GGP110" s="273"/>
      <c r="GGQ110" s="273"/>
      <c r="GGR110" s="273"/>
      <c r="GGS110" s="273"/>
      <c r="GGT110" s="273"/>
      <c r="GGU110" s="273"/>
      <c r="GGV110" s="273"/>
      <c r="GGW110" s="273"/>
      <c r="GGX110" s="273"/>
      <c r="GGY110" s="273"/>
      <c r="GGZ110" s="273"/>
      <c r="GHA110" s="273"/>
      <c r="GHB110" s="273"/>
      <c r="GHC110" s="273"/>
      <c r="GHD110" s="273"/>
      <c r="GHE110" s="273"/>
      <c r="GHF110" s="273"/>
      <c r="GHG110" s="273"/>
      <c r="GHH110" s="273"/>
      <c r="GHI110" s="273"/>
      <c r="GHJ110" s="273"/>
      <c r="GHK110" s="273"/>
      <c r="GHL110" s="273"/>
      <c r="GHM110" s="273"/>
      <c r="GHN110" s="273"/>
      <c r="GHO110" s="273"/>
      <c r="GHP110" s="273"/>
      <c r="GHQ110" s="273"/>
      <c r="GHR110" s="273"/>
      <c r="GHS110" s="273"/>
      <c r="GHT110" s="273"/>
      <c r="GHU110" s="273"/>
      <c r="GHV110" s="273"/>
      <c r="GHW110" s="273"/>
      <c r="GHX110" s="273"/>
      <c r="GHY110" s="273"/>
      <c r="GHZ110" s="273"/>
      <c r="GIA110" s="273"/>
      <c r="GIB110" s="273"/>
      <c r="GIC110" s="273"/>
      <c r="GID110" s="273"/>
      <c r="GIE110" s="273"/>
      <c r="GIF110" s="273"/>
      <c r="GIG110" s="273"/>
      <c r="GIH110" s="273"/>
      <c r="GII110" s="273"/>
      <c r="GIJ110" s="273"/>
      <c r="GIK110" s="273"/>
      <c r="GIL110" s="273"/>
      <c r="GIM110" s="273"/>
      <c r="GIN110" s="273"/>
      <c r="GIO110" s="273"/>
      <c r="GIP110" s="273"/>
      <c r="GIQ110" s="273"/>
      <c r="GIR110" s="273"/>
      <c r="GIS110" s="273"/>
      <c r="GIT110" s="273"/>
      <c r="GIU110" s="273"/>
      <c r="GIV110" s="273"/>
      <c r="GIW110" s="273"/>
      <c r="GIX110" s="273"/>
      <c r="GIY110" s="273"/>
      <c r="GIZ110" s="273"/>
      <c r="GJA110" s="273"/>
      <c r="GJB110" s="273"/>
      <c r="GJC110" s="273"/>
      <c r="GJD110" s="273"/>
      <c r="GJE110" s="273"/>
      <c r="GJF110" s="273"/>
      <c r="GJG110" s="273"/>
      <c r="GJH110" s="273"/>
      <c r="GJI110" s="273"/>
      <c r="GJJ110" s="273"/>
      <c r="GJK110" s="273"/>
      <c r="GJL110" s="273"/>
      <c r="GJM110" s="273"/>
      <c r="GJN110" s="273"/>
      <c r="GJO110" s="273"/>
      <c r="GJP110" s="273"/>
      <c r="GJQ110" s="273"/>
      <c r="GJR110" s="273"/>
      <c r="GJS110" s="273"/>
      <c r="GJT110" s="273"/>
      <c r="GJU110" s="273"/>
      <c r="GJV110" s="273"/>
      <c r="GJW110" s="273"/>
      <c r="GJX110" s="273"/>
      <c r="GJY110" s="273"/>
      <c r="GJZ110" s="273"/>
      <c r="GKA110" s="273"/>
      <c r="GKB110" s="273"/>
      <c r="GKC110" s="273"/>
      <c r="GKD110" s="273"/>
      <c r="GKE110" s="273"/>
      <c r="GKF110" s="273"/>
      <c r="GKG110" s="273"/>
      <c r="GKH110" s="273"/>
      <c r="GKI110" s="273"/>
      <c r="GKJ110" s="273"/>
      <c r="GKK110" s="273"/>
      <c r="GKL110" s="273"/>
      <c r="GKM110" s="273"/>
      <c r="GKN110" s="273"/>
      <c r="GKO110" s="273"/>
      <c r="GKP110" s="273"/>
      <c r="GKQ110" s="273"/>
      <c r="GKR110" s="273"/>
      <c r="GKS110" s="273"/>
      <c r="GKT110" s="273"/>
      <c r="GKU110" s="273"/>
      <c r="GKV110" s="273"/>
      <c r="GKW110" s="273"/>
      <c r="GKX110" s="273"/>
      <c r="GKY110" s="273"/>
      <c r="GKZ110" s="273"/>
      <c r="GLA110" s="273"/>
      <c r="GLB110" s="273"/>
      <c r="GLC110" s="273"/>
      <c r="GLD110" s="273"/>
      <c r="GLE110" s="273"/>
      <c r="GLF110" s="273"/>
      <c r="GLG110" s="273"/>
      <c r="GLH110" s="273"/>
      <c r="GLI110" s="273"/>
      <c r="GLJ110" s="273"/>
      <c r="GLK110" s="273"/>
      <c r="GLL110" s="273"/>
      <c r="GLM110" s="273"/>
      <c r="GLN110" s="273"/>
      <c r="GLO110" s="273"/>
      <c r="GLP110" s="273"/>
      <c r="GLQ110" s="273"/>
      <c r="GLR110" s="273"/>
      <c r="GLS110" s="273"/>
      <c r="GLT110" s="273"/>
      <c r="GLU110" s="273"/>
      <c r="GLV110" s="273"/>
      <c r="GLW110" s="273"/>
      <c r="GLX110" s="273"/>
      <c r="GLY110" s="273"/>
      <c r="GLZ110" s="273"/>
      <c r="GMA110" s="273"/>
      <c r="GMB110" s="273"/>
      <c r="GMC110" s="273"/>
      <c r="GMD110" s="273"/>
      <c r="GME110" s="273"/>
      <c r="GMF110" s="273"/>
      <c r="GMG110" s="273"/>
      <c r="GMH110" s="273"/>
      <c r="GMI110" s="273"/>
      <c r="GMJ110" s="273"/>
      <c r="GMK110" s="273"/>
      <c r="GML110" s="273"/>
      <c r="GMM110" s="273"/>
      <c r="GMN110" s="273"/>
      <c r="GMO110" s="273"/>
      <c r="GMP110" s="273"/>
      <c r="GMQ110" s="273"/>
      <c r="GMR110" s="273"/>
      <c r="GMS110" s="273"/>
      <c r="GMT110" s="273"/>
      <c r="GMU110" s="273"/>
      <c r="GMV110" s="273"/>
      <c r="GMW110" s="273"/>
      <c r="GMX110" s="273"/>
      <c r="GMY110" s="273"/>
      <c r="GMZ110" s="273"/>
      <c r="GNA110" s="273"/>
      <c r="GNB110" s="273"/>
      <c r="GNC110" s="273"/>
      <c r="GND110" s="273"/>
      <c r="GNE110" s="273"/>
      <c r="GNF110" s="273"/>
      <c r="GNG110" s="273"/>
      <c r="GNH110" s="273"/>
      <c r="GNI110" s="273"/>
      <c r="GNJ110" s="273"/>
      <c r="GNK110" s="273"/>
      <c r="GNL110" s="273"/>
      <c r="GNM110" s="273"/>
      <c r="GNN110" s="273"/>
      <c r="GNO110" s="273"/>
      <c r="GNP110" s="273"/>
      <c r="GNQ110" s="273"/>
      <c r="GNR110" s="273"/>
      <c r="GNS110" s="273"/>
      <c r="GNT110" s="273"/>
      <c r="GNU110" s="273"/>
      <c r="GNV110" s="273"/>
      <c r="GNW110" s="273"/>
      <c r="GNX110" s="273"/>
      <c r="GNY110" s="273"/>
      <c r="GNZ110" s="273"/>
      <c r="GOA110" s="273"/>
      <c r="GOB110" s="273"/>
      <c r="GOC110" s="273"/>
      <c r="GOD110" s="273"/>
      <c r="GOE110" s="273"/>
      <c r="GOF110" s="273"/>
      <c r="GOG110" s="273"/>
      <c r="GOH110" s="273"/>
      <c r="GOI110" s="273"/>
      <c r="GOJ110" s="273"/>
      <c r="GOK110" s="273"/>
      <c r="GOL110" s="273"/>
      <c r="GOM110" s="273"/>
      <c r="GON110" s="273"/>
      <c r="GOO110" s="273"/>
      <c r="GOP110" s="273"/>
      <c r="GOQ110" s="273"/>
      <c r="GOR110" s="273"/>
      <c r="GOS110" s="273"/>
      <c r="GOT110" s="273"/>
      <c r="GOU110" s="273"/>
      <c r="GOV110" s="273"/>
      <c r="GOW110" s="273"/>
      <c r="GOX110" s="273"/>
      <c r="GOY110" s="273"/>
      <c r="GOZ110" s="273"/>
      <c r="GPA110" s="273"/>
      <c r="GPB110" s="273"/>
      <c r="GPC110" s="273"/>
      <c r="GPD110" s="273"/>
      <c r="GPE110" s="273"/>
      <c r="GPF110" s="273"/>
      <c r="GPG110" s="273"/>
      <c r="GPH110" s="273"/>
      <c r="GPI110" s="273"/>
      <c r="GPJ110" s="273"/>
      <c r="GPK110" s="273"/>
      <c r="GPL110" s="273"/>
      <c r="GPM110" s="273"/>
      <c r="GPN110" s="273"/>
      <c r="GPO110" s="273"/>
      <c r="GPP110" s="273"/>
      <c r="GPQ110" s="273"/>
      <c r="GPR110" s="273"/>
      <c r="GPS110" s="273"/>
      <c r="GPT110" s="273"/>
      <c r="GPU110" s="273"/>
      <c r="GPV110" s="273"/>
      <c r="GPW110" s="273"/>
      <c r="GPX110" s="273"/>
      <c r="GPY110" s="273"/>
      <c r="GPZ110" s="273"/>
      <c r="GQA110" s="273"/>
      <c r="GQB110" s="273"/>
      <c r="GQC110" s="273"/>
      <c r="GQD110" s="273"/>
      <c r="GQE110" s="273"/>
      <c r="GQF110" s="273"/>
      <c r="GQG110" s="273"/>
      <c r="GQH110" s="273"/>
      <c r="GQI110" s="273"/>
      <c r="GQJ110" s="273"/>
      <c r="GQK110" s="273"/>
      <c r="GQL110" s="273"/>
      <c r="GQM110" s="273"/>
      <c r="GQN110" s="273"/>
      <c r="GQO110" s="273"/>
      <c r="GQP110" s="273"/>
      <c r="GQQ110" s="273"/>
      <c r="GQR110" s="273"/>
      <c r="GQS110" s="273"/>
      <c r="GQT110" s="273"/>
      <c r="GQU110" s="273"/>
      <c r="GQV110" s="273"/>
      <c r="GQW110" s="273"/>
      <c r="GQX110" s="273"/>
      <c r="GQY110" s="273"/>
      <c r="GQZ110" s="273"/>
      <c r="GRA110" s="273"/>
      <c r="GRB110" s="273"/>
      <c r="GRC110" s="273"/>
      <c r="GRD110" s="273"/>
      <c r="GRE110" s="273"/>
      <c r="GRF110" s="273"/>
      <c r="GRG110" s="273"/>
      <c r="GRH110" s="273"/>
      <c r="GRI110" s="273"/>
      <c r="GRJ110" s="273"/>
      <c r="GRK110" s="273"/>
      <c r="GRL110" s="273"/>
      <c r="GRM110" s="273"/>
      <c r="GRN110" s="273"/>
      <c r="GRO110" s="273"/>
      <c r="GRP110" s="273"/>
      <c r="GRQ110" s="273"/>
      <c r="GRR110" s="273"/>
      <c r="GRS110" s="273"/>
      <c r="GRT110" s="273"/>
      <c r="GRU110" s="273"/>
      <c r="GRV110" s="273"/>
      <c r="GRW110" s="273"/>
      <c r="GRX110" s="273"/>
      <c r="GRY110" s="273"/>
      <c r="GRZ110" s="273"/>
      <c r="GSA110" s="273"/>
      <c r="GSB110" s="273"/>
      <c r="GSC110" s="273"/>
      <c r="GSD110" s="273"/>
      <c r="GSE110" s="273"/>
      <c r="GSF110" s="273"/>
      <c r="GSG110" s="273"/>
      <c r="GSH110" s="273"/>
      <c r="GSI110" s="273"/>
      <c r="GSJ110" s="273"/>
      <c r="GSK110" s="273"/>
      <c r="GSL110" s="273"/>
      <c r="GSM110" s="273"/>
      <c r="GSN110" s="273"/>
      <c r="GSO110" s="273"/>
      <c r="GSP110" s="273"/>
      <c r="GSQ110" s="273"/>
      <c r="GSR110" s="273"/>
      <c r="GSS110" s="273"/>
      <c r="GST110" s="273"/>
      <c r="GSU110" s="273"/>
      <c r="GSV110" s="273"/>
      <c r="GSW110" s="273"/>
      <c r="GSX110" s="273"/>
      <c r="GSY110" s="273"/>
      <c r="GSZ110" s="273"/>
      <c r="GTA110" s="273"/>
      <c r="GTB110" s="273"/>
      <c r="GTC110" s="273"/>
      <c r="GTD110" s="273"/>
      <c r="GTE110" s="273"/>
      <c r="GTF110" s="273"/>
      <c r="GTG110" s="273"/>
      <c r="GTH110" s="273"/>
      <c r="GTI110" s="273"/>
      <c r="GTJ110" s="273"/>
      <c r="GTK110" s="273"/>
      <c r="GTL110" s="273"/>
      <c r="GTM110" s="273"/>
      <c r="GTN110" s="273"/>
      <c r="GTO110" s="273"/>
      <c r="GTP110" s="273"/>
      <c r="GTQ110" s="273"/>
      <c r="GTR110" s="273"/>
      <c r="GTS110" s="273"/>
      <c r="GTT110" s="273"/>
      <c r="GTU110" s="273"/>
      <c r="GTV110" s="273"/>
      <c r="GTW110" s="273"/>
      <c r="GTX110" s="273"/>
      <c r="GTY110" s="273"/>
      <c r="GTZ110" s="273"/>
      <c r="GUA110" s="273"/>
      <c r="GUB110" s="273"/>
      <c r="GUC110" s="273"/>
      <c r="GUD110" s="273"/>
      <c r="GUE110" s="273"/>
      <c r="GUF110" s="273"/>
      <c r="GUG110" s="273"/>
      <c r="GUH110" s="273"/>
      <c r="GUI110" s="273"/>
      <c r="GUJ110" s="273"/>
      <c r="GUK110" s="273"/>
      <c r="GUL110" s="273"/>
      <c r="GUM110" s="273"/>
      <c r="GUN110" s="273"/>
      <c r="GUO110" s="273"/>
      <c r="GUP110" s="273"/>
      <c r="GUQ110" s="273"/>
      <c r="GUR110" s="273"/>
      <c r="GUS110" s="273"/>
      <c r="GUT110" s="273"/>
      <c r="GUU110" s="273"/>
      <c r="GUV110" s="273"/>
      <c r="GUW110" s="273"/>
      <c r="GUX110" s="273"/>
      <c r="GUY110" s="273"/>
      <c r="GUZ110" s="273"/>
      <c r="GVA110" s="273"/>
      <c r="GVB110" s="273"/>
      <c r="GVC110" s="273"/>
      <c r="GVD110" s="273"/>
      <c r="GVE110" s="273"/>
      <c r="GVF110" s="273"/>
      <c r="GVG110" s="273"/>
      <c r="GVH110" s="273"/>
      <c r="GVI110" s="273"/>
      <c r="GVJ110" s="273"/>
      <c r="GVK110" s="273"/>
      <c r="GVL110" s="273"/>
      <c r="GVM110" s="273"/>
      <c r="GVN110" s="273"/>
      <c r="GVO110" s="273"/>
      <c r="GVP110" s="273"/>
      <c r="GVQ110" s="273"/>
      <c r="GVR110" s="273"/>
      <c r="GVS110" s="273"/>
      <c r="GVT110" s="273"/>
      <c r="GVU110" s="273"/>
      <c r="GVV110" s="273"/>
      <c r="GVW110" s="273"/>
      <c r="GVX110" s="273"/>
      <c r="GVY110" s="273"/>
      <c r="GVZ110" s="273"/>
      <c r="GWA110" s="273"/>
      <c r="GWB110" s="273"/>
      <c r="GWC110" s="273"/>
      <c r="GWD110" s="273"/>
      <c r="GWE110" s="273"/>
      <c r="GWF110" s="273"/>
      <c r="GWG110" s="273"/>
      <c r="GWH110" s="273"/>
      <c r="GWI110" s="273"/>
      <c r="GWJ110" s="273"/>
      <c r="GWK110" s="273"/>
      <c r="GWL110" s="273"/>
      <c r="GWM110" s="273"/>
      <c r="GWN110" s="273"/>
      <c r="GWO110" s="273"/>
      <c r="GWP110" s="273"/>
      <c r="GWQ110" s="273"/>
      <c r="GWR110" s="273"/>
      <c r="GWS110" s="273"/>
      <c r="GWT110" s="273"/>
      <c r="GWU110" s="273"/>
      <c r="GWV110" s="273"/>
      <c r="GWW110" s="273"/>
      <c r="GWX110" s="273"/>
      <c r="GWY110" s="273"/>
      <c r="GWZ110" s="273"/>
      <c r="GXA110" s="273"/>
      <c r="GXB110" s="273"/>
      <c r="GXC110" s="273"/>
      <c r="GXD110" s="273"/>
      <c r="GXE110" s="273"/>
      <c r="GXF110" s="273"/>
      <c r="GXG110" s="273"/>
      <c r="GXH110" s="273"/>
      <c r="GXI110" s="273"/>
      <c r="GXJ110" s="273"/>
      <c r="GXK110" s="273"/>
      <c r="GXL110" s="273"/>
      <c r="GXM110" s="273"/>
      <c r="GXN110" s="273"/>
      <c r="GXO110" s="273"/>
      <c r="GXP110" s="273"/>
      <c r="GXQ110" s="273"/>
      <c r="GXR110" s="273"/>
      <c r="GXS110" s="273"/>
      <c r="GXT110" s="273"/>
      <c r="GXU110" s="273"/>
      <c r="GXV110" s="273"/>
      <c r="GXW110" s="273"/>
      <c r="GXX110" s="273"/>
      <c r="GXY110" s="273"/>
      <c r="GXZ110" s="273"/>
      <c r="GYA110" s="273"/>
      <c r="GYB110" s="273"/>
      <c r="GYC110" s="273"/>
      <c r="GYD110" s="273"/>
      <c r="GYE110" s="273"/>
      <c r="GYF110" s="273"/>
      <c r="GYG110" s="273"/>
      <c r="GYH110" s="273"/>
      <c r="GYI110" s="273"/>
      <c r="GYJ110" s="273"/>
      <c r="GYK110" s="273"/>
      <c r="GYL110" s="273"/>
      <c r="GYM110" s="273"/>
      <c r="GYN110" s="273"/>
      <c r="GYO110" s="273"/>
      <c r="GYP110" s="273"/>
      <c r="GYQ110" s="273"/>
      <c r="GYR110" s="273"/>
      <c r="GYS110" s="273"/>
      <c r="GYT110" s="273"/>
      <c r="GYU110" s="273"/>
      <c r="GYV110" s="273"/>
      <c r="GYW110" s="273"/>
      <c r="GYX110" s="273"/>
      <c r="GYY110" s="273"/>
      <c r="GYZ110" s="273"/>
      <c r="GZA110" s="273"/>
      <c r="GZB110" s="273"/>
      <c r="GZC110" s="273"/>
      <c r="GZD110" s="273"/>
      <c r="GZE110" s="273"/>
      <c r="GZF110" s="273"/>
      <c r="GZG110" s="273"/>
      <c r="GZH110" s="273"/>
      <c r="GZI110" s="273"/>
      <c r="GZJ110" s="273"/>
      <c r="GZK110" s="273"/>
      <c r="GZL110" s="273"/>
      <c r="GZM110" s="273"/>
      <c r="GZN110" s="273"/>
      <c r="GZO110" s="273"/>
      <c r="GZP110" s="273"/>
      <c r="GZQ110" s="273"/>
      <c r="GZR110" s="273"/>
      <c r="GZS110" s="273"/>
      <c r="GZT110" s="273"/>
      <c r="GZU110" s="273"/>
      <c r="GZV110" s="273"/>
      <c r="GZW110" s="273"/>
      <c r="GZX110" s="273"/>
      <c r="GZY110" s="273"/>
      <c r="GZZ110" s="273"/>
      <c r="HAA110" s="273"/>
      <c r="HAB110" s="273"/>
      <c r="HAC110" s="273"/>
      <c r="HAD110" s="273"/>
      <c r="HAE110" s="273"/>
      <c r="HAF110" s="273"/>
      <c r="HAG110" s="273"/>
      <c r="HAH110" s="273"/>
      <c r="HAI110" s="273"/>
      <c r="HAJ110" s="273"/>
      <c r="HAK110" s="273"/>
      <c r="HAL110" s="273"/>
      <c r="HAM110" s="273"/>
      <c r="HAN110" s="273"/>
      <c r="HAO110" s="273"/>
      <c r="HAP110" s="273"/>
      <c r="HAQ110" s="273"/>
      <c r="HAR110" s="273"/>
      <c r="HAS110" s="273"/>
      <c r="HAT110" s="273"/>
      <c r="HAU110" s="273"/>
      <c r="HAV110" s="273"/>
      <c r="HAW110" s="273"/>
      <c r="HAX110" s="273"/>
      <c r="HAY110" s="273"/>
      <c r="HAZ110" s="273"/>
      <c r="HBA110" s="273"/>
      <c r="HBB110" s="273"/>
      <c r="HBC110" s="273"/>
      <c r="HBD110" s="273"/>
      <c r="HBE110" s="273"/>
      <c r="HBF110" s="273"/>
      <c r="HBG110" s="273"/>
      <c r="HBH110" s="273"/>
      <c r="HBI110" s="273"/>
      <c r="HBJ110" s="273"/>
      <c r="HBK110" s="273"/>
      <c r="HBL110" s="273"/>
      <c r="HBM110" s="273"/>
      <c r="HBN110" s="273"/>
      <c r="HBO110" s="273"/>
      <c r="HBP110" s="273"/>
      <c r="HBQ110" s="273"/>
      <c r="HBR110" s="273"/>
      <c r="HBS110" s="273"/>
      <c r="HBT110" s="273"/>
      <c r="HBU110" s="273"/>
      <c r="HBV110" s="273"/>
      <c r="HBW110" s="273"/>
      <c r="HBX110" s="273"/>
      <c r="HBY110" s="273"/>
      <c r="HBZ110" s="273"/>
      <c r="HCA110" s="273"/>
      <c r="HCB110" s="273"/>
      <c r="HCC110" s="273"/>
      <c r="HCD110" s="273"/>
      <c r="HCE110" s="273"/>
      <c r="HCF110" s="273"/>
      <c r="HCG110" s="273"/>
      <c r="HCH110" s="273"/>
      <c r="HCI110" s="273"/>
      <c r="HCJ110" s="273"/>
      <c r="HCK110" s="273"/>
      <c r="HCL110" s="273"/>
      <c r="HCM110" s="273"/>
      <c r="HCN110" s="273"/>
      <c r="HCO110" s="273"/>
      <c r="HCP110" s="273"/>
      <c r="HCQ110" s="273"/>
      <c r="HCR110" s="273"/>
      <c r="HCS110" s="273"/>
      <c r="HCT110" s="273"/>
      <c r="HCU110" s="273"/>
      <c r="HCV110" s="273"/>
      <c r="HCW110" s="273"/>
      <c r="HCX110" s="273"/>
      <c r="HCY110" s="273"/>
      <c r="HCZ110" s="273"/>
      <c r="HDA110" s="273"/>
      <c r="HDB110" s="273"/>
      <c r="HDC110" s="273"/>
      <c r="HDD110" s="273"/>
      <c r="HDE110" s="273"/>
      <c r="HDF110" s="273"/>
      <c r="HDG110" s="273"/>
      <c r="HDH110" s="273"/>
      <c r="HDI110" s="273"/>
      <c r="HDJ110" s="273"/>
      <c r="HDK110" s="273"/>
      <c r="HDL110" s="273"/>
      <c r="HDM110" s="273"/>
      <c r="HDN110" s="273"/>
      <c r="HDO110" s="273"/>
      <c r="HDP110" s="273"/>
      <c r="HDQ110" s="273"/>
      <c r="HDR110" s="273"/>
      <c r="HDS110" s="273"/>
      <c r="HDT110" s="273"/>
      <c r="HDU110" s="273"/>
      <c r="HDV110" s="273"/>
      <c r="HDW110" s="273"/>
      <c r="HDX110" s="273"/>
      <c r="HDY110" s="273"/>
      <c r="HDZ110" s="273"/>
      <c r="HEA110" s="273"/>
      <c r="HEB110" s="273"/>
      <c r="HEC110" s="273"/>
      <c r="HED110" s="273"/>
      <c r="HEE110" s="273"/>
      <c r="HEF110" s="273"/>
      <c r="HEG110" s="273"/>
      <c r="HEH110" s="273"/>
      <c r="HEI110" s="273"/>
      <c r="HEJ110" s="273"/>
      <c r="HEK110" s="273"/>
      <c r="HEL110" s="273"/>
      <c r="HEM110" s="273"/>
      <c r="HEN110" s="273"/>
      <c r="HEO110" s="273"/>
      <c r="HEP110" s="273"/>
      <c r="HEQ110" s="273"/>
      <c r="HER110" s="273"/>
      <c r="HES110" s="273"/>
      <c r="HET110" s="273"/>
      <c r="HEU110" s="273"/>
      <c r="HEV110" s="273"/>
      <c r="HEW110" s="273"/>
      <c r="HEX110" s="273"/>
      <c r="HEY110" s="273"/>
      <c r="HEZ110" s="273"/>
      <c r="HFA110" s="273"/>
      <c r="HFB110" s="273"/>
      <c r="HFC110" s="273"/>
      <c r="HFD110" s="273"/>
      <c r="HFE110" s="273"/>
      <c r="HFF110" s="273"/>
      <c r="HFG110" s="273"/>
      <c r="HFH110" s="273"/>
      <c r="HFI110" s="273"/>
      <c r="HFJ110" s="273"/>
      <c r="HFK110" s="273"/>
      <c r="HFL110" s="273"/>
      <c r="HFM110" s="273"/>
      <c r="HFN110" s="273"/>
      <c r="HFO110" s="273"/>
      <c r="HFP110" s="273"/>
      <c r="HFQ110" s="273"/>
      <c r="HFR110" s="273"/>
      <c r="HFS110" s="273"/>
      <c r="HFT110" s="273"/>
      <c r="HFU110" s="273"/>
      <c r="HFV110" s="273"/>
      <c r="HFW110" s="273"/>
      <c r="HFX110" s="273"/>
      <c r="HFY110" s="273"/>
      <c r="HFZ110" s="273"/>
      <c r="HGA110" s="273"/>
      <c r="HGB110" s="273"/>
      <c r="HGC110" s="273"/>
      <c r="HGD110" s="273"/>
      <c r="HGE110" s="273"/>
      <c r="HGF110" s="273"/>
      <c r="HGG110" s="273"/>
      <c r="HGH110" s="273"/>
      <c r="HGI110" s="273"/>
      <c r="HGJ110" s="273"/>
      <c r="HGK110" s="273"/>
      <c r="HGL110" s="273"/>
      <c r="HGM110" s="273"/>
      <c r="HGN110" s="273"/>
      <c r="HGO110" s="273"/>
      <c r="HGP110" s="273"/>
      <c r="HGQ110" s="273"/>
      <c r="HGR110" s="273"/>
      <c r="HGS110" s="273"/>
      <c r="HGT110" s="273"/>
      <c r="HGU110" s="273"/>
      <c r="HGV110" s="273"/>
      <c r="HGW110" s="273"/>
      <c r="HGX110" s="273"/>
      <c r="HGY110" s="273"/>
      <c r="HGZ110" s="273"/>
      <c r="HHA110" s="273"/>
      <c r="HHB110" s="273"/>
      <c r="HHC110" s="273"/>
      <c r="HHD110" s="273"/>
      <c r="HHE110" s="273"/>
      <c r="HHF110" s="273"/>
      <c r="HHG110" s="273"/>
      <c r="HHH110" s="273"/>
      <c r="HHI110" s="273"/>
      <c r="HHJ110" s="273"/>
      <c r="HHK110" s="273"/>
      <c r="HHL110" s="273"/>
      <c r="HHM110" s="273"/>
      <c r="HHN110" s="273"/>
      <c r="HHO110" s="273"/>
      <c r="HHP110" s="273"/>
      <c r="HHQ110" s="273"/>
      <c r="HHR110" s="273"/>
      <c r="HHS110" s="273"/>
      <c r="HHT110" s="273"/>
      <c r="HHU110" s="273"/>
      <c r="HHV110" s="273"/>
      <c r="HHW110" s="273"/>
      <c r="HHX110" s="273"/>
      <c r="HHY110" s="273"/>
      <c r="HHZ110" s="273"/>
      <c r="HIA110" s="273"/>
      <c r="HIB110" s="273"/>
      <c r="HIC110" s="273"/>
      <c r="HID110" s="273"/>
      <c r="HIE110" s="273"/>
      <c r="HIF110" s="273"/>
      <c r="HIG110" s="273"/>
      <c r="HIH110" s="273"/>
      <c r="HII110" s="273"/>
      <c r="HIJ110" s="273"/>
      <c r="HIK110" s="273"/>
      <c r="HIL110" s="273"/>
      <c r="HIM110" s="273"/>
      <c r="HIN110" s="273"/>
      <c r="HIO110" s="273"/>
      <c r="HIP110" s="273"/>
      <c r="HIQ110" s="273"/>
      <c r="HIR110" s="273"/>
      <c r="HIS110" s="273"/>
      <c r="HIT110" s="273"/>
      <c r="HIU110" s="273"/>
      <c r="HIV110" s="273"/>
      <c r="HIW110" s="273"/>
      <c r="HIX110" s="273"/>
      <c r="HIY110" s="273"/>
      <c r="HIZ110" s="273"/>
      <c r="HJA110" s="273"/>
      <c r="HJB110" s="273"/>
      <c r="HJC110" s="273"/>
      <c r="HJD110" s="273"/>
      <c r="HJE110" s="273"/>
      <c r="HJF110" s="273"/>
      <c r="HJG110" s="273"/>
      <c r="HJH110" s="273"/>
      <c r="HJI110" s="273"/>
      <c r="HJJ110" s="273"/>
      <c r="HJK110" s="273"/>
      <c r="HJL110" s="273"/>
      <c r="HJM110" s="273"/>
      <c r="HJN110" s="273"/>
      <c r="HJO110" s="273"/>
      <c r="HJP110" s="273"/>
      <c r="HJQ110" s="273"/>
      <c r="HJR110" s="273"/>
      <c r="HJS110" s="273"/>
      <c r="HJT110" s="273"/>
      <c r="HJU110" s="273"/>
      <c r="HJV110" s="273"/>
      <c r="HJW110" s="273"/>
      <c r="HJX110" s="273"/>
      <c r="HJY110" s="273"/>
      <c r="HJZ110" s="273"/>
      <c r="HKA110" s="273"/>
      <c r="HKB110" s="273"/>
      <c r="HKC110" s="273"/>
      <c r="HKD110" s="273"/>
      <c r="HKE110" s="273"/>
      <c r="HKF110" s="273"/>
      <c r="HKG110" s="273"/>
      <c r="HKH110" s="273"/>
      <c r="HKI110" s="273"/>
      <c r="HKJ110" s="273"/>
      <c r="HKK110" s="273"/>
      <c r="HKL110" s="273"/>
      <c r="HKM110" s="273"/>
      <c r="HKN110" s="273"/>
      <c r="HKO110" s="273"/>
      <c r="HKP110" s="273"/>
      <c r="HKQ110" s="273"/>
      <c r="HKR110" s="273"/>
      <c r="HKS110" s="273"/>
      <c r="HKT110" s="273"/>
      <c r="HKU110" s="273"/>
      <c r="HKV110" s="273"/>
      <c r="HKW110" s="273"/>
      <c r="HKX110" s="273"/>
      <c r="HKY110" s="273"/>
      <c r="HKZ110" s="273"/>
      <c r="HLA110" s="273"/>
      <c r="HLB110" s="273"/>
      <c r="HLC110" s="273"/>
      <c r="HLD110" s="273"/>
      <c r="HLE110" s="273"/>
      <c r="HLF110" s="273"/>
      <c r="HLG110" s="273"/>
      <c r="HLH110" s="273"/>
      <c r="HLI110" s="273"/>
      <c r="HLJ110" s="273"/>
      <c r="HLK110" s="273"/>
      <c r="HLL110" s="273"/>
      <c r="HLM110" s="273"/>
      <c r="HLN110" s="273"/>
      <c r="HLO110" s="273"/>
      <c r="HLP110" s="273"/>
      <c r="HLQ110" s="273"/>
      <c r="HLR110" s="273"/>
      <c r="HLS110" s="273"/>
      <c r="HLT110" s="273"/>
      <c r="HLU110" s="273"/>
      <c r="HLV110" s="273"/>
      <c r="HLW110" s="273"/>
      <c r="HLX110" s="273"/>
      <c r="HLY110" s="273"/>
      <c r="HLZ110" s="273"/>
      <c r="HMA110" s="273"/>
      <c r="HMB110" s="273"/>
      <c r="HMC110" s="273"/>
      <c r="HMD110" s="273"/>
      <c r="HME110" s="273"/>
      <c r="HMF110" s="273"/>
      <c r="HMG110" s="273"/>
      <c r="HMH110" s="273"/>
      <c r="HMI110" s="273"/>
      <c r="HMJ110" s="273"/>
      <c r="HMK110" s="273"/>
      <c r="HML110" s="273"/>
      <c r="HMM110" s="273"/>
      <c r="HMN110" s="273"/>
      <c r="HMO110" s="273"/>
      <c r="HMP110" s="273"/>
      <c r="HMQ110" s="273"/>
      <c r="HMR110" s="273"/>
      <c r="HMS110" s="273"/>
      <c r="HMT110" s="273"/>
      <c r="HMU110" s="273"/>
      <c r="HMV110" s="273"/>
      <c r="HMW110" s="273"/>
      <c r="HMX110" s="273"/>
      <c r="HMY110" s="273"/>
      <c r="HMZ110" s="273"/>
      <c r="HNA110" s="273"/>
      <c r="HNB110" s="273"/>
      <c r="HNC110" s="273"/>
      <c r="HND110" s="273"/>
      <c r="HNE110" s="273"/>
      <c r="HNF110" s="273"/>
      <c r="HNG110" s="273"/>
      <c r="HNH110" s="273"/>
      <c r="HNI110" s="273"/>
      <c r="HNJ110" s="273"/>
      <c r="HNK110" s="273"/>
      <c r="HNL110" s="273"/>
      <c r="HNM110" s="273"/>
      <c r="HNN110" s="273"/>
      <c r="HNO110" s="273"/>
      <c r="HNP110" s="273"/>
      <c r="HNQ110" s="273"/>
      <c r="HNR110" s="273"/>
      <c r="HNS110" s="273"/>
      <c r="HNT110" s="273"/>
      <c r="HNU110" s="273"/>
      <c r="HNV110" s="273"/>
      <c r="HNW110" s="273"/>
      <c r="HNX110" s="273"/>
      <c r="HNY110" s="273"/>
      <c r="HNZ110" s="273"/>
      <c r="HOA110" s="273"/>
      <c r="HOB110" s="273"/>
      <c r="HOC110" s="273"/>
      <c r="HOD110" s="273"/>
      <c r="HOE110" s="273"/>
      <c r="HOF110" s="273"/>
      <c r="HOG110" s="273"/>
      <c r="HOH110" s="273"/>
      <c r="HOI110" s="273"/>
      <c r="HOJ110" s="273"/>
      <c r="HOK110" s="273"/>
      <c r="HOL110" s="273"/>
      <c r="HOM110" s="273"/>
      <c r="HON110" s="273"/>
      <c r="HOO110" s="273"/>
      <c r="HOP110" s="273"/>
      <c r="HOQ110" s="273"/>
      <c r="HOR110" s="273"/>
      <c r="HOS110" s="273"/>
      <c r="HOT110" s="273"/>
      <c r="HOU110" s="273"/>
      <c r="HOV110" s="273"/>
      <c r="HOW110" s="273"/>
      <c r="HOX110" s="273"/>
      <c r="HOY110" s="273"/>
      <c r="HOZ110" s="273"/>
      <c r="HPA110" s="273"/>
      <c r="HPB110" s="273"/>
      <c r="HPC110" s="273"/>
      <c r="HPD110" s="273"/>
      <c r="HPE110" s="273"/>
      <c r="HPF110" s="273"/>
      <c r="HPG110" s="273"/>
      <c r="HPH110" s="273"/>
      <c r="HPI110" s="273"/>
      <c r="HPJ110" s="273"/>
      <c r="HPK110" s="273"/>
      <c r="HPL110" s="273"/>
      <c r="HPM110" s="273"/>
      <c r="HPN110" s="273"/>
      <c r="HPO110" s="273"/>
      <c r="HPP110" s="273"/>
      <c r="HPQ110" s="273"/>
      <c r="HPR110" s="273"/>
      <c r="HPS110" s="273"/>
      <c r="HPT110" s="273"/>
      <c r="HPU110" s="273"/>
      <c r="HPV110" s="273"/>
      <c r="HPW110" s="273"/>
      <c r="HPX110" s="273"/>
      <c r="HPY110" s="273"/>
      <c r="HPZ110" s="273"/>
      <c r="HQA110" s="273"/>
      <c r="HQB110" s="273"/>
      <c r="HQC110" s="273"/>
      <c r="HQD110" s="273"/>
      <c r="HQE110" s="273"/>
      <c r="HQF110" s="273"/>
      <c r="HQG110" s="273"/>
      <c r="HQH110" s="273"/>
      <c r="HQI110" s="273"/>
      <c r="HQJ110" s="273"/>
      <c r="HQK110" s="273"/>
      <c r="HQL110" s="273"/>
      <c r="HQM110" s="273"/>
      <c r="HQN110" s="273"/>
      <c r="HQO110" s="273"/>
      <c r="HQP110" s="273"/>
      <c r="HQQ110" s="273"/>
      <c r="HQR110" s="273"/>
      <c r="HQS110" s="273"/>
      <c r="HQT110" s="273"/>
      <c r="HQU110" s="273"/>
      <c r="HQV110" s="273"/>
      <c r="HQW110" s="273"/>
      <c r="HQX110" s="273"/>
      <c r="HQY110" s="273"/>
      <c r="HQZ110" s="273"/>
      <c r="HRA110" s="273"/>
      <c r="HRB110" s="273"/>
      <c r="HRC110" s="273"/>
      <c r="HRD110" s="273"/>
      <c r="HRE110" s="273"/>
      <c r="HRF110" s="273"/>
      <c r="HRG110" s="273"/>
      <c r="HRH110" s="273"/>
      <c r="HRI110" s="273"/>
      <c r="HRJ110" s="273"/>
      <c r="HRK110" s="273"/>
      <c r="HRL110" s="273"/>
      <c r="HRM110" s="273"/>
      <c r="HRN110" s="273"/>
      <c r="HRO110" s="273"/>
      <c r="HRP110" s="273"/>
      <c r="HRQ110" s="273"/>
      <c r="HRR110" s="273"/>
      <c r="HRS110" s="273"/>
      <c r="HRT110" s="273"/>
      <c r="HRU110" s="273"/>
      <c r="HRV110" s="273"/>
      <c r="HRW110" s="273"/>
      <c r="HRX110" s="273"/>
      <c r="HRY110" s="273"/>
      <c r="HRZ110" s="273"/>
      <c r="HSA110" s="273"/>
      <c r="HSB110" s="273"/>
      <c r="HSC110" s="273"/>
      <c r="HSD110" s="273"/>
      <c r="HSE110" s="273"/>
      <c r="HSF110" s="273"/>
      <c r="HSG110" s="273"/>
      <c r="HSH110" s="273"/>
      <c r="HSI110" s="273"/>
      <c r="HSJ110" s="273"/>
      <c r="HSK110" s="273"/>
      <c r="HSL110" s="273"/>
      <c r="HSM110" s="273"/>
      <c r="HSN110" s="273"/>
      <c r="HSO110" s="273"/>
      <c r="HSP110" s="273"/>
      <c r="HSQ110" s="273"/>
      <c r="HSR110" s="273"/>
      <c r="HSS110" s="273"/>
      <c r="HST110" s="273"/>
      <c r="HSU110" s="273"/>
      <c r="HSV110" s="273"/>
      <c r="HSW110" s="273"/>
      <c r="HSX110" s="273"/>
      <c r="HSY110" s="273"/>
      <c r="HSZ110" s="273"/>
      <c r="HTA110" s="273"/>
      <c r="HTB110" s="273"/>
      <c r="HTC110" s="273"/>
      <c r="HTD110" s="273"/>
      <c r="HTE110" s="273"/>
      <c r="HTF110" s="273"/>
      <c r="HTG110" s="273"/>
      <c r="HTH110" s="273"/>
      <c r="HTI110" s="273"/>
      <c r="HTJ110" s="273"/>
      <c r="HTK110" s="273"/>
      <c r="HTL110" s="273"/>
      <c r="HTM110" s="273"/>
      <c r="HTN110" s="273"/>
      <c r="HTO110" s="273"/>
      <c r="HTP110" s="273"/>
      <c r="HTQ110" s="273"/>
      <c r="HTR110" s="273"/>
      <c r="HTS110" s="273"/>
      <c r="HTT110" s="273"/>
      <c r="HTU110" s="273"/>
      <c r="HTV110" s="273"/>
      <c r="HTW110" s="273"/>
      <c r="HTX110" s="273"/>
      <c r="HTY110" s="273"/>
      <c r="HTZ110" s="273"/>
      <c r="HUA110" s="273"/>
      <c r="HUB110" s="273"/>
      <c r="HUC110" s="273"/>
      <c r="HUD110" s="273"/>
      <c r="HUE110" s="273"/>
      <c r="HUF110" s="273"/>
      <c r="HUG110" s="273"/>
      <c r="HUH110" s="273"/>
      <c r="HUI110" s="273"/>
      <c r="HUJ110" s="273"/>
      <c r="HUK110" s="273"/>
      <c r="HUL110" s="273"/>
      <c r="HUM110" s="273"/>
      <c r="HUN110" s="273"/>
      <c r="HUO110" s="273"/>
      <c r="HUP110" s="273"/>
      <c r="HUQ110" s="273"/>
      <c r="HUR110" s="273"/>
      <c r="HUS110" s="273"/>
      <c r="HUT110" s="273"/>
      <c r="HUU110" s="273"/>
      <c r="HUV110" s="273"/>
      <c r="HUW110" s="273"/>
      <c r="HUX110" s="273"/>
      <c r="HUY110" s="273"/>
      <c r="HUZ110" s="273"/>
      <c r="HVA110" s="273"/>
      <c r="HVB110" s="273"/>
      <c r="HVC110" s="273"/>
      <c r="HVD110" s="273"/>
      <c r="HVE110" s="273"/>
      <c r="HVF110" s="273"/>
      <c r="HVG110" s="273"/>
      <c r="HVH110" s="273"/>
      <c r="HVI110" s="273"/>
      <c r="HVJ110" s="273"/>
      <c r="HVK110" s="273"/>
      <c r="HVL110" s="273"/>
      <c r="HVM110" s="273"/>
      <c r="HVN110" s="273"/>
      <c r="HVO110" s="273"/>
      <c r="HVP110" s="273"/>
      <c r="HVQ110" s="273"/>
      <c r="HVR110" s="273"/>
      <c r="HVS110" s="273"/>
      <c r="HVT110" s="273"/>
      <c r="HVU110" s="273"/>
      <c r="HVV110" s="273"/>
      <c r="HVW110" s="273"/>
      <c r="HVX110" s="273"/>
      <c r="HVY110" s="273"/>
      <c r="HVZ110" s="273"/>
      <c r="HWA110" s="273"/>
      <c r="HWB110" s="273"/>
      <c r="HWC110" s="273"/>
      <c r="HWD110" s="273"/>
      <c r="HWE110" s="273"/>
      <c r="HWF110" s="273"/>
      <c r="HWG110" s="273"/>
      <c r="HWH110" s="273"/>
      <c r="HWI110" s="273"/>
      <c r="HWJ110" s="273"/>
      <c r="HWK110" s="273"/>
      <c r="HWL110" s="273"/>
      <c r="HWM110" s="273"/>
      <c r="HWN110" s="273"/>
      <c r="HWO110" s="273"/>
      <c r="HWP110" s="273"/>
      <c r="HWQ110" s="273"/>
      <c r="HWR110" s="273"/>
      <c r="HWS110" s="273"/>
      <c r="HWT110" s="273"/>
      <c r="HWU110" s="273"/>
      <c r="HWV110" s="273"/>
      <c r="HWW110" s="273"/>
      <c r="HWX110" s="273"/>
      <c r="HWY110" s="273"/>
      <c r="HWZ110" s="273"/>
      <c r="HXA110" s="273"/>
      <c r="HXB110" s="273"/>
      <c r="HXC110" s="273"/>
      <c r="HXD110" s="273"/>
      <c r="HXE110" s="273"/>
      <c r="HXF110" s="273"/>
      <c r="HXG110" s="273"/>
      <c r="HXH110" s="273"/>
      <c r="HXI110" s="273"/>
      <c r="HXJ110" s="273"/>
      <c r="HXK110" s="273"/>
      <c r="HXL110" s="273"/>
      <c r="HXM110" s="273"/>
      <c r="HXN110" s="273"/>
      <c r="HXO110" s="273"/>
      <c r="HXP110" s="273"/>
      <c r="HXQ110" s="273"/>
      <c r="HXR110" s="273"/>
      <c r="HXS110" s="273"/>
      <c r="HXT110" s="273"/>
      <c r="HXU110" s="273"/>
      <c r="HXV110" s="273"/>
      <c r="HXW110" s="273"/>
      <c r="HXX110" s="273"/>
      <c r="HXY110" s="273"/>
      <c r="HXZ110" s="273"/>
      <c r="HYA110" s="273"/>
      <c r="HYB110" s="273"/>
      <c r="HYC110" s="273"/>
      <c r="HYD110" s="273"/>
      <c r="HYE110" s="273"/>
      <c r="HYF110" s="273"/>
      <c r="HYG110" s="273"/>
      <c r="HYH110" s="273"/>
      <c r="HYI110" s="273"/>
      <c r="HYJ110" s="273"/>
      <c r="HYK110" s="273"/>
      <c r="HYL110" s="273"/>
      <c r="HYM110" s="273"/>
      <c r="HYN110" s="273"/>
      <c r="HYO110" s="273"/>
      <c r="HYP110" s="273"/>
      <c r="HYQ110" s="273"/>
      <c r="HYR110" s="273"/>
      <c r="HYS110" s="273"/>
      <c r="HYT110" s="273"/>
      <c r="HYU110" s="273"/>
      <c r="HYV110" s="273"/>
      <c r="HYW110" s="273"/>
      <c r="HYX110" s="273"/>
      <c r="HYY110" s="273"/>
      <c r="HYZ110" s="273"/>
      <c r="HZA110" s="273"/>
      <c r="HZB110" s="273"/>
      <c r="HZC110" s="273"/>
      <c r="HZD110" s="273"/>
      <c r="HZE110" s="273"/>
      <c r="HZF110" s="273"/>
      <c r="HZG110" s="273"/>
      <c r="HZH110" s="273"/>
      <c r="HZI110" s="273"/>
      <c r="HZJ110" s="273"/>
      <c r="HZK110" s="273"/>
      <c r="HZL110" s="273"/>
      <c r="HZM110" s="273"/>
      <c r="HZN110" s="273"/>
      <c r="HZO110" s="273"/>
      <c r="HZP110" s="273"/>
      <c r="HZQ110" s="273"/>
      <c r="HZR110" s="273"/>
      <c r="HZS110" s="273"/>
      <c r="HZT110" s="273"/>
      <c r="HZU110" s="273"/>
      <c r="HZV110" s="273"/>
      <c r="HZW110" s="273"/>
      <c r="HZX110" s="273"/>
      <c r="HZY110" s="273"/>
      <c r="HZZ110" s="273"/>
      <c r="IAA110" s="273"/>
      <c r="IAB110" s="273"/>
      <c r="IAC110" s="273"/>
      <c r="IAD110" s="273"/>
      <c r="IAE110" s="273"/>
      <c r="IAF110" s="273"/>
      <c r="IAG110" s="273"/>
      <c r="IAH110" s="273"/>
      <c r="IAI110" s="273"/>
      <c r="IAJ110" s="273"/>
      <c r="IAK110" s="273"/>
      <c r="IAL110" s="273"/>
      <c r="IAM110" s="273"/>
      <c r="IAN110" s="273"/>
      <c r="IAO110" s="273"/>
      <c r="IAP110" s="273"/>
      <c r="IAQ110" s="273"/>
      <c r="IAR110" s="273"/>
      <c r="IAS110" s="273"/>
      <c r="IAT110" s="273"/>
      <c r="IAU110" s="273"/>
      <c r="IAV110" s="273"/>
      <c r="IAW110" s="273"/>
      <c r="IAX110" s="273"/>
      <c r="IAY110" s="273"/>
      <c r="IAZ110" s="273"/>
      <c r="IBA110" s="273"/>
      <c r="IBB110" s="273"/>
      <c r="IBC110" s="273"/>
      <c r="IBD110" s="273"/>
      <c r="IBE110" s="273"/>
      <c r="IBF110" s="273"/>
      <c r="IBG110" s="273"/>
      <c r="IBH110" s="273"/>
      <c r="IBI110" s="273"/>
      <c r="IBJ110" s="273"/>
      <c r="IBK110" s="273"/>
      <c r="IBL110" s="273"/>
      <c r="IBM110" s="273"/>
      <c r="IBN110" s="273"/>
      <c r="IBO110" s="273"/>
      <c r="IBP110" s="273"/>
      <c r="IBQ110" s="273"/>
      <c r="IBR110" s="273"/>
      <c r="IBS110" s="273"/>
      <c r="IBT110" s="273"/>
      <c r="IBU110" s="273"/>
      <c r="IBV110" s="273"/>
      <c r="IBW110" s="273"/>
      <c r="IBX110" s="273"/>
      <c r="IBY110" s="273"/>
      <c r="IBZ110" s="273"/>
      <c r="ICA110" s="273"/>
      <c r="ICB110" s="273"/>
      <c r="ICC110" s="273"/>
      <c r="ICD110" s="273"/>
      <c r="ICE110" s="273"/>
      <c r="ICF110" s="273"/>
      <c r="ICG110" s="273"/>
      <c r="ICH110" s="273"/>
      <c r="ICI110" s="273"/>
      <c r="ICJ110" s="273"/>
      <c r="ICK110" s="273"/>
      <c r="ICL110" s="273"/>
      <c r="ICM110" s="273"/>
      <c r="ICN110" s="273"/>
      <c r="ICO110" s="273"/>
      <c r="ICP110" s="273"/>
      <c r="ICQ110" s="273"/>
      <c r="ICR110" s="273"/>
      <c r="ICS110" s="273"/>
      <c r="ICT110" s="273"/>
      <c r="ICU110" s="273"/>
      <c r="ICV110" s="273"/>
      <c r="ICW110" s="273"/>
      <c r="ICX110" s="273"/>
      <c r="ICY110" s="273"/>
      <c r="ICZ110" s="273"/>
      <c r="IDA110" s="273"/>
      <c r="IDB110" s="273"/>
      <c r="IDC110" s="273"/>
      <c r="IDD110" s="273"/>
      <c r="IDE110" s="273"/>
      <c r="IDF110" s="273"/>
      <c r="IDG110" s="273"/>
      <c r="IDH110" s="273"/>
      <c r="IDI110" s="273"/>
      <c r="IDJ110" s="273"/>
      <c r="IDK110" s="273"/>
      <c r="IDL110" s="273"/>
      <c r="IDM110" s="273"/>
      <c r="IDN110" s="273"/>
      <c r="IDO110" s="273"/>
      <c r="IDP110" s="273"/>
      <c r="IDQ110" s="273"/>
      <c r="IDR110" s="273"/>
      <c r="IDS110" s="273"/>
      <c r="IDT110" s="273"/>
      <c r="IDU110" s="273"/>
      <c r="IDV110" s="273"/>
      <c r="IDW110" s="273"/>
      <c r="IDX110" s="273"/>
      <c r="IDY110" s="273"/>
      <c r="IDZ110" s="273"/>
      <c r="IEA110" s="273"/>
      <c r="IEB110" s="273"/>
      <c r="IEC110" s="273"/>
      <c r="IED110" s="273"/>
      <c r="IEE110" s="273"/>
      <c r="IEF110" s="273"/>
      <c r="IEG110" s="273"/>
      <c r="IEH110" s="273"/>
      <c r="IEI110" s="273"/>
      <c r="IEJ110" s="273"/>
      <c r="IEK110" s="273"/>
      <c r="IEL110" s="273"/>
      <c r="IEM110" s="273"/>
      <c r="IEN110" s="273"/>
      <c r="IEO110" s="273"/>
      <c r="IEP110" s="273"/>
      <c r="IEQ110" s="273"/>
      <c r="IER110" s="273"/>
      <c r="IES110" s="273"/>
      <c r="IET110" s="273"/>
      <c r="IEU110" s="273"/>
      <c r="IEV110" s="273"/>
      <c r="IEW110" s="273"/>
      <c r="IEX110" s="273"/>
      <c r="IEY110" s="273"/>
      <c r="IEZ110" s="273"/>
      <c r="IFA110" s="273"/>
      <c r="IFB110" s="273"/>
      <c r="IFC110" s="273"/>
      <c r="IFD110" s="273"/>
      <c r="IFE110" s="273"/>
      <c r="IFF110" s="273"/>
      <c r="IFG110" s="273"/>
      <c r="IFH110" s="273"/>
      <c r="IFI110" s="273"/>
      <c r="IFJ110" s="273"/>
      <c r="IFK110" s="273"/>
      <c r="IFL110" s="273"/>
      <c r="IFM110" s="273"/>
      <c r="IFN110" s="273"/>
      <c r="IFO110" s="273"/>
      <c r="IFP110" s="273"/>
      <c r="IFQ110" s="273"/>
      <c r="IFR110" s="273"/>
      <c r="IFS110" s="273"/>
      <c r="IFT110" s="273"/>
      <c r="IFU110" s="273"/>
      <c r="IFV110" s="273"/>
      <c r="IFW110" s="273"/>
      <c r="IFX110" s="273"/>
      <c r="IFY110" s="273"/>
      <c r="IFZ110" s="273"/>
      <c r="IGA110" s="273"/>
      <c r="IGB110" s="273"/>
      <c r="IGC110" s="273"/>
      <c r="IGD110" s="273"/>
      <c r="IGE110" s="273"/>
      <c r="IGF110" s="273"/>
      <c r="IGG110" s="273"/>
      <c r="IGH110" s="273"/>
      <c r="IGI110" s="273"/>
      <c r="IGJ110" s="273"/>
      <c r="IGK110" s="273"/>
      <c r="IGL110" s="273"/>
      <c r="IGM110" s="273"/>
      <c r="IGN110" s="273"/>
      <c r="IGO110" s="273"/>
      <c r="IGP110" s="273"/>
      <c r="IGQ110" s="273"/>
      <c r="IGR110" s="273"/>
      <c r="IGS110" s="273"/>
      <c r="IGT110" s="273"/>
      <c r="IGU110" s="273"/>
      <c r="IGV110" s="273"/>
      <c r="IGW110" s="273"/>
      <c r="IGX110" s="273"/>
      <c r="IGY110" s="273"/>
      <c r="IGZ110" s="273"/>
      <c r="IHA110" s="273"/>
      <c r="IHB110" s="273"/>
      <c r="IHC110" s="273"/>
      <c r="IHD110" s="273"/>
      <c r="IHE110" s="273"/>
      <c r="IHF110" s="273"/>
      <c r="IHG110" s="273"/>
      <c r="IHH110" s="273"/>
      <c r="IHI110" s="273"/>
      <c r="IHJ110" s="273"/>
      <c r="IHK110" s="273"/>
      <c r="IHL110" s="273"/>
      <c r="IHM110" s="273"/>
      <c r="IHN110" s="273"/>
      <c r="IHO110" s="273"/>
      <c r="IHP110" s="273"/>
      <c r="IHQ110" s="273"/>
      <c r="IHR110" s="273"/>
      <c r="IHS110" s="273"/>
      <c r="IHT110" s="273"/>
      <c r="IHU110" s="273"/>
      <c r="IHV110" s="273"/>
      <c r="IHW110" s="273"/>
      <c r="IHX110" s="273"/>
      <c r="IHY110" s="273"/>
      <c r="IHZ110" s="273"/>
      <c r="IIA110" s="273"/>
      <c r="IIB110" s="273"/>
      <c r="IIC110" s="273"/>
      <c r="IID110" s="273"/>
      <c r="IIE110" s="273"/>
      <c r="IIF110" s="273"/>
      <c r="IIG110" s="273"/>
      <c r="IIH110" s="273"/>
      <c r="III110" s="273"/>
      <c r="IIJ110" s="273"/>
      <c r="IIK110" s="273"/>
      <c r="IIL110" s="273"/>
      <c r="IIM110" s="273"/>
      <c r="IIN110" s="273"/>
      <c r="IIO110" s="273"/>
      <c r="IIP110" s="273"/>
      <c r="IIQ110" s="273"/>
      <c r="IIR110" s="273"/>
      <c r="IIS110" s="273"/>
      <c r="IIT110" s="273"/>
      <c r="IIU110" s="273"/>
      <c r="IIV110" s="273"/>
      <c r="IIW110" s="273"/>
      <c r="IIX110" s="273"/>
      <c r="IIY110" s="273"/>
      <c r="IIZ110" s="273"/>
      <c r="IJA110" s="273"/>
      <c r="IJB110" s="273"/>
      <c r="IJC110" s="273"/>
      <c r="IJD110" s="273"/>
      <c r="IJE110" s="273"/>
      <c r="IJF110" s="273"/>
      <c r="IJG110" s="273"/>
      <c r="IJH110" s="273"/>
      <c r="IJI110" s="273"/>
      <c r="IJJ110" s="273"/>
      <c r="IJK110" s="273"/>
      <c r="IJL110" s="273"/>
      <c r="IJM110" s="273"/>
      <c r="IJN110" s="273"/>
      <c r="IJO110" s="273"/>
      <c r="IJP110" s="273"/>
      <c r="IJQ110" s="273"/>
      <c r="IJR110" s="273"/>
      <c r="IJS110" s="273"/>
      <c r="IJT110" s="273"/>
      <c r="IJU110" s="273"/>
      <c r="IJV110" s="273"/>
      <c r="IJW110" s="273"/>
      <c r="IJX110" s="273"/>
      <c r="IJY110" s="273"/>
      <c r="IJZ110" s="273"/>
      <c r="IKA110" s="273"/>
      <c r="IKB110" s="273"/>
      <c r="IKC110" s="273"/>
      <c r="IKD110" s="273"/>
      <c r="IKE110" s="273"/>
      <c r="IKF110" s="273"/>
      <c r="IKG110" s="273"/>
      <c r="IKH110" s="273"/>
      <c r="IKI110" s="273"/>
      <c r="IKJ110" s="273"/>
      <c r="IKK110" s="273"/>
      <c r="IKL110" s="273"/>
      <c r="IKM110" s="273"/>
      <c r="IKN110" s="273"/>
      <c r="IKO110" s="273"/>
      <c r="IKP110" s="273"/>
      <c r="IKQ110" s="273"/>
      <c r="IKR110" s="273"/>
      <c r="IKS110" s="273"/>
      <c r="IKT110" s="273"/>
      <c r="IKU110" s="273"/>
      <c r="IKV110" s="273"/>
      <c r="IKW110" s="273"/>
      <c r="IKX110" s="273"/>
      <c r="IKY110" s="273"/>
      <c r="IKZ110" s="273"/>
      <c r="ILA110" s="273"/>
      <c r="ILB110" s="273"/>
      <c r="ILC110" s="273"/>
      <c r="ILD110" s="273"/>
      <c r="ILE110" s="273"/>
      <c r="ILF110" s="273"/>
      <c r="ILG110" s="273"/>
      <c r="ILH110" s="273"/>
      <c r="ILI110" s="273"/>
      <c r="ILJ110" s="273"/>
      <c r="ILK110" s="273"/>
      <c r="ILL110" s="273"/>
      <c r="ILM110" s="273"/>
      <c r="ILN110" s="273"/>
      <c r="ILO110" s="273"/>
      <c r="ILP110" s="273"/>
      <c r="ILQ110" s="273"/>
      <c r="ILR110" s="273"/>
      <c r="ILS110" s="273"/>
      <c r="ILT110" s="273"/>
      <c r="ILU110" s="273"/>
      <c r="ILV110" s="273"/>
      <c r="ILW110" s="273"/>
      <c r="ILX110" s="273"/>
      <c r="ILY110" s="273"/>
      <c r="ILZ110" s="273"/>
      <c r="IMA110" s="273"/>
      <c r="IMB110" s="273"/>
      <c r="IMC110" s="273"/>
      <c r="IMD110" s="273"/>
      <c r="IME110" s="273"/>
      <c r="IMF110" s="273"/>
      <c r="IMG110" s="273"/>
      <c r="IMH110" s="273"/>
      <c r="IMI110" s="273"/>
      <c r="IMJ110" s="273"/>
      <c r="IMK110" s="273"/>
      <c r="IML110" s="273"/>
      <c r="IMM110" s="273"/>
      <c r="IMN110" s="273"/>
      <c r="IMO110" s="273"/>
      <c r="IMP110" s="273"/>
      <c r="IMQ110" s="273"/>
      <c r="IMR110" s="273"/>
      <c r="IMS110" s="273"/>
      <c r="IMT110" s="273"/>
      <c r="IMU110" s="273"/>
      <c r="IMV110" s="273"/>
      <c r="IMW110" s="273"/>
      <c r="IMX110" s="273"/>
      <c r="IMY110" s="273"/>
      <c r="IMZ110" s="273"/>
      <c r="INA110" s="273"/>
      <c r="INB110" s="273"/>
      <c r="INC110" s="273"/>
      <c r="IND110" s="273"/>
      <c r="INE110" s="273"/>
      <c r="INF110" s="273"/>
      <c r="ING110" s="273"/>
      <c r="INH110" s="273"/>
      <c r="INI110" s="273"/>
      <c r="INJ110" s="273"/>
      <c r="INK110" s="273"/>
      <c r="INL110" s="273"/>
      <c r="INM110" s="273"/>
      <c r="INN110" s="273"/>
      <c r="INO110" s="273"/>
      <c r="INP110" s="273"/>
      <c r="INQ110" s="273"/>
      <c r="INR110" s="273"/>
      <c r="INS110" s="273"/>
      <c r="INT110" s="273"/>
      <c r="INU110" s="273"/>
      <c r="INV110" s="273"/>
      <c r="INW110" s="273"/>
      <c r="INX110" s="273"/>
      <c r="INY110" s="273"/>
      <c r="INZ110" s="273"/>
      <c r="IOA110" s="273"/>
      <c r="IOB110" s="273"/>
      <c r="IOC110" s="273"/>
      <c r="IOD110" s="273"/>
      <c r="IOE110" s="273"/>
      <c r="IOF110" s="273"/>
      <c r="IOG110" s="273"/>
      <c r="IOH110" s="273"/>
      <c r="IOI110" s="273"/>
      <c r="IOJ110" s="273"/>
      <c r="IOK110" s="273"/>
      <c r="IOL110" s="273"/>
      <c r="IOM110" s="273"/>
      <c r="ION110" s="273"/>
      <c r="IOO110" s="273"/>
      <c r="IOP110" s="273"/>
      <c r="IOQ110" s="273"/>
      <c r="IOR110" s="273"/>
      <c r="IOS110" s="273"/>
      <c r="IOT110" s="273"/>
      <c r="IOU110" s="273"/>
      <c r="IOV110" s="273"/>
      <c r="IOW110" s="273"/>
      <c r="IOX110" s="273"/>
      <c r="IOY110" s="273"/>
      <c r="IOZ110" s="273"/>
      <c r="IPA110" s="273"/>
      <c r="IPB110" s="273"/>
      <c r="IPC110" s="273"/>
      <c r="IPD110" s="273"/>
      <c r="IPE110" s="273"/>
      <c r="IPF110" s="273"/>
      <c r="IPG110" s="273"/>
      <c r="IPH110" s="273"/>
      <c r="IPI110" s="273"/>
      <c r="IPJ110" s="273"/>
      <c r="IPK110" s="273"/>
      <c r="IPL110" s="273"/>
      <c r="IPM110" s="273"/>
      <c r="IPN110" s="273"/>
      <c r="IPO110" s="273"/>
      <c r="IPP110" s="273"/>
      <c r="IPQ110" s="273"/>
      <c r="IPR110" s="273"/>
      <c r="IPS110" s="273"/>
      <c r="IPT110" s="273"/>
      <c r="IPU110" s="273"/>
      <c r="IPV110" s="273"/>
      <c r="IPW110" s="273"/>
      <c r="IPX110" s="273"/>
      <c r="IPY110" s="273"/>
      <c r="IPZ110" s="273"/>
      <c r="IQA110" s="273"/>
      <c r="IQB110" s="273"/>
      <c r="IQC110" s="273"/>
      <c r="IQD110" s="273"/>
      <c r="IQE110" s="273"/>
      <c r="IQF110" s="273"/>
      <c r="IQG110" s="273"/>
      <c r="IQH110" s="273"/>
      <c r="IQI110" s="273"/>
      <c r="IQJ110" s="273"/>
      <c r="IQK110" s="273"/>
      <c r="IQL110" s="273"/>
      <c r="IQM110" s="273"/>
      <c r="IQN110" s="273"/>
      <c r="IQO110" s="273"/>
      <c r="IQP110" s="273"/>
      <c r="IQQ110" s="273"/>
      <c r="IQR110" s="273"/>
      <c r="IQS110" s="273"/>
      <c r="IQT110" s="273"/>
      <c r="IQU110" s="273"/>
      <c r="IQV110" s="273"/>
      <c r="IQW110" s="273"/>
      <c r="IQX110" s="273"/>
      <c r="IQY110" s="273"/>
      <c r="IQZ110" s="273"/>
      <c r="IRA110" s="273"/>
      <c r="IRB110" s="273"/>
      <c r="IRC110" s="273"/>
      <c r="IRD110" s="273"/>
      <c r="IRE110" s="273"/>
      <c r="IRF110" s="273"/>
      <c r="IRG110" s="273"/>
      <c r="IRH110" s="273"/>
      <c r="IRI110" s="273"/>
      <c r="IRJ110" s="273"/>
      <c r="IRK110" s="273"/>
      <c r="IRL110" s="273"/>
      <c r="IRM110" s="273"/>
      <c r="IRN110" s="273"/>
      <c r="IRO110" s="273"/>
      <c r="IRP110" s="273"/>
      <c r="IRQ110" s="273"/>
      <c r="IRR110" s="273"/>
      <c r="IRS110" s="273"/>
      <c r="IRT110" s="273"/>
      <c r="IRU110" s="273"/>
      <c r="IRV110" s="273"/>
      <c r="IRW110" s="273"/>
      <c r="IRX110" s="273"/>
      <c r="IRY110" s="273"/>
      <c r="IRZ110" s="273"/>
      <c r="ISA110" s="273"/>
      <c r="ISB110" s="273"/>
      <c r="ISC110" s="273"/>
      <c r="ISD110" s="273"/>
      <c r="ISE110" s="273"/>
      <c r="ISF110" s="273"/>
      <c r="ISG110" s="273"/>
      <c r="ISH110" s="273"/>
      <c r="ISI110" s="273"/>
      <c r="ISJ110" s="273"/>
      <c r="ISK110" s="273"/>
      <c r="ISL110" s="273"/>
      <c r="ISM110" s="273"/>
      <c r="ISN110" s="273"/>
      <c r="ISO110" s="273"/>
      <c r="ISP110" s="273"/>
      <c r="ISQ110" s="273"/>
      <c r="ISR110" s="273"/>
      <c r="ISS110" s="273"/>
      <c r="IST110" s="273"/>
      <c r="ISU110" s="273"/>
      <c r="ISV110" s="273"/>
      <c r="ISW110" s="273"/>
      <c r="ISX110" s="273"/>
      <c r="ISY110" s="273"/>
      <c r="ISZ110" s="273"/>
      <c r="ITA110" s="273"/>
      <c r="ITB110" s="273"/>
      <c r="ITC110" s="273"/>
      <c r="ITD110" s="273"/>
      <c r="ITE110" s="273"/>
      <c r="ITF110" s="273"/>
      <c r="ITG110" s="273"/>
      <c r="ITH110" s="273"/>
      <c r="ITI110" s="273"/>
      <c r="ITJ110" s="273"/>
      <c r="ITK110" s="273"/>
      <c r="ITL110" s="273"/>
      <c r="ITM110" s="273"/>
      <c r="ITN110" s="273"/>
      <c r="ITO110" s="273"/>
      <c r="ITP110" s="273"/>
      <c r="ITQ110" s="273"/>
      <c r="ITR110" s="273"/>
      <c r="ITS110" s="273"/>
      <c r="ITT110" s="273"/>
      <c r="ITU110" s="273"/>
      <c r="ITV110" s="273"/>
      <c r="ITW110" s="273"/>
      <c r="ITX110" s="273"/>
      <c r="ITY110" s="273"/>
      <c r="ITZ110" s="273"/>
      <c r="IUA110" s="273"/>
      <c r="IUB110" s="273"/>
      <c r="IUC110" s="273"/>
      <c r="IUD110" s="273"/>
      <c r="IUE110" s="273"/>
      <c r="IUF110" s="273"/>
      <c r="IUG110" s="273"/>
      <c r="IUH110" s="273"/>
      <c r="IUI110" s="273"/>
      <c r="IUJ110" s="273"/>
      <c r="IUK110" s="273"/>
      <c r="IUL110" s="273"/>
      <c r="IUM110" s="273"/>
      <c r="IUN110" s="273"/>
      <c r="IUO110" s="273"/>
      <c r="IUP110" s="273"/>
      <c r="IUQ110" s="273"/>
      <c r="IUR110" s="273"/>
      <c r="IUS110" s="273"/>
      <c r="IUT110" s="273"/>
      <c r="IUU110" s="273"/>
      <c r="IUV110" s="273"/>
      <c r="IUW110" s="273"/>
      <c r="IUX110" s="273"/>
      <c r="IUY110" s="273"/>
      <c r="IUZ110" s="273"/>
      <c r="IVA110" s="273"/>
      <c r="IVB110" s="273"/>
      <c r="IVC110" s="273"/>
      <c r="IVD110" s="273"/>
      <c r="IVE110" s="273"/>
      <c r="IVF110" s="273"/>
      <c r="IVG110" s="273"/>
      <c r="IVH110" s="273"/>
      <c r="IVI110" s="273"/>
      <c r="IVJ110" s="273"/>
      <c r="IVK110" s="273"/>
      <c r="IVL110" s="273"/>
      <c r="IVM110" s="273"/>
      <c r="IVN110" s="273"/>
      <c r="IVO110" s="273"/>
      <c r="IVP110" s="273"/>
      <c r="IVQ110" s="273"/>
      <c r="IVR110" s="273"/>
      <c r="IVS110" s="273"/>
      <c r="IVT110" s="273"/>
      <c r="IVU110" s="273"/>
      <c r="IVV110" s="273"/>
      <c r="IVW110" s="273"/>
      <c r="IVX110" s="273"/>
      <c r="IVY110" s="273"/>
      <c r="IVZ110" s="273"/>
      <c r="IWA110" s="273"/>
      <c r="IWB110" s="273"/>
      <c r="IWC110" s="273"/>
      <c r="IWD110" s="273"/>
      <c r="IWE110" s="273"/>
      <c r="IWF110" s="273"/>
      <c r="IWG110" s="273"/>
      <c r="IWH110" s="273"/>
      <c r="IWI110" s="273"/>
      <c r="IWJ110" s="273"/>
      <c r="IWK110" s="273"/>
      <c r="IWL110" s="273"/>
      <c r="IWM110" s="273"/>
      <c r="IWN110" s="273"/>
      <c r="IWO110" s="273"/>
      <c r="IWP110" s="273"/>
      <c r="IWQ110" s="273"/>
      <c r="IWR110" s="273"/>
      <c r="IWS110" s="273"/>
      <c r="IWT110" s="273"/>
      <c r="IWU110" s="273"/>
      <c r="IWV110" s="273"/>
      <c r="IWW110" s="273"/>
      <c r="IWX110" s="273"/>
      <c r="IWY110" s="273"/>
      <c r="IWZ110" s="273"/>
      <c r="IXA110" s="273"/>
      <c r="IXB110" s="273"/>
      <c r="IXC110" s="273"/>
      <c r="IXD110" s="273"/>
      <c r="IXE110" s="273"/>
      <c r="IXF110" s="273"/>
      <c r="IXG110" s="273"/>
      <c r="IXH110" s="273"/>
      <c r="IXI110" s="273"/>
      <c r="IXJ110" s="273"/>
      <c r="IXK110" s="273"/>
      <c r="IXL110" s="273"/>
      <c r="IXM110" s="273"/>
      <c r="IXN110" s="273"/>
      <c r="IXO110" s="273"/>
      <c r="IXP110" s="273"/>
      <c r="IXQ110" s="273"/>
      <c r="IXR110" s="273"/>
      <c r="IXS110" s="273"/>
      <c r="IXT110" s="273"/>
      <c r="IXU110" s="273"/>
      <c r="IXV110" s="273"/>
      <c r="IXW110" s="273"/>
      <c r="IXX110" s="273"/>
      <c r="IXY110" s="273"/>
      <c r="IXZ110" s="273"/>
      <c r="IYA110" s="273"/>
      <c r="IYB110" s="273"/>
      <c r="IYC110" s="273"/>
      <c r="IYD110" s="273"/>
      <c r="IYE110" s="273"/>
      <c r="IYF110" s="273"/>
      <c r="IYG110" s="273"/>
      <c r="IYH110" s="273"/>
      <c r="IYI110" s="273"/>
      <c r="IYJ110" s="273"/>
      <c r="IYK110" s="273"/>
      <c r="IYL110" s="273"/>
      <c r="IYM110" s="273"/>
      <c r="IYN110" s="273"/>
      <c r="IYO110" s="273"/>
      <c r="IYP110" s="273"/>
      <c r="IYQ110" s="273"/>
      <c r="IYR110" s="273"/>
      <c r="IYS110" s="273"/>
      <c r="IYT110" s="273"/>
      <c r="IYU110" s="273"/>
      <c r="IYV110" s="273"/>
      <c r="IYW110" s="273"/>
      <c r="IYX110" s="273"/>
      <c r="IYY110" s="273"/>
      <c r="IYZ110" s="273"/>
      <c r="IZA110" s="273"/>
      <c r="IZB110" s="273"/>
      <c r="IZC110" s="273"/>
      <c r="IZD110" s="273"/>
      <c r="IZE110" s="273"/>
      <c r="IZF110" s="273"/>
      <c r="IZG110" s="273"/>
      <c r="IZH110" s="273"/>
      <c r="IZI110" s="273"/>
      <c r="IZJ110" s="273"/>
      <c r="IZK110" s="273"/>
      <c r="IZL110" s="273"/>
      <c r="IZM110" s="273"/>
      <c r="IZN110" s="273"/>
      <c r="IZO110" s="273"/>
      <c r="IZP110" s="273"/>
      <c r="IZQ110" s="273"/>
      <c r="IZR110" s="273"/>
      <c r="IZS110" s="273"/>
      <c r="IZT110" s="273"/>
      <c r="IZU110" s="273"/>
      <c r="IZV110" s="273"/>
      <c r="IZW110" s="273"/>
      <c r="IZX110" s="273"/>
      <c r="IZY110" s="273"/>
      <c r="IZZ110" s="273"/>
      <c r="JAA110" s="273"/>
      <c r="JAB110" s="273"/>
      <c r="JAC110" s="273"/>
      <c r="JAD110" s="273"/>
      <c r="JAE110" s="273"/>
      <c r="JAF110" s="273"/>
      <c r="JAG110" s="273"/>
      <c r="JAH110" s="273"/>
      <c r="JAI110" s="273"/>
      <c r="JAJ110" s="273"/>
      <c r="JAK110" s="273"/>
      <c r="JAL110" s="273"/>
      <c r="JAM110" s="273"/>
      <c r="JAN110" s="273"/>
      <c r="JAO110" s="273"/>
      <c r="JAP110" s="273"/>
      <c r="JAQ110" s="273"/>
      <c r="JAR110" s="273"/>
      <c r="JAS110" s="273"/>
      <c r="JAT110" s="273"/>
      <c r="JAU110" s="273"/>
      <c r="JAV110" s="273"/>
      <c r="JAW110" s="273"/>
      <c r="JAX110" s="273"/>
      <c r="JAY110" s="273"/>
      <c r="JAZ110" s="273"/>
      <c r="JBA110" s="273"/>
      <c r="JBB110" s="273"/>
      <c r="JBC110" s="273"/>
      <c r="JBD110" s="273"/>
      <c r="JBE110" s="273"/>
      <c r="JBF110" s="273"/>
      <c r="JBG110" s="273"/>
      <c r="JBH110" s="273"/>
      <c r="JBI110" s="273"/>
      <c r="JBJ110" s="273"/>
      <c r="JBK110" s="273"/>
      <c r="JBL110" s="273"/>
      <c r="JBM110" s="273"/>
      <c r="JBN110" s="273"/>
      <c r="JBO110" s="273"/>
      <c r="JBP110" s="273"/>
      <c r="JBQ110" s="273"/>
      <c r="JBR110" s="273"/>
      <c r="JBS110" s="273"/>
      <c r="JBT110" s="273"/>
      <c r="JBU110" s="273"/>
      <c r="JBV110" s="273"/>
      <c r="JBW110" s="273"/>
      <c r="JBX110" s="273"/>
      <c r="JBY110" s="273"/>
      <c r="JBZ110" s="273"/>
      <c r="JCA110" s="273"/>
      <c r="JCB110" s="273"/>
      <c r="JCC110" s="273"/>
      <c r="JCD110" s="273"/>
      <c r="JCE110" s="273"/>
      <c r="JCF110" s="273"/>
      <c r="JCG110" s="273"/>
      <c r="JCH110" s="273"/>
      <c r="JCI110" s="273"/>
      <c r="JCJ110" s="273"/>
      <c r="JCK110" s="273"/>
      <c r="JCL110" s="273"/>
      <c r="JCM110" s="273"/>
      <c r="JCN110" s="273"/>
      <c r="JCO110" s="273"/>
      <c r="JCP110" s="273"/>
      <c r="JCQ110" s="273"/>
      <c r="JCR110" s="273"/>
      <c r="JCS110" s="273"/>
      <c r="JCT110" s="273"/>
      <c r="JCU110" s="273"/>
      <c r="JCV110" s="273"/>
      <c r="JCW110" s="273"/>
      <c r="JCX110" s="273"/>
      <c r="JCY110" s="273"/>
      <c r="JCZ110" s="273"/>
      <c r="JDA110" s="273"/>
      <c r="JDB110" s="273"/>
      <c r="JDC110" s="273"/>
      <c r="JDD110" s="273"/>
      <c r="JDE110" s="273"/>
      <c r="JDF110" s="273"/>
      <c r="JDG110" s="273"/>
      <c r="JDH110" s="273"/>
      <c r="JDI110" s="273"/>
      <c r="JDJ110" s="273"/>
      <c r="JDK110" s="273"/>
      <c r="JDL110" s="273"/>
      <c r="JDM110" s="273"/>
      <c r="JDN110" s="273"/>
      <c r="JDO110" s="273"/>
      <c r="JDP110" s="273"/>
      <c r="JDQ110" s="273"/>
      <c r="JDR110" s="273"/>
      <c r="JDS110" s="273"/>
      <c r="JDT110" s="273"/>
      <c r="JDU110" s="273"/>
      <c r="JDV110" s="273"/>
      <c r="JDW110" s="273"/>
      <c r="JDX110" s="273"/>
      <c r="JDY110" s="273"/>
      <c r="JDZ110" s="273"/>
      <c r="JEA110" s="273"/>
      <c r="JEB110" s="273"/>
      <c r="JEC110" s="273"/>
      <c r="JED110" s="273"/>
      <c r="JEE110" s="273"/>
      <c r="JEF110" s="273"/>
      <c r="JEG110" s="273"/>
      <c r="JEH110" s="273"/>
      <c r="JEI110" s="273"/>
      <c r="JEJ110" s="273"/>
      <c r="JEK110" s="273"/>
      <c r="JEL110" s="273"/>
      <c r="JEM110" s="273"/>
      <c r="JEN110" s="273"/>
      <c r="JEO110" s="273"/>
      <c r="JEP110" s="273"/>
      <c r="JEQ110" s="273"/>
      <c r="JER110" s="273"/>
      <c r="JES110" s="273"/>
      <c r="JET110" s="273"/>
      <c r="JEU110" s="273"/>
      <c r="JEV110" s="273"/>
      <c r="JEW110" s="273"/>
      <c r="JEX110" s="273"/>
      <c r="JEY110" s="273"/>
      <c r="JEZ110" s="273"/>
      <c r="JFA110" s="273"/>
      <c r="JFB110" s="273"/>
      <c r="JFC110" s="273"/>
      <c r="JFD110" s="273"/>
      <c r="JFE110" s="273"/>
      <c r="JFF110" s="273"/>
      <c r="JFG110" s="273"/>
      <c r="JFH110" s="273"/>
      <c r="JFI110" s="273"/>
      <c r="JFJ110" s="273"/>
      <c r="JFK110" s="273"/>
      <c r="JFL110" s="273"/>
      <c r="JFM110" s="273"/>
      <c r="JFN110" s="273"/>
      <c r="JFO110" s="273"/>
      <c r="JFP110" s="273"/>
      <c r="JFQ110" s="273"/>
      <c r="JFR110" s="273"/>
      <c r="JFS110" s="273"/>
      <c r="JFT110" s="273"/>
      <c r="JFU110" s="273"/>
      <c r="JFV110" s="273"/>
      <c r="JFW110" s="273"/>
      <c r="JFX110" s="273"/>
      <c r="JFY110" s="273"/>
      <c r="JFZ110" s="273"/>
      <c r="JGA110" s="273"/>
      <c r="JGB110" s="273"/>
      <c r="JGC110" s="273"/>
      <c r="JGD110" s="273"/>
      <c r="JGE110" s="273"/>
      <c r="JGF110" s="273"/>
      <c r="JGG110" s="273"/>
      <c r="JGH110" s="273"/>
      <c r="JGI110" s="273"/>
      <c r="JGJ110" s="273"/>
      <c r="JGK110" s="273"/>
      <c r="JGL110" s="273"/>
      <c r="JGM110" s="273"/>
      <c r="JGN110" s="273"/>
      <c r="JGO110" s="273"/>
      <c r="JGP110" s="273"/>
      <c r="JGQ110" s="273"/>
      <c r="JGR110" s="273"/>
      <c r="JGS110" s="273"/>
      <c r="JGT110" s="273"/>
      <c r="JGU110" s="273"/>
      <c r="JGV110" s="273"/>
      <c r="JGW110" s="273"/>
      <c r="JGX110" s="273"/>
      <c r="JGY110" s="273"/>
      <c r="JGZ110" s="273"/>
      <c r="JHA110" s="273"/>
      <c r="JHB110" s="273"/>
      <c r="JHC110" s="273"/>
      <c r="JHD110" s="273"/>
      <c r="JHE110" s="273"/>
      <c r="JHF110" s="273"/>
      <c r="JHG110" s="273"/>
      <c r="JHH110" s="273"/>
      <c r="JHI110" s="273"/>
      <c r="JHJ110" s="273"/>
      <c r="JHK110" s="273"/>
      <c r="JHL110" s="273"/>
      <c r="JHM110" s="273"/>
      <c r="JHN110" s="273"/>
      <c r="JHO110" s="273"/>
      <c r="JHP110" s="273"/>
      <c r="JHQ110" s="273"/>
      <c r="JHR110" s="273"/>
      <c r="JHS110" s="273"/>
      <c r="JHT110" s="273"/>
      <c r="JHU110" s="273"/>
      <c r="JHV110" s="273"/>
      <c r="JHW110" s="273"/>
      <c r="JHX110" s="273"/>
      <c r="JHY110" s="273"/>
      <c r="JHZ110" s="273"/>
      <c r="JIA110" s="273"/>
      <c r="JIB110" s="273"/>
      <c r="JIC110" s="273"/>
      <c r="JID110" s="273"/>
      <c r="JIE110" s="273"/>
      <c r="JIF110" s="273"/>
      <c r="JIG110" s="273"/>
      <c r="JIH110" s="273"/>
      <c r="JII110" s="273"/>
      <c r="JIJ110" s="273"/>
      <c r="JIK110" s="273"/>
      <c r="JIL110" s="273"/>
      <c r="JIM110" s="273"/>
      <c r="JIN110" s="273"/>
      <c r="JIO110" s="273"/>
      <c r="JIP110" s="273"/>
      <c r="JIQ110" s="273"/>
      <c r="JIR110" s="273"/>
      <c r="JIS110" s="273"/>
      <c r="JIT110" s="273"/>
      <c r="JIU110" s="273"/>
      <c r="JIV110" s="273"/>
      <c r="JIW110" s="273"/>
      <c r="JIX110" s="273"/>
      <c r="JIY110" s="273"/>
      <c r="JIZ110" s="273"/>
      <c r="JJA110" s="273"/>
      <c r="JJB110" s="273"/>
      <c r="JJC110" s="273"/>
      <c r="JJD110" s="273"/>
      <c r="JJE110" s="273"/>
      <c r="JJF110" s="273"/>
      <c r="JJG110" s="273"/>
      <c r="JJH110" s="273"/>
      <c r="JJI110" s="273"/>
      <c r="JJJ110" s="273"/>
      <c r="JJK110" s="273"/>
      <c r="JJL110" s="273"/>
      <c r="JJM110" s="273"/>
      <c r="JJN110" s="273"/>
      <c r="JJO110" s="273"/>
      <c r="JJP110" s="273"/>
      <c r="JJQ110" s="273"/>
      <c r="JJR110" s="273"/>
      <c r="JJS110" s="273"/>
      <c r="JJT110" s="273"/>
      <c r="JJU110" s="273"/>
      <c r="JJV110" s="273"/>
      <c r="JJW110" s="273"/>
      <c r="JJX110" s="273"/>
      <c r="JJY110" s="273"/>
      <c r="JJZ110" s="273"/>
      <c r="JKA110" s="273"/>
      <c r="JKB110" s="273"/>
      <c r="JKC110" s="273"/>
      <c r="JKD110" s="273"/>
      <c r="JKE110" s="273"/>
      <c r="JKF110" s="273"/>
      <c r="JKG110" s="273"/>
      <c r="JKH110" s="273"/>
      <c r="JKI110" s="273"/>
      <c r="JKJ110" s="273"/>
      <c r="JKK110" s="273"/>
      <c r="JKL110" s="273"/>
      <c r="JKM110" s="273"/>
      <c r="JKN110" s="273"/>
      <c r="JKO110" s="273"/>
      <c r="JKP110" s="273"/>
      <c r="JKQ110" s="273"/>
      <c r="JKR110" s="273"/>
      <c r="JKS110" s="273"/>
      <c r="JKT110" s="273"/>
      <c r="JKU110" s="273"/>
      <c r="JKV110" s="273"/>
      <c r="JKW110" s="273"/>
      <c r="JKX110" s="273"/>
      <c r="JKY110" s="273"/>
      <c r="JKZ110" s="273"/>
      <c r="JLA110" s="273"/>
      <c r="JLB110" s="273"/>
      <c r="JLC110" s="273"/>
      <c r="JLD110" s="273"/>
      <c r="JLE110" s="273"/>
      <c r="JLF110" s="273"/>
      <c r="JLG110" s="273"/>
      <c r="JLH110" s="273"/>
      <c r="JLI110" s="273"/>
      <c r="JLJ110" s="273"/>
      <c r="JLK110" s="273"/>
      <c r="JLL110" s="273"/>
      <c r="JLM110" s="273"/>
      <c r="JLN110" s="273"/>
      <c r="JLO110" s="273"/>
      <c r="JLP110" s="273"/>
      <c r="JLQ110" s="273"/>
      <c r="JLR110" s="273"/>
      <c r="JLS110" s="273"/>
      <c r="JLT110" s="273"/>
      <c r="JLU110" s="273"/>
      <c r="JLV110" s="273"/>
      <c r="JLW110" s="273"/>
      <c r="JLX110" s="273"/>
      <c r="JLY110" s="273"/>
      <c r="JLZ110" s="273"/>
      <c r="JMA110" s="273"/>
      <c r="JMB110" s="273"/>
      <c r="JMC110" s="273"/>
      <c r="JMD110" s="273"/>
      <c r="JME110" s="273"/>
      <c r="JMF110" s="273"/>
      <c r="JMG110" s="273"/>
      <c r="JMH110" s="273"/>
      <c r="JMI110" s="273"/>
      <c r="JMJ110" s="273"/>
      <c r="JMK110" s="273"/>
      <c r="JML110" s="273"/>
      <c r="JMM110" s="273"/>
      <c r="JMN110" s="273"/>
      <c r="JMO110" s="273"/>
      <c r="JMP110" s="273"/>
      <c r="JMQ110" s="273"/>
      <c r="JMR110" s="273"/>
      <c r="JMS110" s="273"/>
      <c r="JMT110" s="273"/>
      <c r="JMU110" s="273"/>
      <c r="JMV110" s="273"/>
      <c r="JMW110" s="273"/>
      <c r="JMX110" s="273"/>
      <c r="JMY110" s="273"/>
      <c r="JMZ110" s="273"/>
      <c r="JNA110" s="273"/>
      <c r="JNB110" s="273"/>
      <c r="JNC110" s="273"/>
      <c r="JND110" s="273"/>
      <c r="JNE110" s="273"/>
      <c r="JNF110" s="273"/>
      <c r="JNG110" s="273"/>
      <c r="JNH110" s="273"/>
      <c r="JNI110" s="273"/>
      <c r="JNJ110" s="273"/>
      <c r="JNK110" s="273"/>
      <c r="JNL110" s="273"/>
      <c r="JNM110" s="273"/>
      <c r="JNN110" s="273"/>
      <c r="JNO110" s="273"/>
      <c r="JNP110" s="273"/>
      <c r="JNQ110" s="273"/>
      <c r="JNR110" s="273"/>
      <c r="JNS110" s="273"/>
      <c r="JNT110" s="273"/>
      <c r="JNU110" s="273"/>
      <c r="JNV110" s="273"/>
      <c r="JNW110" s="273"/>
      <c r="JNX110" s="273"/>
      <c r="JNY110" s="273"/>
      <c r="JNZ110" s="273"/>
      <c r="JOA110" s="273"/>
      <c r="JOB110" s="273"/>
      <c r="JOC110" s="273"/>
      <c r="JOD110" s="273"/>
      <c r="JOE110" s="273"/>
      <c r="JOF110" s="273"/>
      <c r="JOG110" s="273"/>
      <c r="JOH110" s="273"/>
      <c r="JOI110" s="273"/>
      <c r="JOJ110" s="273"/>
      <c r="JOK110" s="273"/>
      <c r="JOL110" s="273"/>
      <c r="JOM110" s="273"/>
      <c r="JON110" s="273"/>
      <c r="JOO110" s="273"/>
      <c r="JOP110" s="273"/>
      <c r="JOQ110" s="273"/>
      <c r="JOR110" s="273"/>
      <c r="JOS110" s="273"/>
      <c r="JOT110" s="273"/>
      <c r="JOU110" s="273"/>
      <c r="JOV110" s="273"/>
      <c r="JOW110" s="273"/>
      <c r="JOX110" s="273"/>
      <c r="JOY110" s="273"/>
      <c r="JOZ110" s="273"/>
      <c r="JPA110" s="273"/>
      <c r="JPB110" s="273"/>
      <c r="JPC110" s="273"/>
      <c r="JPD110" s="273"/>
      <c r="JPE110" s="273"/>
      <c r="JPF110" s="273"/>
      <c r="JPG110" s="273"/>
      <c r="JPH110" s="273"/>
      <c r="JPI110" s="273"/>
      <c r="JPJ110" s="273"/>
      <c r="JPK110" s="273"/>
      <c r="JPL110" s="273"/>
      <c r="JPM110" s="273"/>
      <c r="JPN110" s="273"/>
      <c r="JPO110" s="273"/>
      <c r="JPP110" s="273"/>
      <c r="JPQ110" s="273"/>
      <c r="JPR110" s="273"/>
      <c r="JPS110" s="273"/>
      <c r="JPT110" s="273"/>
      <c r="JPU110" s="273"/>
      <c r="JPV110" s="273"/>
      <c r="JPW110" s="273"/>
      <c r="JPX110" s="273"/>
      <c r="JPY110" s="273"/>
      <c r="JPZ110" s="273"/>
      <c r="JQA110" s="273"/>
      <c r="JQB110" s="273"/>
      <c r="JQC110" s="273"/>
      <c r="JQD110" s="273"/>
      <c r="JQE110" s="273"/>
      <c r="JQF110" s="273"/>
      <c r="JQG110" s="273"/>
      <c r="JQH110" s="273"/>
      <c r="JQI110" s="273"/>
      <c r="JQJ110" s="273"/>
      <c r="JQK110" s="273"/>
      <c r="JQL110" s="273"/>
      <c r="JQM110" s="273"/>
      <c r="JQN110" s="273"/>
      <c r="JQO110" s="273"/>
      <c r="JQP110" s="273"/>
      <c r="JQQ110" s="273"/>
      <c r="JQR110" s="273"/>
      <c r="JQS110" s="273"/>
      <c r="JQT110" s="273"/>
      <c r="JQU110" s="273"/>
      <c r="JQV110" s="273"/>
      <c r="JQW110" s="273"/>
      <c r="JQX110" s="273"/>
      <c r="JQY110" s="273"/>
      <c r="JQZ110" s="273"/>
      <c r="JRA110" s="273"/>
      <c r="JRB110" s="273"/>
      <c r="JRC110" s="273"/>
      <c r="JRD110" s="273"/>
      <c r="JRE110" s="273"/>
      <c r="JRF110" s="273"/>
      <c r="JRG110" s="273"/>
      <c r="JRH110" s="273"/>
      <c r="JRI110" s="273"/>
      <c r="JRJ110" s="273"/>
      <c r="JRK110" s="273"/>
      <c r="JRL110" s="273"/>
      <c r="JRM110" s="273"/>
      <c r="JRN110" s="273"/>
      <c r="JRO110" s="273"/>
      <c r="JRP110" s="273"/>
      <c r="JRQ110" s="273"/>
      <c r="JRR110" s="273"/>
      <c r="JRS110" s="273"/>
      <c r="JRT110" s="273"/>
      <c r="JRU110" s="273"/>
      <c r="JRV110" s="273"/>
      <c r="JRW110" s="273"/>
      <c r="JRX110" s="273"/>
      <c r="JRY110" s="273"/>
      <c r="JRZ110" s="273"/>
      <c r="JSA110" s="273"/>
      <c r="JSB110" s="273"/>
      <c r="JSC110" s="273"/>
      <c r="JSD110" s="273"/>
      <c r="JSE110" s="273"/>
      <c r="JSF110" s="273"/>
      <c r="JSG110" s="273"/>
      <c r="JSH110" s="273"/>
      <c r="JSI110" s="273"/>
      <c r="JSJ110" s="273"/>
      <c r="JSK110" s="273"/>
      <c r="JSL110" s="273"/>
      <c r="JSM110" s="273"/>
      <c r="JSN110" s="273"/>
      <c r="JSO110" s="273"/>
      <c r="JSP110" s="273"/>
      <c r="JSQ110" s="273"/>
      <c r="JSR110" s="273"/>
      <c r="JSS110" s="273"/>
      <c r="JST110" s="273"/>
      <c r="JSU110" s="273"/>
      <c r="JSV110" s="273"/>
      <c r="JSW110" s="273"/>
      <c r="JSX110" s="273"/>
      <c r="JSY110" s="273"/>
      <c r="JSZ110" s="273"/>
      <c r="JTA110" s="273"/>
      <c r="JTB110" s="273"/>
      <c r="JTC110" s="273"/>
      <c r="JTD110" s="273"/>
      <c r="JTE110" s="273"/>
      <c r="JTF110" s="273"/>
      <c r="JTG110" s="273"/>
      <c r="JTH110" s="273"/>
      <c r="JTI110" s="273"/>
      <c r="JTJ110" s="273"/>
      <c r="JTK110" s="273"/>
      <c r="JTL110" s="273"/>
      <c r="JTM110" s="273"/>
      <c r="JTN110" s="273"/>
      <c r="JTO110" s="273"/>
      <c r="JTP110" s="273"/>
      <c r="JTQ110" s="273"/>
      <c r="JTR110" s="273"/>
      <c r="JTS110" s="273"/>
      <c r="JTT110" s="273"/>
      <c r="JTU110" s="273"/>
      <c r="JTV110" s="273"/>
      <c r="JTW110" s="273"/>
      <c r="JTX110" s="273"/>
      <c r="JTY110" s="273"/>
      <c r="JTZ110" s="273"/>
      <c r="JUA110" s="273"/>
      <c r="JUB110" s="273"/>
      <c r="JUC110" s="273"/>
      <c r="JUD110" s="273"/>
      <c r="JUE110" s="273"/>
      <c r="JUF110" s="273"/>
      <c r="JUG110" s="273"/>
      <c r="JUH110" s="273"/>
      <c r="JUI110" s="273"/>
      <c r="JUJ110" s="273"/>
      <c r="JUK110" s="273"/>
      <c r="JUL110" s="273"/>
      <c r="JUM110" s="273"/>
      <c r="JUN110" s="273"/>
      <c r="JUO110" s="273"/>
      <c r="JUP110" s="273"/>
      <c r="JUQ110" s="273"/>
      <c r="JUR110" s="273"/>
      <c r="JUS110" s="273"/>
      <c r="JUT110" s="273"/>
      <c r="JUU110" s="273"/>
      <c r="JUV110" s="273"/>
      <c r="JUW110" s="273"/>
      <c r="JUX110" s="273"/>
      <c r="JUY110" s="273"/>
      <c r="JUZ110" s="273"/>
      <c r="JVA110" s="273"/>
      <c r="JVB110" s="273"/>
      <c r="JVC110" s="273"/>
      <c r="JVD110" s="273"/>
      <c r="JVE110" s="273"/>
      <c r="JVF110" s="273"/>
      <c r="JVG110" s="273"/>
      <c r="JVH110" s="273"/>
      <c r="JVI110" s="273"/>
      <c r="JVJ110" s="273"/>
      <c r="JVK110" s="273"/>
      <c r="JVL110" s="273"/>
      <c r="JVM110" s="273"/>
      <c r="JVN110" s="273"/>
      <c r="JVO110" s="273"/>
      <c r="JVP110" s="273"/>
      <c r="JVQ110" s="273"/>
      <c r="JVR110" s="273"/>
      <c r="JVS110" s="273"/>
      <c r="JVT110" s="273"/>
      <c r="JVU110" s="273"/>
      <c r="JVV110" s="273"/>
      <c r="JVW110" s="273"/>
      <c r="JVX110" s="273"/>
      <c r="JVY110" s="273"/>
      <c r="JVZ110" s="273"/>
      <c r="JWA110" s="273"/>
      <c r="JWB110" s="273"/>
      <c r="JWC110" s="273"/>
      <c r="JWD110" s="273"/>
      <c r="JWE110" s="273"/>
      <c r="JWF110" s="273"/>
      <c r="JWG110" s="273"/>
      <c r="JWH110" s="273"/>
      <c r="JWI110" s="273"/>
      <c r="JWJ110" s="273"/>
      <c r="JWK110" s="273"/>
      <c r="JWL110" s="273"/>
      <c r="JWM110" s="273"/>
      <c r="JWN110" s="273"/>
      <c r="JWO110" s="273"/>
      <c r="JWP110" s="273"/>
      <c r="JWQ110" s="273"/>
      <c r="JWR110" s="273"/>
      <c r="JWS110" s="273"/>
      <c r="JWT110" s="273"/>
      <c r="JWU110" s="273"/>
      <c r="JWV110" s="273"/>
      <c r="JWW110" s="273"/>
      <c r="JWX110" s="273"/>
      <c r="JWY110" s="273"/>
      <c r="JWZ110" s="273"/>
      <c r="JXA110" s="273"/>
      <c r="JXB110" s="273"/>
      <c r="JXC110" s="273"/>
      <c r="JXD110" s="273"/>
      <c r="JXE110" s="273"/>
      <c r="JXF110" s="273"/>
      <c r="JXG110" s="273"/>
      <c r="JXH110" s="273"/>
      <c r="JXI110" s="273"/>
      <c r="JXJ110" s="273"/>
      <c r="JXK110" s="273"/>
      <c r="JXL110" s="273"/>
      <c r="JXM110" s="273"/>
      <c r="JXN110" s="273"/>
      <c r="JXO110" s="273"/>
      <c r="JXP110" s="273"/>
      <c r="JXQ110" s="273"/>
      <c r="JXR110" s="273"/>
      <c r="JXS110" s="273"/>
      <c r="JXT110" s="273"/>
      <c r="JXU110" s="273"/>
      <c r="JXV110" s="273"/>
      <c r="JXW110" s="273"/>
      <c r="JXX110" s="273"/>
      <c r="JXY110" s="273"/>
      <c r="JXZ110" s="273"/>
      <c r="JYA110" s="273"/>
      <c r="JYB110" s="273"/>
      <c r="JYC110" s="273"/>
      <c r="JYD110" s="273"/>
      <c r="JYE110" s="273"/>
      <c r="JYF110" s="273"/>
      <c r="JYG110" s="273"/>
      <c r="JYH110" s="273"/>
      <c r="JYI110" s="273"/>
      <c r="JYJ110" s="273"/>
      <c r="JYK110" s="273"/>
      <c r="JYL110" s="273"/>
      <c r="JYM110" s="273"/>
      <c r="JYN110" s="273"/>
      <c r="JYO110" s="273"/>
      <c r="JYP110" s="273"/>
      <c r="JYQ110" s="273"/>
      <c r="JYR110" s="273"/>
      <c r="JYS110" s="273"/>
      <c r="JYT110" s="273"/>
      <c r="JYU110" s="273"/>
      <c r="JYV110" s="273"/>
      <c r="JYW110" s="273"/>
      <c r="JYX110" s="273"/>
      <c r="JYY110" s="273"/>
      <c r="JYZ110" s="273"/>
      <c r="JZA110" s="273"/>
      <c r="JZB110" s="273"/>
      <c r="JZC110" s="273"/>
      <c r="JZD110" s="273"/>
      <c r="JZE110" s="273"/>
      <c r="JZF110" s="273"/>
      <c r="JZG110" s="273"/>
      <c r="JZH110" s="273"/>
      <c r="JZI110" s="273"/>
      <c r="JZJ110" s="273"/>
      <c r="JZK110" s="273"/>
      <c r="JZL110" s="273"/>
      <c r="JZM110" s="273"/>
      <c r="JZN110" s="273"/>
      <c r="JZO110" s="273"/>
      <c r="JZP110" s="273"/>
      <c r="JZQ110" s="273"/>
      <c r="JZR110" s="273"/>
      <c r="JZS110" s="273"/>
      <c r="JZT110" s="273"/>
      <c r="JZU110" s="273"/>
      <c r="JZV110" s="273"/>
      <c r="JZW110" s="273"/>
      <c r="JZX110" s="273"/>
      <c r="JZY110" s="273"/>
      <c r="JZZ110" s="273"/>
      <c r="KAA110" s="273"/>
      <c r="KAB110" s="273"/>
      <c r="KAC110" s="273"/>
      <c r="KAD110" s="273"/>
      <c r="KAE110" s="273"/>
      <c r="KAF110" s="273"/>
      <c r="KAG110" s="273"/>
      <c r="KAH110" s="273"/>
      <c r="KAI110" s="273"/>
      <c r="KAJ110" s="273"/>
      <c r="KAK110" s="273"/>
      <c r="KAL110" s="273"/>
      <c r="KAM110" s="273"/>
      <c r="KAN110" s="273"/>
      <c r="KAO110" s="273"/>
      <c r="KAP110" s="273"/>
      <c r="KAQ110" s="273"/>
      <c r="KAR110" s="273"/>
      <c r="KAS110" s="273"/>
      <c r="KAT110" s="273"/>
      <c r="KAU110" s="273"/>
      <c r="KAV110" s="273"/>
      <c r="KAW110" s="273"/>
      <c r="KAX110" s="273"/>
      <c r="KAY110" s="273"/>
      <c r="KAZ110" s="273"/>
      <c r="KBA110" s="273"/>
      <c r="KBB110" s="273"/>
      <c r="KBC110" s="273"/>
      <c r="KBD110" s="273"/>
      <c r="KBE110" s="273"/>
      <c r="KBF110" s="273"/>
      <c r="KBG110" s="273"/>
      <c r="KBH110" s="273"/>
      <c r="KBI110" s="273"/>
      <c r="KBJ110" s="273"/>
      <c r="KBK110" s="273"/>
      <c r="KBL110" s="273"/>
      <c r="KBM110" s="273"/>
      <c r="KBN110" s="273"/>
      <c r="KBO110" s="273"/>
      <c r="KBP110" s="273"/>
      <c r="KBQ110" s="273"/>
      <c r="KBR110" s="273"/>
      <c r="KBS110" s="273"/>
      <c r="KBT110" s="273"/>
      <c r="KBU110" s="273"/>
      <c r="KBV110" s="273"/>
      <c r="KBW110" s="273"/>
      <c r="KBX110" s="273"/>
      <c r="KBY110" s="273"/>
      <c r="KBZ110" s="273"/>
      <c r="KCA110" s="273"/>
      <c r="KCB110" s="273"/>
      <c r="KCC110" s="273"/>
      <c r="KCD110" s="273"/>
      <c r="KCE110" s="273"/>
      <c r="KCF110" s="273"/>
      <c r="KCG110" s="273"/>
      <c r="KCH110" s="273"/>
      <c r="KCI110" s="273"/>
      <c r="KCJ110" s="273"/>
      <c r="KCK110" s="273"/>
      <c r="KCL110" s="273"/>
      <c r="KCM110" s="273"/>
      <c r="KCN110" s="273"/>
      <c r="KCO110" s="273"/>
      <c r="KCP110" s="273"/>
      <c r="KCQ110" s="273"/>
      <c r="KCR110" s="273"/>
      <c r="KCS110" s="273"/>
      <c r="KCT110" s="273"/>
      <c r="KCU110" s="273"/>
      <c r="KCV110" s="273"/>
      <c r="KCW110" s="273"/>
      <c r="KCX110" s="273"/>
      <c r="KCY110" s="273"/>
      <c r="KCZ110" s="273"/>
      <c r="KDA110" s="273"/>
      <c r="KDB110" s="273"/>
      <c r="KDC110" s="273"/>
      <c r="KDD110" s="273"/>
      <c r="KDE110" s="273"/>
      <c r="KDF110" s="273"/>
      <c r="KDG110" s="273"/>
      <c r="KDH110" s="273"/>
      <c r="KDI110" s="273"/>
      <c r="KDJ110" s="273"/>
      <c r="KDK110" s="273"/>
      <c r="KDL110" s="273"/>
      <c r="KDM110" s="273"/>
      <c r="KDN110" s="273"/>
      <c r="KDO110" s="273"/>
      <c r="KDP110" s="273"/>
      <c r="KDQ110" s="273"/>
      <c r="KDR110" s="273"/>
      <c r="KDS110" s="273"/>
      <c r="KDT110" s="273"/>
      <c r="KDU110" s="273"/>
      <c r="KDV110" s="273"/>
      <c r="KDW110" s="273"/>
      <c r="KDX110" s="273"/>
      <c r="KDY110" s="273"/>
      <c r="KDZ110" s="273"/>
      <c r="KEA110" s="273"/>
      <c r="KEB110" s="273"/>
      <c r="KEC110" s="273"/>
      <c r="KED110" s="273"/>
      <c r="KEE110" s="273"/>
      <c r="KEF110" s="273"/>
      <c r="KEG110" s="273"/>
      <c r="KEH110" s="273"/>
      <c r="KEI110" s="273"/>
      <c r="KEJ110" s="273"/>
      <c r="KEK110" s="273"/>
      <c r="KEL110" s="273"/>
      <c r="KEM110" s="273"/>
      <c r="KEN110" s="273"/>
      <c r="KEO110" s="273"/>
      <c r="KEP110" s="273"/>
      <c r="KEQ110" s="273"/>
      <c r="KER110" s="273"/>
      <c r="KES110" s="273"/>
      <c r="KET110" s="273"/>
      <c r="KEU110" s="273"/>
      <c r="KEV110" s="273"/>
      <c r="KEW110" s="273"/>
      <c r="KEX110" s="273"/>
      <c r="KEY110" s="273"/>
      <c r="KEZ110" s="273"/>
      <c r="KFA110" s="273"/>
      <c r="KFB110" s="273"/>
      <c r="KFC110" s="273"/>
      <c r="KFD110" s="273"/>
      <c r="KFE110" s="273"/>
      <c r="KFF110" s="273"/>
      <c r="KFG110" s="273"/>
      <c r="KFH110" s="273"/>
      <c r="KFI110" s="273"/>
      <c r="KFJ110" s="273"/>
      <c r="KFK110" s="273"/>
      <c r="KFL110" s="273"/>
      <c r="KFM110" s="273"/>
      <c r="KFN110" s="273"/>
      <c r="KFO110" s="273"/>
      <c r="KFP110" s="273"/>
      <c r="KFQ110" s="273"/>
      <c r="KFR110" s="273"/>
      <c r="KFS110" s="273"/>
      <c r="KFT110" s="273"/>
      <c r="KFU110" s="273"/>
      <c r="KFV110" s="273"/>
      <c r="KFW110" s="273"/>
      <c r="KFX110" s="273"/>
      <c r="KFY110" s="273"/>
      <c r="KFZ110" s="273"/>
      <c r="KGA110" s="273"/>
      <c r="KGB110" s="273"/>
      <c r="KGC110" s="273"/>
      <c r="KGD110" s="273"/>
      <c r="KGE110" s="273"/>
      <c r="KGF110" s="273"/>
      <c r="KGG110" s="273"/>
      <c r="KGH110" s="273"/>
      <c r="KGI110" s="273"/>
      <c r="KGJ110" s="273"/>
      <c r="KGK110" s="273"/>
      <c r="KGL110" s="273"/>
      <c r="KGM110" s="273"/>
      <c r="KGN110" s="273"/>
      <c r="KGO110" s="273"/>
      <c r="KGP110" s="273"/>
      <c r="KGQ110" s="273"/>
      <c r="KGR110" s="273"/>
      <c r="KGS110" s="273"/>
      <c r="KGT110" s="273"/>
      <c r="KGU110" s="273"/>
      <c r="KGV110" s="273"/>
      <c r="KGW110" s="273"/>
      <c r="KGX110" s="273"/>
      <c r="KGY110" s="273"/>
      <c r="KGZ110" s="273"/>
      <c r="KHA110" s="273"/>
      <c r="KHB110" s="273"/>
      <c r="KHC110" s="273"/>
      <c r="KHD110" s="273"/>
      <c r="KHE110" s="273"/>
      <c r="KHF110" s="273"/>
      <c r="KHG110" s="273"/>
      <c r="KHH110" s="273"/>
      <c r="KHI110" s="273"/>
      <c r="KHJ110" s="273"/>
      <c r="KHK110" s="273"/>
      <c r="KHL110" s="273"/>
      <c r="KHM110" s="273"/>
      <c r="KHN110" s="273"/>
      <c r="KHO110" s="273"/>
      <c r="KHP110" s="273"/>
      <c r="KHQ110" s="273"/>
      <c r="KHR110" s="273"/>
      <c r="KHS110" s="273"/>
      <c r="KHT110" s="273"/>
      <c r="KHU110" s="273"/>
      <c r="KHV110" s="273"/>
      <c r="KHW110" s="273"/>
      <c r="KHX110" s="273"/>
      <c r="KHY110" s="273"/>
      <c r="KHZ110" s="273"/>
      <c r="KIA110" s="273"/>
      <c r="KIB110" s="273"/>
      <c r="KIC110" s="273"/>
      <c r="KID110" s="273"/>
      <c r="KIE110" s="273"/>
      <c r="KIF110" s="273"/>
      <c r="KIG110" s="273"/>
      <c r="KIH110" s="273"/>
      <c r="KII110" s="273"/>
      <c r="KIJ110" s="273"/>
      <c r="KIK110" s="273"/>
      <c r="KIL110" s="273"/>
      <c r="KIM110" s="273"/>
      <c r="KIN110" s="273"/>
      <c r="KIO110" s="273"/>
      <c r="KIP110" s="273"/>
      <c r="KIQ110" s="273"/>
      <c r="KIR110" s="273"/>
      <c r="KIS110" s="273"/>
      <c r="KIT110" s="273"/>
      <c r="KIU110" s="273"/>
      <c r="KIV110" s="273"/>
      <c r="KIW110" s="273"/>
      <c r="KIX110" s="273"/>
      <c r="KIY110" s="273"/>
      <c r="KIZ110" s="273"/>
      <c r="KJA110" s="273"/>
      <c r="KJB110" s="273"/>
      <c r="KJC110" s="273"/>
      <c r="KJD110" s="273"/>
      <c r="KJE110" s="273"/>
      <c r="KJF110" s="273"/>
      <c r="KJG110" s="273"/>
      <c r="KJH110" s="273"/>
      <c r="KJI110" s="273"/>
      <c r="KJJ110" s="273"/>
      <c r="KJK110" s="273"/>
      <c r="KJL110" s="273"/>
      <c r="KJM110" s="273"/>
      <c r="KJN110" s="273"/>
      <c r="KJO110" s="273"/>
      <c r="KJP110" s="273"/>
      <c r="KJQ110" s="273"/>
      <c r="KJR110" s="273"/>
      <c r="KJS110" s="273"/>
      <c r="KJT110" s="273"/>
      <c r="KJU110" s="273"/>
      <c r="KJV110" s="273"/>
      <c r="KJW110" s="273"/>
      <c r="KJX110" s="273"/>
      <c r="KJY110" s="273"/>
      <c r="KJZ110" s="273"/>
      <c r="KKA110" s="273"/>
      <c r="KKB110" s="273"/>
      <c r="KKC110" s="273"/>
      <c r="KKD110" s="273"/>
      <c r="KKE110" s="273"/>
      <c r="KKF110" s="273"/>
      <c r="KKG110" s="273"/>
      <c r="KKH110" s="273"/>
      <c r="KKI110" s="273"/>
      <c r="KKJ110" s="273"/>
      <c r="KKK110" s="273"/>
      <c r="KKL110" s="273"/>
      <c r="KKM110" s="273"/>
      <c r="KKN110" s="273"/>
      <c r="KKO110" s="273"/>
      <c r="KKP110" s="273"/>
      <c r="KKQ110" s="273"/>
      <c r="KKR110" s="273"/>
      <c r="KKS110" s="273"/>
      <c r="KKT110" s="273"/>
      <c r="KKU110" s="273"/>
      <c r="KKV110" s="273"/>
      <c r="KKW110" s="273"/>
      <c r="KKX110" s="273"/>
      <c r="KKY110" s="273"/>
      <c r="KKZ110" s="273"/>
      <c r="KLA110" s="273"/>
      <c r="KLB110" s="273"/>
      <c r="KLC110" s="273"/>
      <c r="KLD110" s="273"/>
      <c r="KLE110" s="273"/>
      <c r="KLF110" s="273"/>
      <c r="KLG110" s="273"/>
      <c r="KLH110" s="273"/>
      <c r="KLI110" s="273"/>
      <c r="KLJ110" s="273"/>
      <c r="KLK110" s="273"/>
      <c r="KLL110" s="273"/>
      <c r="KLM110" s="273"/>
      <c r="KLN110" s="273"/>
      <c r="KLO110" s="273"/>
      <c r="KLP110" s="273"/>
      <c r="KLQ110" s="273"/>
      <c r="KLR110" s="273"/>
      <c r="KLS110" s="273"/>
      <c r="KLT110" s="273"/>
      <c r="KLU110" s="273"/>
      <c r="KLV110" s="273"/>
      <c r="KLW110" s="273"/>
      <c r="KLX110" s="273"/>
      <c r="KLY110" s="273"/>
      <c r="KLZ110" s="273"/>
      <c r="KMA110" s="273"/>
      <c r="KMB110" s="273"/>
      <c r="KMC110" s="273"/>
      <c r="KMD110" s="273"/>
      <c r="KME110" s="273"/>
      <c r="KMF110" s="273"/>
      <c r="KMG110" s="273"/>
      <c r="KMH110" s="273"/>
      <c r="KMI110" s="273"/>
      <c r="KMJ110" s="273"/>
      <c r="KMK110" s="273"/>
      <c r="KML110" s="273"/>
      <c r="KMM110" s="273"/>
      <c r="KMN110" s="273"/>
      <c r="KMO110" s="273"/>
      <c r="KMP110" s="273"/>
      <c r="KMQ110" s="273"/>
      <c r="KMR110" s="273"/>
      <c r="KMS110" s="273"/>
      <c r="KMT110" s="273"/>
      <c r="KMU110" s="273"/>
      <c r="KMV110" s="273"/>
      <c r="KMW110" s="273"/>
      <c r="KMX110" s="273"/>
      <c r="KMY110" s="273"/>
      <c r="KMZ110" s="273"/>
      <c r="KNA110" s="273"/>
      <c r="KNB110" s="273"/>
      <c r="KNC110" s="273"/>
      <c r="KND110" s="273"/>
      <c r="KNE110" s="273"/>
      <c r="KNF110" s="273"/>
      <c r="KNG110" s="273"/>
      <c r="KNH110" s="273"/>
      <c r="KNI110" s="273"/>
      <c r="KNJ110" s="273"/>
      <c r="KNK110" s="273"/>
      <c r="KNL110" s="273"/>
      <c r="KNM110" s="273"/>
      <c r="KNN110" s="273"/>
      <c r="KNO110" s="273"/>
      <c r="KNP110" s="273"/>
      <c r="KNQ110" s="273"/>
      <c r="KNR110" s="273"/>
      <c r="KNS110" s="273"/>
      <c r="KNT110" s="273"/>
      <c r="KNU110" s="273"/>
      <c r="KNV110" s="273"/>
      <c r="KNW110" s="273"/>
      <c r="KNX110" s="273"/>
      <c r="KNY110" s="273"/>
      <c r="KNZ110" s="273"/>
      <c r="KOA110" s="273"/>
      <c r="KOB110" s="273"/>
      <c r="KOC110" s="273"/>
      <c r="KOD110" s="273"/>
      <c r="KOE110" s="273"/>
      <c r="KOF110" s="273"/>
      <c r="KOG110" s="273"/>
      <c r="KOH110" s="273"/>
      <c r="KOI110" s="273"/>
      <c r="KOJ110" s="273"/>
      <c r="KOK110" s="273"/>
      <c r="KOL110" s="273"/>
      <c r="KOM110" s="273"/>
      <c r="KON110" s="273"/>
      <c r="KOO110" s="273"/>
      <c r="KOP110" s="273"/>
      <c r="KOQ110" s="273"/>
      <c r="KOR110" s="273"/>
      <c r="KOS110" s="273"/>
      <c r="KOT110" s="273"/>
      <c r="KOU110" s="273"/>
      <c r="KOV110" s="273"/>
      <c r="KOW110" s="273"/>
      <c r="KOX110" s="273"/>
      <c r="KOY110" s="273"/>
      <c r="KOZ110" s="273"/>
      <c r="KPA110" s="273"/>
      <c r="KPB110" s="273"/>
      <c r="KPC110" s="273"/>
      <c r="KPD110" s="273"/>
      <c r="KPE110" s="273"/>
      <c r="KPF110" s="273"/>
      <c r="KPG110" s="273"/>
      <c r="KPH110" s="273"/>
      <c r="KPI110" s="273"/>
      <c r="KPJ110" s="273"/>
      <c r="KPK110" s="273"/>
      <c r="KPL110" s="273"/>
      <c r="KPM110" s="273"/>
      <c r="KPN110" s="273"/>
      <c r="KPO110" s="273"/>
      <c r="KPP110" s="273"/>
      <c r="KPQ110" s="273"/>
      <c r="KPR110" s="273"/>
      <c r="KPS110" s="273"/>
      <c r="KPT110" s="273"/>
      <c r="KPU110" s="273"/>
      <c r="KPV110" s="273"/>
      <c r="KPW110" s="273"/>
      <c r="KPX110" s="273"/>
      <c r="KPY110" s="273"/>
      <c r="KPZ110" s="273"/>
      <c r="KQA110" s="273"/>
      <c r="KQB110" s="273"/>
      <c r="KQC110" s="273"/>
      <c r="KQD110" s="273"/>
      <c r="KQE110" s="273"/>
      <c r="KQF110" s="273"/>
      <c r="KQG110" s="273"/>
      <c r="KQH110" s="273"/>
      <c r="KQI110" s="273"/>
      <c r="KQJ110" s="273"/>
      <c r="KQK110" s="273"/>
      <c r="KQL110" s="273"/>
      <c r="KQM110" s="273"/>
      <c r="KQN110" s="273"/>
      <c r="KQO110" s="273"/>
      <c r="KQP110" s="273"/>
      <c r="KQQ110" s="273"/>
      <c r="KQR110" s="273"/>
      <c r="KQS110" s="273"/>
      <c r="KQT110" s="273"/>
      <c r="KQU110" s="273"/>
      <c r="KQV110" s="273"/>
      <c r="KQW110" s="273"/>
      <c r="KQX110" s="273"/>
      <c r="KQY110" s="273"/>
      <c r="KQZ110" s="273"/>
      <c r="KRA110" s="273"/>
      <c r="KRB110" s="273"/>
      <c r="KRC110" s="273"/>
      <c r="KRD110" s="273"/>
      <c r="KRE110" s="273"/>
      <c r="KRF110" s="273"/>
      <c r="KRG110" s="273"/>
      <c r="KRH110" s="273"/>
      <c r="KRI110" s="273"/>
      <c r="KRJ110" s="273"/>
      <c r="KRK110" s="273"/>
      <c r="KRL110" s="273"/>
      <c r="KRM110" s="273"/>
      <c r="KRN110" s="273"/>
      <c r="KRO110" s="273"/>
      <c r="KRP110" s="273"/>
      <c r="KRQ110" s="273"/>
      <c r="KRR110" s="273"/>
      <c r="KRS110" s="273"/>
      <c r="KRT110" s="273"/>
      <c r="KRU110" s="273"/>
      <c r="KRV110" s="273"/>
      <c r="KRW110" s="273"/>
      <c r="KRX110" s="273"/>
      <c r="KRY110" s="273"/>
      <c r="KRZ110" s="273"/>
      <c r="KSA110" s="273"/>
      <c r="KSB110" s="273"/>
      <c r="KSC110" s="273"/>
      <c r="KSD110" s="273"/>
      <c r="KSE110" s="273"/>
      <c r="KSF110" s="273"/>
      <c r="KSG110" s="273"/>
      <c r="KSH110" s="273"/>
      <c r="KSI110" s="273"/>
      <c r="KSJ110" s="273"/>
      <c r="KSK110" s="273"/>
      <c r="KSL110" s="273"/>
      <c r="KSM110" s="273"/>
      <c r="KSN110" s="273"/>
      <c r="KSO110" s="273"/>
      <c r="KSP110" s="273"/>
      <c r="KSQ110" s="273"/>
      <c r="KSR110" s="273"/>
      <c r="KSS110" s="273"/>
      <c r="KST110" s="273"/>
      <c r="KSU110" s="273"/>
      <c r="KSV110" s="273"/>
      <c r="KSW110" s="273"/>
      <c r="KSX110" s="273"/>
      <c r="KSY110" s="273"/>
      <c r="KSZ110" s="273"/>
      <c r="KTA110" s="273"/>
      <c r="KTB110" s="273"/>
      <c r="KTC110" s="273"/>
      <c r="KTD110" s="273"/>
      <c r="KTE110" s="273"/>
      <c r="KTF110" s="273"/>
      <c r="KTG110" s="273"/>
      <c r="KTH110" s="273"/>
      <c r="KTI110" s="273"/>
      <c r="KTJ110" s="273"/>
      <c r="KTK110" s="273"/>
      <c r="KTL110" s="273"/>
      <c r="KTM110" s="273"/>
      <c r="KTN110" s="273"/>
      <c r="KTO110" s="273"/>
      <c r="KTP110" s="273"/>
      <c r="KTQ110" s="273"/>
      <c r="KTR110" s="273"/>
      <c r="KTS110" s="273"/>
      <c r="KTT110" s="273"/>
      <c r="KTU110" s="273"/>
      <c r="KTV110" s="273"/>
      <c r="KTW110" s="273"/>
      <c r="KTX110" s="273"/>
      <c r="KTY110" s="273"/>
      <c r="KTZ110" s="273"/>
      <c r="KUA110" s="273"/>
      <c r="KUB110" s="273"/>
      <c r="KUC110" s="273"/>
      <c r="KUD110" s="273"/>
      <c r="KUE110" s="273"/>
      <c r="KUF110" s="273"/>
      <c r="KUG110" s="273"/>
      <c r="KUH110" s="273"/>
      <c r="KUI110" s="273"/>
      <c r="KUJ110" s="273"/>
      <c r="KUK110" s="273"/>
      <c r="KUL110" s="273"/>
      <c r="KUM110" s="273"/>
      <c r="KUN110" s="273"/>
      <c r="KUO110" s="273"/>
      <c r="KUP110" s="273"/>
      <c r="KUQ110" s="273"/>
      <c r="KUR110" s="273"/>
      <c r="KUS110" s="273"/>
      <c r="KUT110" s="273"/>
      <c r="KUU110" s="273"/>
      <c r="KUV110" s="273"/>
      <c r="KUW110" s="273"/>
      <c r="KUX110" s="273"/>
      <c r="KUY110" s="273"/>
      <c r="KUZ110" s="273"/>
      <c r="KVA110" s="273"/>
      <c r="KVB110" s="273"/>
      <c r="KVC110" s="273"/>
      <c r="KVD110" s="273"/>
      <c r="KVE110" s="273"/>
      <c r="KVF110" s="273"/>
      <c r="KVG110" s="273"/>
      <c r="KVH110" s="273"/>
      <c r="KVI110" s="273"/>
      <c r="KVJ110" s="273"/>
      <c r="KVK110" s="273"/>
      <c r="KVL110" s="273"/>
      <c r="KVM110" s="273"/>
      <c r="KVN110" s="273"/>
      <c r="KVO110" s="273"/>
      <c r="KVP110" s="273"/>
      <c r="KVQ110" s="273"/>
      <c r="KVR110" s="273"/>
      <c r="KVS110" s="273"/>
      <c r="KVT110" s="273"/>
      <c r="KVU110" s="273"/>
      <c r="KVV110" s="273"/>
      <c r="KVW110" s="273"/>
      <c r="KVX110" s="273"/>
      <c r="KVY110" s="273"/>
      <c r="KVZ110" s="273"/>
      <c r="KWA110" s="273"/>
      <c r="KWB110" s="273"/>
      <c r="KWC110" s="273"/>
      <c r="KWD110" s="273"/>
      <c r="KWE110" s="273"/>
      <c r="KWF110" s="273"/>
      <c r="KWG110" s="273"/>
      <c r="KWH110" s="273"/>
      <c r="KWI110" s="273"/>
      <c r="KWJ110" s="273"/>
      <c r="KWK110" s="273"/>
      <c r="KWL110" s="273"/>
      <c r="KWM110" s="273"/>
      <c r="KWN110" s="273"/>
      <c r="KWO110" s="273"/>
      <c r="KWP110" s="273"/>
      <c r="KWQ110" s="273"/>
      <c r="KWR110" s="273"/>
      <c r="KWS110" s="273"/>
      <c r="KWT110" s="273"/>
      <c r="KWU110" s="273"/>
      <c r="KWV110" s="273"/>
      <c r="KWW110" s="273"/>
      <c r="KWX110" s="273"/>
      <c r="KWY110" s="273"/>
      <c r="KWZ110" s="273"/>
      <c r="KXA110" s="273"/>
      <c r="KXB110" s="273"/>
      <c r="KXC110" s="273"/>
      <c r="KXD110" s="273"/>
      <c r="KXE110" s="273"/>
      <c r="KXF110" s="273"/>
      <c r="KXG110" s="273"/>
      <c r="KXH110" s="273"/>
      <c r="KXI110" s="273"/>
      <c r="KXJ110" s="273"/>
      <c r="KXK110" s="273"/>
      <c r="KXL110" s="273"/>
      <c r="KXM110" s="273"/>
      <c r="KXN110" s="273"/>
      <c r="KXO110" s="273"/>
      <c r="KXP110" s="273"/>
      <c r="KXQ110" s="273"/>
      <c r="KXR110" s="273"/>
      <c r="KXS110" s="273"/>
      <c r="KXT110" s="273"/>
      <c r="KXU110" s="273"/>
      <c r="KXV110" s="273"/>
      <c r="KXW110" s="273"/>
      <c r="KXX110" s="273"/>
      <c r="KXY110" s="273"/>
      <c r="KXZ110" s="273"/>
      <c r="KYA110" s="273"/>
      <c r="KYB110" s="273"/>
      <c r="KYC110" s="273"/>
      <c r="KYD110" s="273"/>
      <c r="KYE110" s="273"/>
      <c r="KYF110" s="273"/>
      <c r="KYG110" s="273"/>
      <c r="KYH110" s="273"/>
      <c r="KYI110" s="273"/>
      <c r="KYJ110" s="273"/>
      <c r="KYK110" s="273"/>
      <c r="KYL110" s="273"/>
      <c r="KYM110" s="273"/>
      <c r="KYN110" s="273"/>
      <c r="KYO110" s="273"/>
      <c r="KYP110" s="273"/>
      <c r="KYQ110" s="273"/>
      <c r="KYR110" s="273"/>
      <c r="KYS110" s="273"/>
      <c r="KYT110" s="273"/>
      <c r="KYU110" s="273"/>
      <c r="KYV110" s="273"/>
      <c r="KYW110" s="273"/>
      <c r="KYX110" s="273"/>
      <c r="KYY110" s="273"/>
      <c r="KYZ110" s="273"/>
      <c r="KZA110" s="273"/>
      <c r="KZB110" s="273"/>
      <c r="KZC110" s="273"/>
      <c r="KZD110" s="273"/>
      <c r="KZE110" s="273"/>
      <c r="KZF110" s="273"/>
      <c r="KZG110" s="273"/>
      <c r="KZH110" s="273"/>
      <c r="KZI110" s="273"/>
      <c r="KZJ110" s="273"/>
      <c r="KZK110" s="273"/>
      <c r="KZL110" s="273"/>
      <c r="KZM110" s="273"/>
      <c r="KZN110" s="273"/>
      <c r="KZO110" s="273"/>
      <c r="KZP110" s="273"/>
      <c r="KZQ110" s="273"/>
      <c r="KZR110" s="273"/>
      <c r="KZS110" s="273"/>
      <c r="KZT110" s="273"/>
      <c r="KZU110" s="273"/>
      <c r="KZV110" s="273"/>
      <c r="KZW110" s="273"/>
      <c r="KZX110" s="273"/>
      <c r="KZY110" s="273"/>
      <c r="KZZ110" s="273"/>
      <c r="LAA110" s="273"/>
      <c r="LAB110" s="273"/>
      <c r="LAC110" s="273"/>
      <c r="LAD110" s="273"/>
      <c r="LAE110" s="273"/>
      <c r="LAF110" s="273"/>
      <c r="LAG110" s="273"/>
      <c r="LAH110" s="273"/>
      <c r="LAI110" s="273"/>
      <c r="LAJ110" s="273"/>
      <c r="LAK110" s="273"/>
      <c r="LAL110" s="273"/>
      <c r="LAM110" s="273"/>
      <c r="LAN110" s="273"/>
      <c r="LAO110" s="273"/>
      <c r="LAP110" s="273"/>
      <c r="LAQ110" s="273"/>
      <c r="LAR110" s="273"/>
      <c r="LAS110" s="273"/>
      <c r="LAT110" s="273"/>
      <c r="LAU110" s="273"/>
      <c r="LAV110" s="273"/>
      <c r="LAW110" s="273"/>
      <c r="LAX110" s="273"/>
      <c r="LAY110" s="273"/>
      <c r="LAZ110" s="273"/>
      <c r="LBA110" s="273"/>
      <c r="LBB110" s="273"/>
      <c r="LBC110" s="273"/>
      <c r="LBD110" s="273"/>
      <c r="LBE110" s="273"/>
      <c r="LBF110" s="273"/>
      <c r="LBG110" s="273"/>
      <c r="LBH110" s="273"/>
      <c r="LBI110" s="273"/>
      <c r="LBJ110" s="273"/>
      <c r="LBK110" s="273"/>
      <c r="LBL110" s="273"/>
      <c r="LBM110" s="273"/>
      <c r="LBN110" s="273"/>
      <c r="LBO110" s="273"/>
      <c r="LBP110" s="273"/>
      <c r="LBQ110" s="273"/>
      <c r="LBR110" s="273"/>
      <c r="LBS110" s="273"/>
      <c r="LBT110" s="273"/>
      <c r="LBU110" s="273"/>
      <c r="LBV110" s="273"/>
      <c r="LBW110" s="273"/>
      <c r="LBX110" s="273"/>
      <c r="LBY110" s="273"/>
      <c r="LBZ110" s="273"/>
      <c r="LCA110" s="273"/>
      <c r="LCB110" s="273"/>
      <c r="LCC110" s="273"/>
      <c r="LCD110" s="273"/>
      <c r="LCE110" s="273"/>
      <c r="LCF110" s="273"/>
      <c r="LCG110" s="273"/>
      <c r="LCH110" s="273"/>
      <c r="LCI110" s="273"/>
      <c r="LCJ110" s="273"/>
      <c r="LCK110" s="273"/>
      <c r="LCL110" s="273"/>
      <c r="LCM110" s="273"/>
      <c r="LCN110" s="273"/>
      <c r="LCO110" s="273"/>
      <c r="LCP110" s="273"/>
      <c r="LCQ110" s="273"/>
      <c r="LCR110" s="273"/>
      <c r="LCS110" s="273"/>
      <c r="LCT110" s="273"/>
      <c r="LCU110" s="273"/>
      <c r="LCV110" s="273"/>
      <c r="LCW110" s="273"/>
      <c r="LCX110" s="273"/>
      <c r="LCY110" s="273"/>
      <c r="LCZ110" s="273"/>
      <c r="LDA110" s="273"/>
      <c r="LDB110" s="273"/>
      <c r="LDC110" s="273"/>
      <c r="LDD110" s="273"/>
      <c r="LDE110" s="273"/>
      <c r="LDF110" s="273"/>
      <c r="LDG110" s="273"/>
      <c r="LDH110" s="273"/>
      <c r="LDI110" s="273"/>
      <c r="LDJ110" s="273"/>
      <c r="LDK110" s="273"/>
      <c r="LDL110" s="273"/>
      <c r="LDM110" s="273"/>
      <c r="LDN110" s="273"/>
      <c r="LDO110" s="273"/>
      <c r="LDP110" s="273"/>
      <c r="LDQ110" s="273"/>
      <c r="LDR110" s="273"/>
      <c r="LDS110" s="273"/>
      <c r="LDT110" s="273"/>
      <c r="LDU110" s="273"/>
      <c r="LDV110" s="273"/>
      <c r="LDW110" s="273"/>
      <c r="LDX110" s="273"/>
      <c r="LDY110" s="273"/>
      <c r="LDZ110" s="273"/>
      <c r="LEA110" s="273"/>
      <c r="LEB110" s="273"/>
      <c r="LEC110" s="273"/>
      <c r="LED110" s="273"/>
      <c r="LEE110" s="273"/>
      <c r="LEF110" s="273"/>
      <c r="LEG110" s="273"/>
      <c r="LEH110" s="273"/>
      <c r="LEI110" s="273"/>
      <c r="LEJ110" s="273"/>
      <c r="LEK110" s="273"/>
      <c r="LEL110" s="273"/>
      <c r="LEM110" s="273"/>
      <c r="LEN110" s="273"/>
      <c r="LEO110" s="273"/>
      <c r="LEP110" s="273"/>
      <c r="LEQ110" s="273"/>
      <c r="LER110" s="273"/>
      <c r="LES110" s="273"/>
      <c r="LET110" s="273"/>
      <c r="LEU110" s="273"/>
      <c r="LEV110" s="273"/>
      <c r="LEW110" s="273"/>
      <c r="LEX110" s="273"/>
      <c r="LEY110" s="273"/>
      <c r="LEZ110" s="273"/>
      <c r="LFA110" s="273"/>
      <c r="LFB110" s="273"/>
      <c r="LFC110" s="273"/>
      <c r="LFD110" s="273"/>
      <c r="LFE110" s="273"/>
      <c r="LFF110" s="273"/>
      <c r="LFG110" s="273"/>
      <c r="LFH110" s="273"/>
      <c r="LFI110" s="273"/>
      <c r="LFJ110" s="273"/>
      <c r="LFK110" s="273"/>
      <c r="LFL110" s="273"/>
      <c r="LFM110" s="273"/>
      <c r="LFN110" s="273"/>
      <c r="LFO110" s="273"/>
      <c r="LFP110" s="273"/>
      <c r="LFQ110" s="273"/>
      <c r="LFR110" s="273"/>
      <c r="LFS110" s="273"/>
      <c r="LFT110" s="273"/>
      <c r="LFU110" s="273"/>
      <c r="LFV110" s="273"/>
      <c r="LFW110" s="273"/>
      <c r="LFX110" s="273"/>
      <c r="LFY110" s="273"/>
      <c r="LFZ110" s="273"/>
      <c r="LGA110" s="273"/>
      <c r="LGB110" s="273"/>
      <c r="LGC110" s="273"/>
      <c r="LGD110" s="273"/>
      <c r="LGE110" s="273"/>
      <c r="LGF110" s="273"/>
      <c r="LGG110" s="273"/>
      <c r="LGH110" s="273"/>
      <c r="LGI110" s="273"/>
      <c r="LGJ110" s="273"/>
      <c r="LGK110" s="273"/>
      <c r="LGL110" s="273"/>
      <c r="LGM110" s="273"/>
      <c r="LGN110" s="273"/>
      <c r="LGO110" s="273"/>
      <c r="LGP110" s="273"/>
      <c r="LGQ110" s="273"/>
      <c r="LGR110" s="273"/>
      <c r="LGS110" s="273"/>
      <c r="LGT110" s="273"/>
      <c r="LGU110" s="273"/>
      <c r="LGV110" s="273"/>
      <c r="LGW110" s="273"/>
      <c r="LGX110" s="273"/>
      <c r="LGY110" s="273"/>
      <c r="LGZ110" s="273"/>
      <c r="LHA110" s="273"/>
      <c r="LHB110" s="273"/>
      <c r="LHC110" s="273"/>
      <c r="LHD110" s="273"/>
      <c r="LHE110" s="273"/>
      <c r="LHF110" s="273"/>
      <c r="LHG110" s="273"/>
      <c r="LHH110" s="273"/>
      <c r="LHI110" s="273"/>
      <c r="LHJ110" s="273"/>
      <c r="LHK110" s="273"/>
      <c r="LHL110" s="273"/>
      <c r="LHM110" s="273"/>
      <c r="LHN110" s="273"/>
      <c r="LHO110" s="273"/>
      <c r="LHP110" s="273"/>
      <c r="LHQ110" s="273"/>
      <c r="LHR110" s="273"/>
      <c r="LHS110" s="273"/>
      <c r="LHT110" s="273"/>
      <c r="LHU110" s="273"/>
      <c r="LHV110" s="273"/>
      <c r="LHW110" s="273"/>
      <c r="LHX110" s="273"/>
      <c r="LHY110" s="273"/>
      <c r="LHZ110" s="273"/>
      <c r="LIA110" s="273"/>
      <c r="LIB110" s="273"/>
      <c r="LIC110" s="273"/>
      <c r="LID110" s="273"/>
      <c r="LIE110" s="273"/>
      <c r="LIF110" s="273"/>
      <c r="LIG110" s="273"/>
      <c r="LIH110" s="273"/>
      <c r="LII110" s="273"/>
      <c r="LIJ110" s="273"/>
      <c r="LIK110" s="273"/>
      <c r="LIL110" s="273"/>
      <c r="LIM110" s="273"/>
      <c r="LIN110" s="273"/>
      <c r="LIO110" s="273"/>
      <c r="LIP110" s="273"/>
      <c r="LIQ110" s="273"/>
      <c r="LIR110" s="273"/>
      <c r="LIS110" s="273"/>
      <c r="LIT110" s="273"/>
      <c r="LIU110" s="273"/>
      <c r="LIV110" s="273"/>
      <c r="LIW110" s="273"/>
      <c r="LIX110" s="273"/>
      <c r="LIY110" s="273"/>
      <c r="LIZ110" s="273"/>
      <c r="LJA110" s="273"/>
      <c r="LJB110" s="273"/>
      <c r="LJC110" s="273"/>
      <c r="LJD110" s="273"/>
      <c r="LJE110" s="273"/>
      <c r="LJF110" s="273"/>
      <c r="LJG110" s="273"/>
      <c r="LJH110" s="273"/>
      <c r="LJI110" s="273"/>
      <c r="LJJ110" s="273"/>
      <c r="LJK110" s="273"/>
      <c r="LJL110" s="273"/>
      <c r="LJM110" s="273"/>
      <c r="LJN110" s="273"/>
      <c r="LJO110" s="273"/>
      <c r="LJP110" s="273"/>
      <c r="LJQ110" s="273"/>
      <c r="LJR110" s="273"/>
      <c r="LJS110" s="273"/>
      <c r="LJT110" s="273"/>
      <c r="LJU110" s="273"/>
      <c r="LJV110" s="273"/>
      <c r="LJW110" s="273"/>
      <c r="LJX110" s="273"/>
      <c r="LJY110" s="273"/>
      <c r="LJZ110" s="273"/>
      <c r="LKA110" s="273"/>
      <c r="LKB110" s="273"/>
      <c r="LKC110" s="273"/>
      <c r="LKD110" s="273"/>
      <c r="LKE110" s="273"/>
      <c r="LKF110" s="273"/>
      <c r="LKG110" s="273"/>
      <c r="LKH110" s="273"/>
      <c r="LKI110" s="273"/>
      <c r="LKJ110" s="273"/>
      <c r="LKK110" s="273"/>
      <c r="LKL110" s="273"/>
      <c r="LKM110" s="273"/>
      <c r="LKN110" s="273"/>
      <c r="LKO110" s="273"/>
      <c r="LKP110" s="273"/>
      <c r="LKQ110" s="273"/>
      <c r="LKR110" s="273"/>
      <c r="LKS110" s="273"/>
      <c r="LKT110" s="273"/>
      <c r="LKU110" s="273"/>
      <c r="LKV110" s="273"/>
      <c r="LKW110" s="273"/>
      <c r="LKX110" s="273"/>
      <c r="LKY110" s="273"/>
      <c r="LKZ110" s="273"/>
      <c r="LLA110" s="273"/>
      <c r="LLB110" s="273"/>
      <c r="LLC110" s="273"/>
      <c r="LLD110" s="273"/>
      <c r="LLE110" s="273"/>
      <c r="LLF110" s="273"/>
      <c r="LLG110" s="273"/>
      <c r="LLH110" s="273"/>
      <c r="LLI110" s="273"/>
      <c r="LLJ110" s="273"/>
      <c r="LLK110" s="273"/>
      <c r="LLL110" s="273"/>
      <c r="LLM110" s="273"/>
      <c r="LLN110" s="273"/>
      <c r="LLO110" s="273"/>
      <c r="LLP110" s="273"/>
      <c r="LLQ110" s="273"/>
      <c r="LLR110" s="273"/>
      <c r="LLS110" s="273"/>
      <c r="LLT110" s="273"/>
      <c r="LLU110" s="273"/>
      <c r="LLV110" s="273"/>
      <c r="LLW110" s="273"/>
      <c r="LLX110" s="273"/>
      <c r="LLY110" s="273"/>
      <c r="LLZ110" s="273"/>
      <c r="LMA110" s="273"/>
      <c r="LMB110" s="273"/>
      <c r="LMC110" s="273"/>
      <c r="LMD110" s="273"/>
      <c r="LME110" s="273"/>
      <c r="LMF110" s="273"/>
      <c r="LMG110" s="273"/>
      <c r="LMH110" s="273"/>
      <c r="LMI110" s="273"/>
      <c r="LMJ110" s="273"/>
      <c r="LMK110" s="273"/>
      <c r="LML110" s="273"/>
      <c r="LMM110" s="273"/>
      <c r="LMN110" s="273"/>
      <c r="LMO110" s="273"/>
      <c r="LMP110" s="273"/>
      <c r="LMQ110" s="273"/>
      <c r="LMR110" s="273"/>
      <c r="LMS110" s="273"/>
      <c r="LMT110" s="273"/>
      <c r="LMU110" s="273"/>
      <c r="LMV110" s="273"/>
      <c r="LMW110" s="273"/>
      <c r="LMX110" s="273"/>
      <c r="LMY110" s="273"/>
      <c r="LMZ110" s="273"/>
      <c r="LNA110" s="273"/>
      <c r="LNB110" s="273"/>
      <c r="LNC110" s="273"/>
      <c r="LND110" s="273"/>
      <c r="LNE110" s="273"/>
      <c r="LNF110" s="273"/>
      <c r="LNG110" s="273"/>
      <c r="LNH110" s="273"/>
      <c r="LNI110" s="273"/>
      <c r="LNJ110" s="273"/>
      <c r="LNK110" s="273"/>
      <c r="LNL110" s="273"/>
      <c r="LNM110" s="273"/>
      <c r="LNN110" s="273"/>
      <c r="LNO110" s="273"/>
      <c r="LNP110" s="273"/>
      <c r="LNQ110" s="273"/>
      <c r="LNR110" s="273"/>
      <c r="LNS110" s="273"/>
      <c r="LNT110" s="273"/>
      <c r="LNU110" s="273"/>
      <c r="LNV110" s="273"/>
      <c r="LNW110" s="273"/>
      <c r="LNX110" s="273"/>
      <c r="LNY110" s="273"/>
      <c r="LNZ110" s="273"/>
      <c r="LOA110" s="273"/>
      <c r="LOB110" s="273"/>
      <c r="LOC110" s="273"/>
      <c r="LOD110" s="273"/>
      <c r="LOE110" s="273"/>
      <c r="LOF110" s="273"/>
      <c r="LOG110" s="273"/>
      <c r="LOH110" s="273"/>
      <c r="LOI110" s="273"/>
      <c r="LOJ110" s="273"/>
      <c r="LOK110" s="273"/>
      <c r="LOL110" s="273"/>
      <c r="LOM110" s="273"/>
      <c r="LON110" s="273"/>
      <c r="LOO110" s="273"/>
      <c r="LOP110" s="273"/>
      <c r="LOQ110" s="273"/>
      <c r="LOR110" s="273"/>
      <c r="LOS110" s="273"/>
      <c r="LOT110" s="273"/>
      <c r="LOU110" s="273"/>
      <c r="LOV110" s="273"/>
      <c r="LOW110" s="273"/>
      <c r="LOX110" s="273"/>
      <c r="LOY110" s="273"/>
      <c r="LOZ110" s="273"/>
      <c r="LPA110" s="273"/>
      <c r="LPB110" s="273"/>
      <c r="LPC110" s="273"/>
      <c r="LPD110" s="273"/>
      <c r="LPE110" s="273"/>
      <c r="LPF110" s="273"/>
      <c r="LPG110" s="273"/>
      <c r="LPH110" s="273"/>
      <c r="LPI110" s="273"/>
      <c r="LPJ110" s="273"/>
      <c r="LPK110" s="273"/>
      <c r="LPL110" s="273"/>
      <c r="LPM110" s="273"/>
      <c r="LPN110" s="273"/>
      <c r="LPO110" s="273"/>
      <c r="LPP110" s="273"/>
      <c r="LPQ110" s="273"/>
      <c r="LPR110" s="273"/>
      <c r="LPS110" s="273"/>
      <c r="LPT110" s="273"/>
      <c r="LPU110" s="273"/>
      <c r="LPV110" s="273"/>
      <c r="LPW110" s="273"/>
      <c r="LPX110" s="273"/>
      <c r="LPY110" s="273"/>
      <c r="LPZ110" s="273"/>
      <c r="LQA110" s="273"/>
      <c r="LQB110" s="273"/>
      <c r="LQC110" s="273"/>
      <c r="LQD110" s="273"/>
      <c r="LQE110" s="273"/>
      <c r="LQF110" s="273"/>
      <c r="LQG110" s="273"/>
      <c r="LQH110" s="273"/>
      <c r="LQI110" s="273"/>
      <c r="LQJ110" s="273"/>
      <c r="LQK110" s="273"/>
      <c r="LQL110" s="273"/>
      <c r="LQM110" s="273"/>
      <c r="LQN110" s="273"/>
      <c r="LQO110" s="273"/>
      <c r="LQP110" s="273"/>
      <c r="LQQ110" s="273"/>
      <c r="LQR110" s="273"/>
      <c r="LQS110" s="273"/>
      <c r="LQT110" s="273"/>
      <c r="LQU110" s="273"/>
      <c r="LQV110" s="273"/>
      <c r="LQW110" s="273"/>
      <c r="LQX110" s="273"/>
      <c r="LQY110" s="273"/>
      <c r="LQZ110" s="273"/>
      <c r="LRA110" s="273"/>
      <c r="LRB110" s="273"/>
      <c r="LRC110" s="273"/>
      <c r="LRD110" s="273"/>
      <c r="LRE110" s="273"/>
      <c r="LRF110" s="273"/>
      <c r="LRG110" s="273"/>
      <c r="LRH110" s="273"/>
      <c r="LRI110" s="273"/>
      <c r="LRJ110" s="273"/>
      <c r="LRK110" s="273"/>
      <c r="LRL110" s="273"/>
      <c r="LRM110" s="273"/>
      <c r="LRN110" s="273"/>
      <c r="LRO110" s="273"/>
      <c r="LRP110" s="273"/>
      <c r="LRQ110" s="273"/>
      <c r="LRR110" s="273"/>
      <c r="LRS110" s="273"/>
      <c r="LRT110" s="273"/>
      <c r="LRU110" s="273"/>
      <c r="LRV110" s="273"/>
      <c r="LRW110" s="273"/>
      <c r="LRX110" s="273"/>
      <c r="LRY110" s="273"/>
      <c r="LRZ110" s="273"/>
      <c r="LSA110" s="273"/>
      <c r="LSB110" s="273"/>
      <c r="LSC110" s="273"/>
      <c r="LSD110" s="273"/>
      <c r="LSE110" s="273"/>
      <c r="LSF110" s="273"/>
      <c r="LSG110" s="273"/>
      <c r="LSH110" s="273"/>
      <c r="LSI110" s="273"/>
      <c r="LSJ110" s="273"/>
      <c r="LSK110" s="273"/>
      <c r="LSL110" s="273"/>
      <c r="LSM110" s="273"/>
      <c r="LSN110" s="273"/>
      <c r="LSO110" s="273"/>
      <c r="LSP110" s="273"/>
      <c r="LSQ110" s="273"/>
      <c r="LSR110" s="273"/>
      <c r="LSS110" s="273"/>
      <c r="LST110" s="273"/>
      <c r="LSU110" s="273"/>
      <c r="LSV110" s="273"/>
      <c r="LSW110" s="273"/>
      <c r="LSX110" s="273"/>
      <c r="LSY110" s="273"/>
      <c r="LSZ110" s="273"/>
      <c r="LTA110" s="273"/>
      <c r="LTB110" s="273"/>
      <c r="LTC110" s="273"/>
      <c r="LTD110" s="273"/>
      <c r="LTE110" s="273"/>
      <c r="LTF110" s="273"/>
      <c r="LTG110" s="273"/>
      <c r="LTH110" s="273"/>
      <c r="LTI110" s="273"/>
      <c r="LTJ110" s="273"/>
      <c r="LTK110" s="273"/>
      <c r="LTL110" s="273"/>
      <c r="LTM110" s="273"/>
      <c r="LTN110" s="273"/>
      <c r="LTO110" s="273"/>
      <c r="LTP110" s="273"/>
      <c r="LTQ110" s="273"/>
      <c r="LTR110" s="273"/>
      <c r="LTS110" s="273"/>
      <c r="LTT110" s="273"/>
      <c r="LTU110" s="273"/>
      <c r="LTV110" s="273"/>
      <c r="LTW110" s="273"/>
      <c r="LTX110" s="273"/>
      <c r="LTY110" s="273"/>
      <c r="LTZ110" s="273"/>
      <c r="LUA110" s="273"/>
      <c r="LUB110" s="273"/>
      <c r="LUC110" s="273"/>
      <c r="LUD110" s="273"/>
      <c r="LUE110" s="273"/>
      <c r="LUF110" s="273"/>
      <c r="LUG110" s="273"/>
      <c r="LUH110" s="273"/>
      <c r="LUI110" s="273"/>
      <c r="LUJ110" s="273"/>
      <c r="LUK110" s="273"/>
      <c r="LUL110" s="273"/>
      <c r="LUM110" s="273"/>
      <c r="LUN110" s="273"/>
      <c r="LUO110" s="273"/>
      <c r="LUP110" s="273"/>
      <c r="LUQ110" s="273"/>
      <c r="LUR110" s="273"/>
      <c r="LUS110" s="273"/>
      <c r="LUT110" s="273"/>
      <c r="LUU110" s="273"/>
      <c r="LUV110" s="273"/>
      <c r="LUW110" s="273"/>
      <c r="LUX110" s="273"/>
      <c r="LUY110" s="273"/>
      <c r="LUZ110" s="273"/>
      <c r="LVA110" s="273"/>
      <c r="LVB110" s="273"/>
      <c r="LVC110" s="273"/>
      <c r="LVD110" s="273"/>
      <c r="LVE110" s="273"/>
      <c r="LVF110" s="273"/>
      <c r="LVG110" s="273"/>
      <c r="LVH110" s="273"/>
      <c r="LVI110" s="273"/>
      <c r="LVJ110" s="273"/>
      <c r="LVK110" s="273"/>
      <c r="LVL110" s="273"/>
      <c r="LVM110" s="273"/>
      <c r="LVN110" s="273"/>
      <c r="LVO110" s="273"/>
      <c r="LVP110" s="273"/>
      <c r="LVQ110" s="273"/>
      <c r="LVR110" s="273"/>
      <c r="LVS110" s="273"/>
      <c r="LVT110" s="273"/>
      <c r="LVU110" s="273"/>
      <c r="LVV110" s="273"/>
      <c r="LVW110" s="273"/>
      <c r="LVX110" s="273"/>
      <c r="LVY110" s="273"/>
      <c r="LVZ110" s="273"/>
      <c r="LWA110" s="273"/>
      <c r="LWB110" s="273"/>
      <c r="LWC110" s="273"/>
      <c r="LWD110" s="273"/>
      <c r="LWE110" s="273"/>
      <c r="LWF110" s="273"/>
      <c r="LWG110" s="273"/>
      <c r="LWH110" s="273"/>
      <c r="LWI110" s="273"/>
      <c r="LWJ110" s="273"/>
      <c r="LWK110" s="273"/>
      <c r="LWL110" s="273"/>
      <c r="LWM110" s="273"/>
      <c r="LWN110" s="273"/>
      <c r="LWO110" s="273"/>
      <c r="LWP110" s="273"/>
      <c r="LWQ110" s="273"/>
      <c r="LWR110" s="273"/>
      <c r="LWS110" s="273"/>
      <c r="LWT110" s="273"/>
      <c r="LWU110" s="273"/>
      <c r="LWV110" s="273"/>
      <c r="LWW110" s="273"/>
      <c r="LWX110" s="273"/>
      <c r="LWY110" s="273"/>
      <c r="LWZ110" s="273"/>
      <c r="LXA110" s="273"/>
      <c r="LXB110" s="273"/>
      <c r="LXC110" s="273"/>
      <c r="LXD110" s="273"/>
      <c r="LXE110" s="273"/>
      <c r="LXF110" s="273"/>
      <c r="LXG110" s="273"/>
      <c r="LXH110" s="273"/>
      <c r="LXI110" s="273"/>
      <c r="LXJ110" s="273"/>
      <c r="LXK110" s="273"/>
      <c r="LXL110" s="273"/>
      <c r="LXM110" s="273"/>
      <c r="LXN110" s="273"/>
      <c r="LXO110" s="273"/>
      <c r="LXP110" s="273"/>
      <c r="LXQ110" s="273"/>
      <c r="LXR110" s="273"/>
      <c r="LXS110" s="273"/>
      <c r="LXT110" s="273"/>
      <c r="LXU110" s="273"/>
      <c r="LXV110" s="273"/>
      <c r="LXW110" s="273"/>
      <c r="LXX110" s="273"/>
      <c r="LXY110" s="273"/>
      <c r="LXZ110" s="273"/>
      <c r="LYA110" s="273"/>
      <c r="LYB110" s="273"/>
      <c r="LYC110" s="273"/>
      <c r="LYD110" s="273"/>
      <c r="LYE110" s="273"/>
      <c r="LYF110" s="273"/>
      <c r="LYG110" s="273"/>
      <c r="LYH110" s="273"/>
      <c r="LYI110" s="273"/>
      <c r="LYJ110" s="273"/>
      <c r="LYK110" s="273"/>
      <c r="LYL110" s="273"/>
      <c r="LYM110" s="273"/>
      <c r="LYN110" s="273"/>
      <c r="LYO110" s="273"/>
      <c r="LYP110" s="273"/>
      <c r="LYQ110" s="273"/>
      <c r="LYR110" s="273"/>
      <c r="LYS110" s="273"/>
      <c r="LYT110" s="273"/>
      <c r="LYU110" s="273"/>
      <c r="LYV110" s="273"/>
      <c r="LYW110" s="273"/>
      <c r="LYX110" s="273"/>
      <c r="LYY110" s="273"/>
      <c r="LYZ110" s="273"/>
      <c r="LZA110" s="273"/>
      <c r="LZB110" s="273"/>
      <c r="LZC110" s="273"/>
      <c r="LZD110" s="273"/>
      <c r="LZE110" s="273"/>
      <c r="LZF110" s="273"/>
      <c r="LZG110" s="273"/>
      <c r="LZH110" s="273"/>
      <c r="LZI110" s="273"/>
      <c r="LZJ110" s="273"/>
      <c r="LZK110" s="273"/>
      <c r="LZL110" s="273"/>
      <c r="LZM110" s="273"/>
      <c r="LZN110" s="273"/>
      <c r="LZO110" s="273"/>
      <c r="LZP110" s="273"/>
      <c r="LZQ110" s="273"/>
      <c r="LZR110" s="273"/>
      <c r="LZS110" s="273"/>
      <c r="LZT110" s="273"/>
      <c r="LZU110" s="273"/>
      <c r="LZV110" s="273"/>
      <c r="LZW110" s="273"/>
      <c r="LZX110" s="273"/>
      <c r="LZY110" s="273"/>
      <c r="LZZ110" s="273"/>
      <c r="MAA110" s="273"/>
      <c r="MAB110" s="273"/>
      <c r="MAC110" s="273"/>
      <c r="MAD110" s="273"/>
      <c r="MAE110" s="273"/>
      <c r="MAF110" s="273"/>
      <c r="MAG110" s="273"/>
      <c r="MAH110" s="273"/>
      <c r="MAI110" s="273"/>
      <c r="MAJ110" s="273"/>
      <c r="MAK110" s="273"/>
      <c r="MAL110" s="273"/>
      <c r="MAM110" s="273"/>
      <c r="MAN110" s="273"/>
      <c r="MAO110" s="273"/>
      <c r="MAP110" s="273"/>
      <c r="MAQ110" s="273"/>
      <c r="MAR110" s="273"/>
      <c r="MAS110" s="273"/>
      <c r="MAT110" s="273"/>
      <c r="MAU110" s="273"/>
      <c r="MAV110" s="273"/>
      <c r="MAW110" s="273"/>
      <c r="MAX110" s="273"/>
      <c r="MAY110" s="273"/>
      <c r="MAZ110" s="273"/>
      <c r="MBA110" s="273"/>
      <c r="MBB110" s="273"/>
      <c r="MBC110" s="273"/>
      <c r="MBD110" s="273"/>
      <c r="MBE110" s="273"/>
      <c r="MBF110" s="273"/>
      <c r="MBG110" s="273"/>
      <c r="MBH110" s="273"/>
      <c r="MBI110" s="273"/>
      <c r="MBJ110" s="273"/>
      <c r="MBK110" s="273"/>
      <c r="MBL110" s="273"/>
      <c r="MBM110" s="273"/>
      <c r="MBN110" s="273"/>
      <c r="MBO110" s="273"/>
      <c r="MBP110" s="273"/>
      <c r="MBQ110" s="273"/>
      <c r="MBR110" s="273"/>
      <c r="MBS110" s="273"/>
      <c r="MBT110" s="273"/>
      <c r="MBU110" s="273"/>
      <c r="MBV110" s="273"/>
      <c r="MBW110" s="273"/>
      <c r="MBX110" s="273"/>
      <c r="MBY110" s="273"/>
      <c r="MBZ110" s="273"/>
      <c r="MCA110" s="273"/>
      <c r="MCB110" s="273"/>
      <c r="MCC110" s="273"/>
      <c r="MCD110" s="273"/>
      <c r="MCE110" s="273"/>
      <c r="MCF110" s="273"/>
      <c r="MCG110" s="273"/>
      <c r="MCH110" s="273"/>
      <c r="MCI110" s="273"/>
      <c r="MCJ110" s="273"/>
      <c r="MCK110" s="273"/>
      <c r="MCL110" s="273"/>
      <c r="MCM110" s="273"/>
      <c r="MCN110" s="273"/>
      <c r="MCO110" s="273"/>
      <c r="MCP110" s="273"/>
      <c r="MCQ110" s="273"/>
      <c r="MCR110" s="273"/>
      <c r="MCS110" s="273"/>
      <c r="MCT110" s="273"/>
      <c r="MCU110" s="273"/>
      <c r="MCV110" s="273"/>
      <c r="MCW110" s="273"/>
      <c r="MCX110" s="273"/>
      <c r="MCY110" s="273"/>
      <c r="MCZ110" s="273"/>
      <c r="MDA110" s="273"/>
      <c r="MDB110" s="273"/>
      <c r="MDC110" s="273"/>
      <c r="MDD110" s="273"/>
      <c r="MDE110" s="273"/>
      <c r="MDF110" s="273"/>
      <c r="MDG110" s="273"/>
      <c r="MDH110" s="273"/>
      <c r="MDI110" s="273"/>
      <c r="MDJ110" s="273"/>
      <c r="MDK110" s="273"/>
      <c r="MDL110" s="273"/>
      <c r="MDM110" s="273"/>
      <c r="MDN110" s="273"/>
      <c r="MDO110" s="273"/>
      <c r="MDP110" s="273"/>
      <c r="MDQ110" s="273"/>
      <c r="MDR110" s="273"/>
      <c r="MDS110" s="273"/>
      <c r="MDT110" s="273"/>
      <c r="MDU110" s="273"/>
      <c r="MDV110" s="273"/>
      <c r="MDW110" s="273"/>
      <c r="MDX110" s="273"/>
      <c r="MDY110" s="273"/>
      <c r="MDZ110" s="273"/>
      <c r="MEA110" s="273"/>
      <c r="MEB110" s="273"/>
      <c r="MEC110" s="273"/>
      <c r="MED110" s="273"/>
      <c r="MEE110" s="273"/>
      <c r="MEF110" s="273"/>
      <c r="MEG110" s="273"/>
      <c r="MEH110" s="273"/>
      <c r="MEI110" s="273"/>
      <c r="MEJ110" s="273"/>
      <c r="MEK110" s="273"/>
      <c r="MEL110" s="273"/>
      <c r="MEM110" s="273"/>
      <c r="MEN110" s="273"/>
      <c r="MEO110" s="273"/>
      <c r="MEP110" s="273"/>
      <c r="MEQ110" s="273"/>
      <c r="MER110" s="273"/>
      <c r="MES110" s="273"/>
      <c r="MET110" s="273"/>
      <c r="MEU110" s="273"/>
      <c r="MEV110" s="273"/>
      <c r="MEW110" s="273"/>
      <c r="MEX110" s="273"/>
      <c r="MEY110" s="273"/>
      <c r="MEZ110" s="273"/>
      <c r="MFA110" s="273"/>
      <c r="MFB110" s="273"/>
      <c r="MFC110" s="273"/>
      <c r="MFD110" s="273"/>
      <c r="MFE110" s="273"/>
      <c r="MFF110" s="273"/>
      <c r="MFG110" s="273"/>
      <c r="MFH110" s="273"/>
      <c r="MFI110" s="273"/>
      <c r="MFJ110" s="273"/>
      <c r="MFK110" s="273"/>
      <c r="MFL110" s="273"/>
      <c r="MFM110" s="273"/>
      <c r="MFN110" s="273"/>
      <c r="MFO110" s="273"/>
      <c r="MFP110" s="273"/>
      <c r="MFQ110" s="273"/>
      <c r="MFR110" s="273"/>
      <c r="MFS110" s="273"/>
      <c r="MFT110" s="273"/>
      <c r="MFU110" s="273"/>
      <c r="MFV110" s="273"/>
      <c r="MFW110" s="273"/>
      <c r="MFX110" s="273"/>
      <c r="MFY110" s="273"/>
      <c r="MFZ110" s="273"/>
      <c r="MGA110" s="273"/>
      <c r="MGB110" s="273"/>
      <c r="MGC110" s="273"/>
      <c r="MGD110" s="273"/>
      <c r="MGE110" s="273"/>
      <c r="MGF110" s="273"/>
      <c r="MGG110" s="273"/>
      <c r="MGH110" s="273"/>
      <c r="MGI110" s="273"/>
      <c r="MGJ110" s="273"/>
      <c r="MGK110" s="273"/>
      <c r="MGL110" s="273"/>
      <c r="MGM110" s="273"/>
      <c r="MGN110" s="273"/>
      <c r="MGO110" s="273"/>
      <c r="MGP110" s="273"/>
      <c r="MGQ110" s="273"/>
      <c r="MGR110" s="273"/>
      <c r="MGS110" s="273"/>
      <c r="MGT110" s="273"/>
      <c r="MGU110" s="273"/>
      <c r="MGV110" s="273"/>
      <c r="MGW110" s="273"/>
      <c r="MGX110" s="273"/>
      <c r="MGY110" s="273"/>
      <c r="MGZ110" s="273"/>
      <c r="MHA110" s="273"/>
      <c r="MHB110" s="273"/>
      <c r="MHC110" s="273"/>
      <c r="MHD110" s="273"/>
      <c r="MHE110" s="273"/>
      <c r="MHF110" s="273"/>
      <c r="MHG110" s="273"/>
      <c r="MHH110" s="273"/>
      <c r="MHI110" s="273"/>
      <c r="MHJ110" s="273"/>
      <c r="MHK110" s="273"/>
      <c r="MHL110" s="273"/>
      <c r="MHM110" s="273"/>
      <c r="MHN110" s="273"/>
      <c r="MHO110" s="273"/>
      <c r="MHP110" s="273"/>
      <c r="MHQ110" s="273"/>
      <c r="MHR110" s="273"/>
      <c r="MHS110" s="273"/>
      <c r="MHT110" s="273"/>
      <c r="MHU110" s="273"/>
      <c r="MHV110" s="273"/>
      <c r="MHW110" s="273"/>
      <c r="MHX110" s="273"/>
      <c r="MHY110" s="273"/>
      <c r="MHZ110" s="273"/>
      <c r="MIA110" s="273"/>
      <c r="MIB110" s="273"/>
      <c r="MIC110" s="273"/>
      <c r="MID110" s="273"/>
      <c r="MIE110" s="273"/>
      <c r="MIF110" s="273"/>
      <c r="MIG110" s="273"/>
      <c r="MIH110" s="273"/>
      <c r="MII110" s="273"/>
      <c r="MIJ110" s="273"/>
      <c r="MIK110" s="273"/>
      <c r="MIL110" s="273"/>
      <c r="MIM110" s="273"/>
      <c r="MIN110" s="273"/>
      <c r="MIO110" s="273"/>
      <c r="MIP110" s="273"/>
      <c r="MIQ110" s="273"/>
      <c r="MIR110" s="273"/>
      <c r="MIS110" s="273"/>
      <c r="MIT110" s="273"/>
      <c r="MIU110" s="273"/>
      <c r="MIV110" s="273"/>
      <c r="MIW110" s="273"/>
      <c r="MIX110" s="273"/>
      <c r="MIY110" s="273"/>
      <c r="MIZ110" s="273"/>
      <c r="MJA110" s="273"/>
      <c r="MJB110" s="273"/>
      <c r="MJC110" s="273"/>
      <c r="MJD110" s="273"/>
      <c r="MJE110" s="273"/>
      <c r="MJF110" s="273"/>
      <c r="MJG110" s="273"/>
      <c r="MJH110" s="273"/>
      <c r="MJI110" s="273"/>
      <c r="MJJ110" s="273"/>
      <c r="MJK110" s="273"/>
      <c r="MJL110" s="273"/>
      <c r="MJM110" s="273"/>
      <c r="MJN110" s="273"/>
      <c r="MJO110" s="273"/>
      <c r="MJP110" s="273"/>
      <c r="MJQ110" s="273"/>
      <c r="MJR110" s="273"/>
      <c r="MJS110" s="273"/>
      <c r="MJT110" s="273"/>
      <c r="MJU110" s="273"/>
      <c r="MJV110" s="273"/>
      <c r="MJW110" s="273"/>
      <c r="MJX110" s="273"/>
      <c r="MJY110" s="273"/>
      <c r="MJZ110" s="273"/>
      <c r="MKA110" s="273"/>
      <c r="MKB110" s="273"/>
      <c r="MKC110" s="273"/>
      <c r="MKD110" s="273"/>
      <c r="MKE110" s="273"/>
      <c r="MKF110" s="273"/>
      <c r="MKG110" s="273"/>
      <c r="MKH110" s="273"/>
      <c r="MKI110" s="273"/>
      <c r="MKJ110" s="273"/>
      <c r="MKK110" s="273"/>
      <c r="MKL110" s="273"/>
      <c r="MKM110" s="273"/>
      <c r="MKN110" s="273"/>
      <c r="MKO110" s="273"/>
      <c r="MKP110" s="273"/>
      <c r="MKQ110" s="273"/>
      <c r="MKR110" s="273"/>
      <c r="MKS110" s="273"/>
      <c r="MKT110" s="273"/>
      <c r="MKU110" s="273"/>
      <c r="MKV110" s="273"/>
      <c r="MKW110" s="273"/>
      <c r="MKX110" s="273"/>
      <c r="MKY110" s="273"/>
      <c r="MKZ110" s="273"/>
      <c r="MLA110" s="273"/>
      <c r="MLB110" s="273"/>
      <c r="MLC110" s="273"/>
      <c r="MLD110" s="273"/>
      <c r="MLE110" s="273"/>
      <c r="MLF110" s="273"/>
      <c r="MLG110" s="273"/>
      <c r="MLH110" s="273"/>
      <c r="MLI110" s="273"/>
      <c r="MLJ110" s="273"/>
      <c r="MLK110" s="273"/>
      <c r="MLL110" s="273"/>
      <c r="MLM110" s="273"/>
      <c r="MLN110" s="273"/>
      <c r="MLO110" s="273"/>
      <c r="MLP110" s="273"/>
      <c r="MLQ110" s="273"/>
      <c r="MLR110" s="273"/>
      <c r="MLS110" s="273"/>
      <c r="MLT110" s="273"/>
      <c r="MLU110" s="273"/>
      <c r="MLV110" s="273"/>
      <c r="MLW110" s="273"/>
      <c r="MLX110" s="273"/>
      <c r="MLY110" s="273"/>
      <c r="MLZ110" s="273"/>
      <c r="MMA110" s="273"/>
      <c r="MMB110" s="273"/>
      <c r="MMC110" s="273"/>
      <c r="MMD110" s="273"/>
      <c r="MME110" s="273"/>
      <c r="MMF110" s="273"/>
      <c r="MMG110" s="273"/>
      <c r="MMH110" s="273"/>
      <c r="MMI110" s="273"/>
      <c r="MMJ110" s="273"/>
      <c r="MMK110" s="273"/>
      <c r="MML110" s="273"/>
      <c r="MMM110" s="273"/>
      <c r="MMN110" s="273"/>
      <c r="MMO110" s="273"/>
      <c r="MMP110" s="273"/>
      <c r="MMQ110" s="273"/>
      <c r="MMR110" s="273"/>
      <c r="MMS110" s="273"/>
      <c r="MMT110" s="273"/>
      <c r="MMU110" s="273"/>
      <c r="MMV110" s="273"/>
      <c r="MMW110" s="273"/>
      <c r="MMX110" s="273"/>
      <c r="MMY110" s="273"/>
      <c r="MMZ110" s="273"/>
      <c r="MNA110" s="273"/>
      <c r="MNB110" s="273"/>
      <c r="MNC110" s="273"/>
      <c r="MND110" s="273"/>
      <c r="MNE110" s="273"/>
      <c r="MNF110" s="273"/>
      <c r="MNG110" s="273"/>
      <c r="MNH110" s="273"/>
      <c r="MNI110" s="273"/>
      <c r="MNJ110" s="273"/>
      <c r="MNK110" s="273"/>
      <c r="MNL110" s="273"/>
      <c r="MNM110" s="273"/>
      <c r="MNN110" s="273"/>
      <c r="MNO110" s="273"/>
      <c r="MNP110" s="273"/>
      <c r="MNQ110" s="273"/>
      <c r="MNR110" s="273"/>
      <c r="MNS110" s="273"/>
      <c r="MNT110" s="273"/>
      <c r="MNU110" s="273"/>
      <c r="MNV110" s="273"/>
      <c r="MNW110" s="273"/>
      <c r="MNX110" s="273"/>
      <c r="MNY110" s="273"/>
      <c r="MNZ110" s="273"/>
      <c r="MOA110" s="273"/>
      <c r="MOB110" s="273"/>
      <c r="MOC110" s="273"/>
      <c r="MOD110" s="273"/>
      <c r="MOE110" s="273"/>
      <c r="MOF110" s="273"/>
      <c r="MOG110" s="273"/>
      <c r="MOH110" s="273"/>
      <c r="MOI110" s="273"/>
      <c r="MOJ110" s="273"/>
      <c r="MOK110" s="273"/>
      <c r="MOL110" s="273"/>
      <c r="MOM110" s="273"/>
      <c r="MON110" s="273"/>
      <c r="MOO110" s="273"/>
      <c r="MOP110" s="273"/>
      <c r="MOQ110" s="273"/>
      <c r="MOR110" s="273"/>
      <c r="MOS110" s="273"/>
      <c r="MOT110" s="273"/>
      <c r="MOU110" s="273"/>
      <c r="MOV110" s="273"/>
      <c r="MOW110" s="273"/>
      <c r="MOX110" s="273"/>
      <c r="MOY110" s="273"/>
      <c r="MOZ110" s="273"/>
      <c r="MPA110" s="273"/>
      <c r="MPB110" s="273"/>
      <c r="MPC110" s="273"/>
      <c r="MPD110" s="273"/>
      <c r="MPE110" s="273"/>
      <c r="MPF110" s="273"/>
      <c r="MPG110" s="273"/>
      <c r="MPH110" s="273"/>
      <c r="MPI110" s="273"/>
      <c r="MPJ110" s="273"/>
      <c r="MPK110" s="273"/>
      <c r="MPL110" s="273"/>
      <c r="MPM110" s="273"/>
      <c r="MPN110" s="273"/>
      <c r="MPO110" s="273"/>
      <c r="MPP110" s="273"/>
      <c r="MPQ110" s="273"/>
      <c r="MPR110" s="273"/>
      <c r="MPS110" s="273"/>
      <c r="MPT110" s="273"/>
      <c r="MPU110" s="273"/>
      <c r="MPV110" s="273"/>
      <c r="MPW110" s="273"/>
      <c r="MPX110" s="273"/>
      <c r="MPY110" s="273"/>
      <c r="MPZ110" s="273"/>
      <c r="MQA110" s="273"/>
      <c r="MQB110" s="273"/>
      <c r="MQC110" s="273"/>
      <c r="MQD110" s="273"/>
      <c r="MQE110" s="273"/>
      <c r="MQF110" s="273"/>
      <c r="MQG110" s="273"/>
      <c r="MQH110" s="273"/>
      <c r="MQI110" s="273"/>
      <c r="MQJ110" s="273"/>
      <c r="MQK110" s="273"/>
      <c r="MQL110" s="273"/>
      <c r="MQM110" s="273"/>
      <c r="MQN110" s="273"/>
      <c r="MQO110" s="273"/>
      <c r="MQP110" s="273"/>
      <c r="MQQ110" s="273"/>
      <c r="MQR110" s="273"/>
      <c r="MQS110" s="273"/>
      <c r="MQT110" s="273"/>
      <c r="MQU110" s="273"/>
      <c r="MQV110" s="273"/>
      <c r="MQW110" s="273"/>
      <c r="MQX110" s="273"/>
      <c r="MQY110" s="273"/>
      <c r="MQZ110" s="273"/>
      <c r="MRA110" s="273"/>
      <c r="MRB110" s="273"/>
      <c r="MRC110" s="273"/>
      <c r="MRD110" s="273"/>
      <c r="MRE110" s="273"/>
      <c r="MRF110" s="273"/>
      <c r="MRG110" s="273"/>
      <c r="MRH110" s="273"/>
      <c r="MRI110" s="273"/>
      <c r="MRJ110" s="273"/>
      <c r="MRK110" s="273"/>
      <c r="MRL110" s="273"/>
      <c r="MRM110" s="273"/>
      <c r="MRN110" s="273"/>
      <c r="MRO110" s="273"/>
      <c r="MRP110" s="273"/>
      <c r="MRQ110" s="273"/>
      <c r="MRR110" s="273"/>
      <c r="MRS110" s="273"/>
      <c r="MRT110" s="273"/>
      <c r="MRU110" s="273"/>
      <c r="MRV110" s="273"/>
      <c r="MRW110" s="273"/>
      <c r="MRX110" s="273"/>
      <c r="MRY110" s="273"/>
      <c r="MRZ110" s="273"/>
      <c r="MSA110" s="273"/>
      <c r="MSB110" s="273"/>
      <c r="MSC110" s="273"/>
      <c r="MSD110" s="273"/>
      <c r="MSE110" s="273"/>
      <c r="MSF110" s="273"/>
      <c r="MSG110" s="273"/>
      <c r="MSH110" s="273"/>
      <c r="MSI110" s="273"/>
      <c r="MSJ110" s="273"/>
      <c r="MSK110" s="273"/>
      <c r="MSL110" s="273"/>
      <c r="MSM110" s="273"/>
      <c r="MSN110" s="273"/>
      <c r="MSO110" s="273"/>
      <c r="MSP110" s="273"/>
      <c r="MSQ110" s="273"/>
      <c r="MSR110" s="273"/>
      <c r="MSS110" s="273"/>
      <c r="MST110" s="273"/>
      <c r="MSU110" s="273"/>
      <c r="MSV110" s="273"/>
      <c r="MSW110" s="273"/>
      <c r="MSX110" s="273"/>
      <c r="MSY110" s="273"/>
      <c r="MSZ110" s="273"/>
      <c r="MTA110" s="273"/>
      <c r="MTB110" s="273"/>
      <c r="MTC110" s="273"/>
      <c r="MTD110" s="273"/>
      <c r="MTE110" s="273"/>
      <c r="MTF110" s="273"/>
      <c r="MTG110" s="273"/>
      <c r="MTH110" s="273"/>
      <c r="MTI110" s="273"/>
      <c r="MTJ110" s="273"/>
      <c r="MTK110" s="273"/>
      <c r="MTL110" s="273"/>
      <c r="MTM110" s="273"/>
      <c r="MTN110" s="273"/>
      <c r="MTO110" s="273"/>
      <c r="MTP110" s="273"/>
      <c r="MTQ110" s="273"/>
      <c r="MTR110" s="273"/>
      <c r="MTS110" s="273"/>
      <c r="MTT110" s="273"/>
      <c r="MTU110" s="273"/>
      <c r="MTV110" s="273"/>
      <c r="MTW110" s="273"/>
      <c r="MTX110" s="273"/>
      <c r="MTY110" s="273"/>
      <c r="MTZ110" s="273"/>
      <c r="MUA110" s="273"/>
      <c r="MUB110" s="273"/>
      <c r="MUC110" s="273"/>
      <c r="MUD110" s="273"/>
      <c r="MUE110" s="273"/>
      <c r="MUF110" s="273"/>
      <c r="MUG110" s="273"/>
      <c r="MUH110" s="273"/>
      <c r="MUI110" s="273"/>
      <c r="MUJ110" s="273"/>
      <c r="MUK110" s="273"/>
      <c r="MUL110" s="273"/>
      <c r="MUM110" s="273"/>
      <c r="MUN110" s="273"/>
      <c r="MUO110" s="273"/>
      <c r="MUP110" s="273"/>
      <c r="MUQ110" s="273"/>
      <c r="MUR110" s="273"/>
      <c r="MUS110" s="273"/>
      <c r="MUT110" s="273"/>
      <c r="MUU110" s="273"/>
      <c r="MUV110" s="273"/>
      <c r="MUW110" s="273"/>
      <c r="MUX110" s="273"/>
      <c r="MUY110" s="273"/>
      <c r="MUZ110" s="273"/>
      <c r="MVA110" s="273"/>
      <c r="MVB110" s="273"/>
      <c r="MVC110" s="273"/>
      <c r="MVD110" s="273"/>
      <c r="MVE110" s="273"/>
      <c r="MVF110" s="273"/>
      <c r="MVG110" s="273"/>
      <c r="MVH110" s="273"/>
      <c r="MVI110" s="273"/>
      <c r="MVJ110" s="273"/>
      <c r="MVK110" s="273"/>
      <c r="MVL110" s="273"/>
      <c r="MVM110" s="273"/>
      <c r="MVN110" s="273"/>
      <c r="MVO110" s="273"/>
      <c r="MVP110" s="273"/>
      <c r="MVQ110" s="273"/>
      <c r="MVR110" s="273"/>
      <c r="MVS110" s="273"/>
      <c r="MVT110" s="273"/>
      <c r="MVU110" s="273"/>
      <c r="MVV110" s="273"/>
      <c r="MVW110" s="273"/>
      <c r="MVX110" s="273"/>
      <c r="MVY110" s="273"/>
      <c r="MVZ110" s="273"/>
      <c r="MWA110" s="273"/>
      <c r="MWB110" s="273"/>
      <c r="MWC110" s="273"/>
      <c r="MWD110" s="273"/>
      <c r="MWE110" s="273"/>
      <c r="MWF110" s="273"/>
      <c r="MWG110" s="273"/>
      <c r="MWH110" s="273"/>
      <c r="MWI110" s="273"/>
      <c r="MWJ110" s="273"/>
      <c r="MWK110" s="273"/>
      <c r="MWL110" s="273"/>
      <c r="MWM110" s="273"/>
      <c r="MWN110" s="273"/>
      <c r="MWO110" s="273"/>
      <c r="MWP110" s="273"/>
      <c r="MWQ110" s="273"/>
      <c r="MWR110" s="273"/>
      <c r="MWS110" s="273"/>
      <c r="MWT110" s="273"/>
      <c r="MWU110" s="273"/>
      <c r="MWV110" s="273"/>
      <c r="MWW110" s="273"/>
      <c r="MWX110" s="273"/>
      <c r="MWY110" s="273"/>
      <c r="MWZ110" s="273"/>
      <c r="MXA110" s="273"/>
      <c r="MXB110" s="273"/>
      <c r="MXC110" s="273"/>
      <c r="MXD110" s="273"/>
      <c r="MXE110" s="273"/>
      <c r="MXF110" s="273"/>
      <c r="MXG110" s="273"/>
      <c r="MXH110" s="273"/>
      <c r="MXI110" s="273"/>
      <c r="MXJ110" s="273"/>
      <c r="MXK110" s="273"/>
      <c r="MXL110" s="273"/>
      <c r="MXM110" s="273"/>
      <c r="MXN110" s="273"/>
      <c r="MXO110" s="273"/>
      <c r="MXP110" s="273"/>
      <c r="MXQ110" s="273"/>
      <c r="MXR110" s="273"/>
      <c r="MXS110" s="273"/>
      <c r="MXT110" s="273"/>
      <c r="MXU110" s="273"/>
      <c r="MXV110" s="273"/>
      <c r="MXW110" s="273"/>
      <c r="MXX110" s="273"/>
      <c r="MXY110" s="273"/>
      <c r="MXZ110" s="273"/>
      <c r="MYA110" s="273"/>
      <c r="MYB110" s="273"/>
      <c r="MYC110" s="273"/>
      <c r="MYD110" s="273"/>
      <c r="MYE110" s="273"/>
      <c r="MYF110" s="273"/>
      <c r="MYG110" s="273"/>
      <c r="MYH110" s="273"/>
      <c r="MYI110" s="273"/>
      <c r="MYJ110" s="273"/>
      <c r="MYK110" s="273"/>
      <c r="MYL110" s="273"/>
      <c r="MYM110" s="273"/>
      <c r="MYN110" s="273"/>
      <c r="MYO110" s="273"/>
      <c r="MYP110" s="273"/>
      <c r="MYQ110" s="273"/>
      <c r="MYR110" s="273"/>
      <c r="MYS110" s="273"/>
      <c r="MYT110" s="273"/>
      <c r="MYU110" s="273"/>
      <c r="MYV110" s="273"/>
      <c r="MYW110" s="273"/>
      <c r="MYX110" s="273"/>
      <c r="MYY110" s="273"/>
      <c r="MYZ110" s="273"/>
      <c r="MZA110" s="273"/>
      <c r="MZB110" s="273"/>
      <c r="MZC110" s="273"/>
      <c r="MZD110" s="273"/>
      <c r="MZE110" s="273"/>
      <c r="MZF110" s="273"/>
      <c r="MZG110" s="273"/>
      <c r="MZH110" s="273"/>
      <c r="MZI110" s="273"/>
      <c r="MZJ110" s="273"/>
      <c r="MZK110" s="273"/>
      <c r="MZL110" s="273"/>
      <c r="MZM110" s="273"/>
      <c r="MZN110" s="273"/>
      <c r="MZO110" s="273"/>
      <c r="MZP110" s="273"/>
      <c r="MZQ110" s="273"/>
      <c r="MZR110" s="273"/>
      <c r="MZS110" s="273"/>
      <c r="MZT110" s="273"/>
      <c r="MZU110" s="273"/>
      <c r="MZV110" s="273"/>
      <c r="MZW110" s="273"/>
      <c r="MZX110" s="273"/>
      <c r="MZY110" s="273"/>
      <c r="MZZ110" s="273"/>
      <c r="NAA110" s="273"/>
      <c r="NAB110" s="273"/>
      <c r="NAC110" s="273"/>
      <c r="NAD110" s="273"/>
      <c r="NAE110" s="273"/>
      <c r="NAF110" s="273"/>
      <c r="NAG110" s="273"/>
      <c r="NAH110" s="273"/>
      <c r="NAI110" s="273"/>
      <c r="NAJ110" s="273"/>
      <c r="NAK110" s="273"/>
      <c r="NAL110" s="273"/>
      <c r="NAM110" s="273"/>
      <c r="NAN110" s="273"/>
      <c r="NAO110" s="273"/>
      <c r="NAP110" s="273"/>
      <c r="NAQ110" s="273"/>
      <c r="NAR110" s="273"/>
      <c r="NAS110" s="273"/>
      <c r="NAT110" s="273"/>
      <c r="NAU110" s="273"/>
      <c r="NAV110" s="273"/>
      <c r="NAW110" s="273"/>
      <c r="NAX110" s="273"/>
      <c r="NAY110" s="273"/>
      <c r="NAZ110" s="273"/>
      <c r="NBA110" s="273"/>
      <c r="NBB110" s="273"/>
      <c r="NBC110" s="273"/>
      <c r="NBD110" s="273"/>
      <c r="NBE110" s="273"/>
      <c r="NBF110" s="273"/>
      <c r="NBG110" s="273"/>
      <c r="NBH110" s="273"/>
      <c r="NBI110" s="273"/>
      <c r="NBJ110" s="273"/>
      <c r="NBK110" s="273"/>
      <c r="NBL110" s="273"/>
      <c r="NBM110" s="273"/>
      <c r="NBN110" s="273"/>
      <c r="NBO110" s="273"/>
      <c r="NBP110" s="273"/>
      <c r="NBQ110" s="273"/>
      <c r="NBR110" s="273"/>
      <c r="NBS110" s="273"/>
      <c r="NBT110" s="273"/>
      <c r="NBU110" s="273"/>
      <c r="NBV110" s="273"/>
      <c r="NBW110" s="273"/>
      <c r="NBX110" s="273"/>
      <c r="NBY110" s="273"/>
      <c r="NBZ110" s="273"/>
      <c r="NCA110" s="273"/>
      <c r="NCB110" s="273"/>
      <c r="NCC110" s="273"/>
      <c r="NCD110" s="273"/>
      <c r="NCE110" s="273"/>
      <c r="NCF110" s="273"/>
      <c r="NCG110" s="273"/>
      <c r="NCH110" s="273"/>
      <c r="NCI110" s="273"/>
      <c r="NCJ110" s="273"/>
      <c r="NCK110" s="273"/>
      <c r="NCL110" s="273"/>
      <c r="NCM110" s="273"/>
      <c r="NCN110" s="273"/>
      <c r="NCO110" s="273"/>
      <c r="NCP110" s="273"/>
      <c r="NCQ110" s="273"/>
      <c r="NCR110" s="273"/>
      <c r="NCS110" s="273"/>
      <c r="NCT110" s="273"/>
      <c r="NCU110" s="273"/>
      <c r="NCV110" s="273"/>
      <c r="NCW110" s="273"/>
      <c r="NCX110" s="273"/>
      <c r="NCY110" s="273"/>
      <c r="NCZ110" s="273"/>
      <c r="NDA110" s="273"/>
      <c r="NDB110" s="273"/>
      <c r="NDC110" s="273"/>
      <c r="NDD110" s="273"/>
      <c r="NDE110" s="273"/>
      <c r="NDF110" s="273"/>
      <c r="NDG110" s="273"/>
      <c r="NDH110" s="273"/>
      <c r="NDI110" s="273"/>
      <c r="NDJ110" s="273"/>
      <c r="NDK110" s="273"/>
      <c r="NDL110" s="273"/>
      <c r="NDM110" s="273"/>
      <c r="NDN110" s="273"/>
      <c r="NDO110" s="273"/>
      <c r="NDP110" s="273"/>
      <c r="NDQ110" s="273"/>
      <c r="NDR110" s="273"/>
      <c r="NDS110" s="273"/>
      <c r="NDT110" s="273"/>
      <c r="NDU110" s="273"/>
      <c r="NDV110" s="273"/>
      <c r="NDW110" s="273"/>
      <c r="NDX110" s="273"/>
      <c r="NDY110" s="273"/>
      <c r="NDZ110" s="273"/>
      <c r="NEA110" s="273"/>
      <c r="NEB110" s="273"/>
      <c r="NEC110" s="273"/>
      <c r="NED110" s="273"/>
      <c r="NEE110" s="273"/>
      <c r="NEF110" s="273"/>
      <c r="NEG110" s="273"/>
      <c r="NEH110" s="273"/>
      <c r="NEI110" s="273"/>
      <c r="NEJ110" s="273"/>
      <c r="NEK110" s="273"/>
      <c r="NEL110" s="273"/>
      <c r="NEM110" s="273"/>
      <c r="NEN110" s="273"/>
      <c r="NEO110" s="273"/>
      <c r="NEP110" s="273"/>
      <c r="NEQ110" s="273"/>
      <c r="NER110" s="273"/>
      <c r="NES110" s="273"/>
      <c r="NET110" s="273"/>
      <c r="NEU110" s="273"/>
      <c r="NEV110" s="273"/>
      <c r="NEW110" s="273"/>
      <c r="NEX110" s="273"/>
      <c r="NEY110" s="273"/>
      <c r="NEZ110" s="273"/>
      <c r="NFA110" s="273"/>
      <c r="NFB110" s="273"/>
      <c r="NFC110" s="273"/>
      <c r="NFD110" s="273"/>
      <c r="NFE110" s="273"/>
      <c r="NFF110" s="273"/>
      <c r="NFG110" s="273"/>
      <c r="NFH110" s="273"/>
      <c r="NFI110" s="273"/>
      <c r="NFJ110" s="273"/>
      <c r="NFK110" s="273"/>
      <c r="NFL110" s="273"/>
      <c r="NFM110" s="273"/>
      <c r="NFN110" s="273"/>
      <c r="NFO110" s="273"/>
      <c r="NFP110" s="273"/>
      <c r="NFQ110" s="273"/>
      <c r="NFR110" s="273"/>
      <c r="NFS110" s="273"/>
      <c r="NFT110" s="273"/>
      <c r="NFU110" s="273"/>
      <c r="NFV110" s="273"/>
      <c r="NFW110" s="273"/>
      <c r="NFX110" s="273"/>
      <c r="NFY110" s="273"/>
      <c r="NFZ110" s="273"/>
      <c r="NGA110" s="273"/>
      <c r="NGB110" s="273"/>
      <c r="NGC110" s="273"/>
      <c r="NGD110" s="273"/>
      <c r="NGE110" s="273"/>
      <c r="NGF110" s="273"/>
      <c r="NGG110" s="273"/>
      <c r="NGH110" s="273"/>
      <c r="NGI110" s="273"/>
      <c r="NGJ110" s="273"/>
      <c r="NGK110" s="273"/>
      <c r="NGL110" s="273"/>
      <c r="NGM110" s="273"/>
      <c r="NGN110" s="273"/>
      <c r="NGO110" s="273"/>
      <c r="NGP110" s="273"/>
      <c r="NGQ110" s="273"/>
      <c r="NGR110" s="273"/>
      <c r="NGS110" s="273"/>
      <c r="NGT110" s="273"/>
      <c r="NGU110" s="273"/>
      <c r="NGV110" s="273"/>
      <c r="NGW110" s="273"/>
      <c r="NGX110" s="273"/>
      <c r="NGY110" s="273"/>
      <c r="NGZ110" s="273"/>
      <c r="NHA110" s="273"/>
      <c r="NHB110" s="273"/>
      <c r="NHC110" s="273"/>
      <c r="NHD110" s="273"/>
      <c r="NHE110" s="273"/>
      <c r="NHF110" s="273"/>
      <c r="NHG110" s="273"/>
      <c r="NHH110" s="273"/>
      <c r="NHI110" s="273"/>
      <c r="NHJ110" s="273"/>
      <c r="NHK110" s="273"/>
      <c r="NHL110" s="273"/>
      <c r="NHM110" s="273"/>
      <c r="NHN110" s="273"/>
      <c r="NHO110" s="273"/>
      <c r="NHP110" s="273"/>
      <c r="NHQ110" s="273"/>
      <c r="NHR110" s="273"/>
      <c r="NHS110" s="273"/>
      <c r="NHT110" s="273"/>
      <c r="NHU110" s="273"/>
      <c r="NHV110" s="273"/>
      <c r="NHW110" s="273"/>
      <c r="NHX110" s="273"/>
      <c r="NHY110" s="273"/>
      <c r="NHZ110" s="273"/>
      <c r="NIA110" s="273"/>
      <c r="NIB110" s="273"/>
      <c r="NIC110" s="273"/>
      <c r="NID110" s="273"/>
      <c r="NIE110" s="273"/>
      <c r="NIF110" s="273"/>
      <c r="NIG110" s="273"/>
      <c r="NIH110" s="273"/>
      <c r="NII110" s="273"/>
      <c r="NIJ110" s="273"/>
      <c r="NIK110" s="273"/>
      <c r="NIL110" s="273"/>
      <c r="NIM110" s="273"/>
      <c r="NIN110" s="273"/>
      <c r="NIO110" s="273"/>
      <c r="NIP110" s="273"/>
      <c r="NIQ110" s="273"/>
      <c r="NIR110" s="273"/>
      <c r="NIS110" s="273"/>
      <c r="NIT110" s="273"/>
      <c r="NIU110" s="273"/>
      <c r="NIV110" s="273"/>
      <c r="NIW110" s="273"/>
      <c r="NIX110" s="273"/>
      <c r="NIY110" s="273"/>
      <c r="NIZ110" s="273"/>
      <c r="NJA110" s="273"/>
      <c r="NJB110" s="273"/>
      <c r="NJC110" s="273"/>
      <c r="NJD110" s="273"/>
      <c r="NJE110" s="273"/>
      <c r="NJF110" s="273"/>
      <c r="NJG110" s="273"/>
      <c r="NJH110" s="273"/>
      <c r="NJI110" s="273"/>
      <c r="NJJ110" s="273"/>
      <c r="NJK110" s="273"/>
      <c r="NJL110" s="273"/>
      <c r="NJM110" s="273"/>
      <c r="NJN110" s="273"/>
      <c r="NJO110" s="273"/>
      <c r="NJP110" s="273"/>
      <c r="NJQ110" s="273"/>
      <c r="NJR110" s="273"/>
      <c r="NJS110" s="273"/>
      <c r="NJT110" s="273"/>
      <c r="NJU110" s="273"/>
      <c r="NJV110" s="273"/>
      <c r="NJW110" s="273"/>
      <c r="NJX110" s="273"/>
      <c r="NJY110" s="273"/>
      <c r="NJZ110" s="273"/>
      <c r="NKA110" s="273"/>
      <c r="NKB110" s="273"/>
      <c r="NKC110" s="273"/>
      <c r="NKD110" s="273"/>
      <c r="NKE110" s="273"/>
      <c r="NKF110" s="273"/>
      <c r="NKG110" s="273"/>
      <c r="NKH110" s="273"/>
      <c r="NKI110" s="273"/>
      <c r="NKJ110" s="273"/>
      <c r="NKK110" s="273"/>
      <c r="NKL110" s="273"/>
      <c r="NKM110" s="273"/>
      <c r="NKN110" s="273"/>
      <c r="NKO110" s="273"/>
      <c r="NKP110" s="273"/>
      <c r="NKQ110" s="273"/>
      <c r="NKR110" s="273"/>
      <c r="NKS110" s="273"/>
      <c r="NKT110" s="273"/>
      <c r="NKU110" s="273"/>
      <c r="NKV110" s="273"/>
      <c r="NKW110" s="273"/>
      <c r="NKX110" s="273"/>
      <c r="NKY110" s="273"/>
      <c r="NKZ110" s="273"/>
      <c r="NLA110" s="273"/>
      <c r="NLB110" s="273"/>
      <c r="NLC110" s="273"/>
      <c r="NLD110" s="273"/>
      <c r="NLE110" s="273"/>
      <c r="NLF110" s="273"/>
      <c r="NLG110" s="273"/>
      <c r="NLH110" s="273"/>
      <c r="NLI110" s="273"/>
      <c r="NLJ110" s="273"/>
      <c r="NLK110" s="273"/>
      <c r="NLL110" s="273"/>
      <c r="NLM110" s="273"/>
      <c r="NLN110" s="273"/>
      <c r="NLO110" s="273"/>
      <c r="NLP110" s="273"/>
      <c r="NLQ110" s="273"/>
      <c r="NLR110" s="273"/>
      <c r="NLS110" s="273"/>
      <c r="NLT110" s="273"/>
      <c r="NLU110" s="273"/>
      <c r="NLV110" s="273"/>
      <c r="NLW110" s="273"/>
      <c r="NLX110" s="273"/>
      <c r="NLY110" s="273"/>
      <c r="NLZ110" s="273"/>
      <c r="NMA110" s="273"/>
      <c r="NMB110" s="273"/>
      <c r="NMC110" s="273"/>
      <c r="NMD110" s="273"/>
      <c r="NME110" s="273"/>
      <c r="NMF110" s="273"/>
      <c r="NMG110" s="273"/>
      <c r="NMH110" s="273"/>
      <c r="NMI110" s="273"/>
      <c r="NMJ110" s="273"/>
      <c r="NMK110" s="273"/>
      <c r="NML110" s="273"/>
      <c r="NMM110" s="273"/>
      <c r="NMN110" s="273"/>
      <c r="NMO110" s="273"/>
      <c r="NMP110" s="273"/>
      <c r="NMQ110" s="273"/>
      <c r="NMR110" s="273"/>
      <c r="NMS110" s="273"/>
      <c r="NMT110" s="273"/>
      <c r="NMU110" s="273"/>
      <c r="NMV110" s="273"/>
      <c r="NMW110" s="273"/>
      <c r="NMX110" s="273"/>
      <c r="NMY110" s="273"/>
      <c r="NMZ110" s="273"/>
      <c r="NNA110" s="273"/>
      <c r="NNB110" s="273"/>
      <c r="NNC110" s="273"/>
      <c r="NND110" s="273"/>
      <c r="NNE110" s="273"/>
      <c r="NNF110" s="273"/>
      <c r="NNG110" s="273"/>
      <c r="NNH110" s="273"/>
      <c r="NNI110" s="273"/>
      <c r="NNJ110" s="273"/>
      <c r="NNK110" s="273"/>
      <c r="NNL110" s="273"/>
      <c r="NNM110" s="273"/>
      <c r="NNN110" s="273"/>
      <c r="NNO110" s="273"/>
      <c r="NNP110" s="273"/>
      <c r="NNQ110" s="273"/>
      <c r="NNR110" s="273"/>
      <c r="NNS110" s="273"/>
      <c r="NNT110" s="273"/>
      <c r="NNU110" s="273"/>
      <c r="NNV110" s="273"/>
      <c r="NNW110" s="273"/>
      <c r="NNX110" s="273"/>
      <c r="NNY110" s="273"/>
      <c r="NNZ110" s="273"/>
      <c r="NOA110" s="273"/>
      <c r="NOB110" s="273"/>
      <c r="NOC110" s="273"/>
      <c r="NOD110" s="273"/>
      <c r="NOE110" s="273"/>
      <c r="NOF110" s="273"/>
      <c r="NOG110" s="273"/>
      <c r="NOH110" s="273"/>
      <c r="NOI110" s="273"/>
      <c r="NOJ110" s="273"/>
      <c r="NOK110" s="273"/>
      <c r="NOL110" s="273"/>
      <c r="NOM110" s="273"/>
      <c r="NON110" s="273"/>
      <c r="NOO110" s="273"/>
      <c r="NOP110" s="273"/>
      <c r="NOQ110" s="273"/>
      <c r="NOR110" s="273"/>
      <c r="NOS110" s="273"/>
      <c r="NOT110" s="273"/>
      <c r="NOU110" s="273"/>
      <c r="NOV110" s="273"/>
      <c r="NOW110" s="273"/>
      <c r="NOX110" s="273"/>
      <c r="NOY110" s="273"/>
      <c r="NOZ110" s="273"/>
      <c r="NPA110" s="273"/>
      <c r="NPB110" s="273"/>
      <c r="NPC110" s="273"/>
      <c r="NPD110" s="273"/>
      <c r="NPE110" s="273"/>
      <c r="NPF110" s="273"/>
      <c r="NPG110" s="273"/>
      <c r="NPH110" s="273"/>
      <c r="NPI110" s="273"/>
      <c r="NPJ110" s="273"/>
      <c r="NPK110" s="273"/>
      <c r="NPL110" s="273"/>
      <c r="NPM110" s="273"/>
      <c r="NPN110" s="273"/>
      <c r="NPO110" s="273"/>
      <c r="NPP110" s="273"/>
      <c r="NPQ110" s="273"/>
      <c r="NPR110" s="273"/>
      <c r="NPS110" s="273"/>
      <c r="NPT110" s="273"/>
      <c r="NPU110" s="273"/>
      <c r="NPV110" s="273"/>
      <c r="NPW110" s="273"/>
      <c r="NPX110" s="273"/>
      <c r="NPY110" s="273"/>
      <c r="NPZ110" s="273"/>
      <c r="NQA110" s="273"/>
      <c r="NQB110" s="273"/>
      <c r="NQC110" s="273"/>
      <c r="NQD110" s="273"/>
      <c r="NQE110" s="273"/>
      <c r="NQF110" s="273"/>
      <c r="NQG110" s="273"/>
      <c r="NQH110" s="273"/>
      <c r="NQI110" s="273"/>
      <c r="NQJ110" s="273"/>
      <c r="NQK110" s="273"/>
      <c r="NQL110" s="273"/>
      <c r="NQM110" s="273"/>
      <c r="NQN110" s="273"/>
      <c r="NQO110" s="273"/>
      <c r="NQP110" s="273"/>
      <c r="NQQ110" s="273"/>
      <c r="NQR110" s="273"/>
      <c r="NQS110" s="273"/>
      <c r="NQT110" s="273"/>
      <c r="NQU110" s="273"/>
      <c r="NQV110" s="273"/>
      <c r="NQW110" s="273"/>
      <c r="NQX110" s="273"/>
      <c r="NQY110" s="273"/>
      <c r="NQZ110" s="273"/>
      <c r="NRA110" s="273"/>
      <c r="NRB110" s="273"/>
      <c r="NRC110" s="273"/>
      <c r="NRD110" s="273"/>
      <c r="NRE110" s="273"/>
      <c r="NRF110" s="273"/>
      <c r="NRG110" s="273"/>
      <c r="NRH110" s="273"/>
      <c r="NRI110" s="273"/>
      <c r="NRJ110" s="273"/>
      <c r="NRK110" s="273"/>
      <c r="NRL110" s="273"/>
      <c r="NRM110" s="273"/>
      <c r="NRN110" s="273"/>
      <c r="NRO110" s="273"/>
      <c r="NRP110" s="273"/>
      <c r="NRQ110" s="273"/>
      <c r="NRR110" s="273"/>
      <c r="NRS110" s="273"/>
      <c r="NRT110" s="273"/>
      <c r="NRU110" s="273"/>
      <c r="NRV110" s="273"/>
      <c r="NRW110" s="273"/>
      <c r="NRX110" s="273"/>
      <c r="NRY110" s="273"/>
      <c r="NRZ110" s="273"/>
      <c r="NSA110" s="273"/>
      <c r="NSB110" s="273"/>
      <c r="NSC110" s="273"/>
      <c r="NSD110" s="273"/>
      <c r="NSE110" s="273"/>
      <c r="NSF110" s="273"/>
      <c r="NSG110" s="273"/>
      <c r="NSH110" s="273"/>
      <c r="NSI110" s="273"/>
      <c r="NSJ110" s="273"/>
      <c r="NSK110" s="273"/>
      <c r="NSL110" s="273"/>
      <c r="NSM110" s="273"/>
      <c r="NSN110" s="273"/>
      <c r="NSO110" s="273"/>
      <c r="NSP110" s="273"/>
      <c r="NSQ110" s="273"/>
      <c r="NSR110" s="273"/>
      <c r="NSS110" s="273"/>
      <c r="NST110" s="273"/>
      <c r="NSU110" s="273"/>
      <c r="NSV110" s="273"/>
      <c r="NSW110" s="273"/>
      <c r="NSX110" s="273"/>
      <c r="NSY110" s="273"/>
      <c r="NSZ110" s="273"/>
      <c r="NTA110" s="273"/>
      <c r="NTB110" s="273"/>
      <c r="NTC110" s="273"/>
      <c r="NTD110" s="273"/>
      <c r="NTE110" s="273"/>
      <c r="NTF110" s="273"/>
      <c r="NTG110" s="273"/>
      <c r="NTH110" s="273"/>
      <c r="NTI110" s="273"/>
      <c r="NTJ110" s="273"/>
      <c r="NTK110" s="273"/>
      <c r="NTL110" s="273"/>
      <c r="NTM110" s="273"/>
      <c r="NTN110" s="273"/>
      <c r="NTO110" s="273"/>
      <c r="NTP110" s="273"/>
      <c r="NTQ110" s="273"/>
      <c r="NTR110" s="273"/>
      <c r="NTS110" s="273"/>
      <c r="NTT110" s="273"/>
      <c r="NTU110" s="273"/>
      <c r="NTV110" s="273"/>
      <c r="NTW110" s="273"/>
      <c r="NTX110" s="273"/>
      <c r="NTY110" s="273"/>
      <c r="NTZ110" s="273"/>
      <c r="NUA110" s="273"/>
      <c r="NUB110" s="273"/>
      <c r="NUC110" s="273"/>
      <c r="NUD110" s="273"/>
      <c r="NUE110" s="273"/>
      <c r="NUF110" s="273"/>
      <c r="NUG110" s="273"/>
      <c r="NUH110" s="273"/>
      <c r="NUI110" s="273"/>
      <c r="NUJ110" s="273"/>
      <c r="NUK110" s="273"/>
      <c r="NUL110" s="273"/>
      <c r="NUM110" s="273"/>
      <c r="NUN110" s="273"/>
      <c r="NUO110" s="273"/>
      <c r="NUP110" s="273"/>
      <c r="NUQ110" s="273"/>
      <c r="NUR110" s="273"/>
      <c r="NUS110" s="273"/>
      <c r="NUT110" s="273"/>
      <c r="NUU110" s="273"/>
      <c r="NUV110" s="273"/>
      <c r="NUW110" s="273"/>
      <c r="NUX110" s="273"/>
      <c r="NUY110" s="273"/>
      <c r="NUZ110" s="273"/>
      <c r="NVA110" s="273"/>
      <c r="NVB110" s="273"/>
      <c r="NVC110" s="273"/>
      <c r="NVD110" s="273"/>
      <c r="NVE110" s="273"/>
      <c r="NVF110" s="273"/>
      <c r="NVG110" s="273"/>
      <c r="NVH110" s="273"/>
      <c r="NVI110" s="273"/>
      <c r="NVJ110" s="273"/>
      <c r="NVK110" s="273"/>
      <c r="NVL110" s="273"/>
      <c r="NVM110" s="273"/>
      <c r="NVN110" s="273"/>
      <c r="NVO110" s="273"/>
      <c r="NVP110" s="273"/>
      <c r="NVQ110" s="273"/>
      <c r="NVR110" s="273"/>
      <c r="NVS110" s="273"/>
      <c r="NVT110" s="273"/>
      <c r="NVU110" s="273"/>
      <c r="NVV110" s="273"/>
      <c r="NVW110" s="273"/>
      <c r="NVX110" s="273"/>
      <c r="NVY110" s="273"/>
      <c r="NVZ110" s="273"/>
      <c r="NWA110" s="273"/>
      <c r="NWB110" s="273"/>
      <c r="NWC110" s="273"/>
      <c r="NWD110" s="273"/>
      <c r="NWE110" s="273"/>
      <c r="NWF110" s="273"/>
      <c r="NWG110" s="273"/>
      <c r="NWH110" s="273"/>
      <c r="NWI110" s="273"/>
      <c r="NWJ110" s="273"/>
      <c r="NWK110" s="273"/>
      <c r="NWL110" s="273"/>
      <c r="NWM110" s="273"/>
      <c r="NWN110" s="273"/>
      <c r="NWO110" s="273"/>
      <c r="NWP110" s="273"/>
      <c r="NWQ110" s="273"/>
      <c r="NWR110" s="273"/>
      <c r="NWS110" s="273"/>
      <c r="NWT110" s="273"/>
      <c r="NWU110" s="273"/>
      <c r="NWV110" s="273"/>
      <c r="NWW110" s="273"/>
      <c r="NWX110" s="273"/>
      <c r="NWY110" s="273"/>
      <c r="NWZ110" s="273"/>
      <c r="NXA110" s="273"/>
      <c r="NXB110" s="273"/>
      <c r="NXC110" s="273"/>
      <c r="NXD110" s="273"/>
      <c r="NXE110" s="273"/>
      <c r="NXF110" s="273"/>
      <c r="NXG110" s="273"/>
      <c r="NXH110" s="273"/>
      <c r="NXI110" s="273"/>
      <c r="NXJ110" s="273"/>
      <c r="NXK110" s="273"/>
      <c r="NXL110" s="273"/>
      <c r="NXM110" s="273"/>
      <c r="NXN110" s="273"/>
      <c r="NXO110" s="273"/>
      <c r="NXP110" s="273"/>
      <c r="NXQ110" s="273"/>
      <c r="NXR110" s="273"/>
      <c r="NXS110" s="273"/>
      <c r="NXT110" s="273"/>
      <c r="NXU110" s="273"/>
      <c r="NXV110" s="273"/>
      <c r="NXW110" s="273"/>
      <c r="NXX110" s="273"/>
      <c r="NXY110" s="273"/>
      <c r="NXZ110" s="273"/>
      <c r="NYA110" s="273"/>
      <c r="NYB110" s="273"/>
      <c r="NYC110" s="273"/>
      <c r="NYD110" s="273"/>
      <c r="NYE110" s="273"/>
      <c r="NYF110" s="273"/>
      <c r="NYG110" s="273"/>
      <c r="NYH110" s="273"/>
      <c r="NYI110" s="273"/>
      <c r="NYJ110" s="273"/>
      <c r="NYK110" s="273"/>
      <c r="NYL110" s="273"/>
      <c r="NYM110" s="273"/>
      <c r="NYN110" s="273"/>
      <c r="NYO110" s="273"/>
      <c r="NYP110" s="273"/>
      <c r="NYQ110" s="273"/>
      <c r="NYR110" s="273"/>
      <c r="NYS110" s="273"/>
      <c r="NYT110" s="273"/>
      <c r="NYU110" s="273"/>
      <c r="NYV110" s="273"/>
      <c r="NYW110" s="273"/>
      <c r="NYX110" s="273"/>
      <c r="NYY110" s="273"/>
      <c r="NYZ110" s="273"/>
      <c r="NZA110" s="273"/>
      <c r="NZB110" s="273"/>
      <c r="NZC110" s="273"/>
      <c r="NZD110" s="273"/>
      <c r="NZE110" s="273"/>
      <c r="NZF110" s="273"/>
      <c r="NZG110" s="273"/>
      <c r="NZH110" s="273"/>
      <c r="NZI110" s="273"/>
      <c r="NZJ110" s="273"/>
      <c r="NZK110" s="273"/>
      <c r="NZL110" s="273"/>
      <c r="NZM110" s="273"/>
      <c r="NZN110" s="273"/>
      <c r="NZO110" s="273"/>
      <c r="NZP110" s="273"/>
      <c r="NZQ110" s="273"/>
      <c r="NZR110" s="273"/>
      <c r="NZS110" s="273"/>
      <c r="NZT110" s="273"/>
      <c r="NZU110" s="273"/>
      <c r="NZV110" s="273"/>
      <c r="NZW110" s="273"/>
      <c r="NZX110" s="273"/>
      <c r="NZY110" s="273"/>
      <c r="NZZ110" s="273"/>
      <c r="OAA110" s="273"/>
      <c r="OAB110" s="273"/>
      <c r="OAC110" s="273"/>
      <c r="OAD110" s="273"/>
      <c r="OAE110" s="273"/>
      <c r="OAF110" s="273"/>
      <c r="OAG110" s="273"/>
      <c r="OAH110" s="273"/>
      <c r="OAI110" s="273"/>
      <c r="OAJ110" s="273"/>
      <c r="OAK110" s="273"/>
      <c r="OAL110" s="273"/>
      <c r="OAM110" s="273"/>
      <c r="OAN110" s="273"/>
      <c r="OAO110" s="273"/>
      <c r="OAP110" s="273"/>
      <c r="OAQ110" s="273"/>
      <c r="OAR110" s="273"/>
      <c r="OAS110" s="273"/>
      <c r="OAT110" s="273"/>
      <c r="OAU110" s="273"/>
      <c r="OAV110" s="273"/>
      <c r="OAW110" s="273"/>
      <c r="OAX110" s="273"/>
      <c r="OAY110" s="273"/>
      <c r="OAZ110" s="273"/>
      <c r="OBA110" s="273"/>
      <c r="OBB110" s="273"/>
      <c r="OBC110" s="273"/>
      <c r="OBD110" s="273"/>
      <c r="OBE110" s="273"/>
      <c r="OBF110" s="273"/>
      <c r="OBG110" s="273"/>
      <c r="OBH110" s="273"/>
      <c r="OBI110" s="273"/>
      <c r="OBJ110" s="273"/>
      <c r="OBK110" s="273"/>
      <c r="OBL110" s="273"/>
      <c r="OBM110" s="273"/>
      <c r="OBN110" s="273"/>
      <c r="OBO110" s="273"/>
      <c r="OBP110" s="273"/>
      <c r="OBQ110" s="273"/>
      <c r="OBR110" s="273"/>
      <c r="OBS110" s="273"/>
      <c r="OBT110" s="273"/>
      <c r="OBU110" s="273"/>
      <c r="OBV110" s="273"/>
      <c r="OBW110" s="273"/>
      <c r="OBX110" s="273"/>
      <c r="OBY110" s="273"/>
      <c r="OBZ110" s="273"/>
      <c r="OCA110" s="273"/>
      <c r="OCB110" s="273"/>
      <c r="OCC110" s="273"/>
      <c r="OCD110" s="273"/>
      <c r="OCE110" s="273"/>
      <c r="OCF110" s="273"/>
      <c r="OCG110" s="273"/>
      <c r="OCH110" s="273"/>
      <c r="OCI110" s="273"/>
      <c r="OCJ110" s="273"/>
      <c r="OCK110" s="273"/>
      <c r="OCL110" s="273"/>
      <c r="OCM110" s="273"/>
      <c r="OCN110" s="273"/>
      <c r="OCO110" s="273"/>
      <c r="OCP110" s="273"/>
      <c r="OCQ110" s="273"/>
      <c r="OCR110" s="273"/>
      <c r="OCS110" s="273"/>
      <c r="OCT110" s="273"/>
      <c r="OCU110" s="273"/>
      <c r="OCV110" s="273"/>
      <c r="OCW110" s="273"/>
      <c r="OCX110" s="273"/>
      <c r="OCY110" s="273"/>
      <c r="OCZ110" s="273"/>
      <c r="ODA110" s="273"/>
      <c r="ODB110" s="273"/>
      <c r="ODC110" s="273"/>
      <c r="ODD110" s="273"/>
      <c r="ODE110" s="273"/>
      <c r="ODF110" s="273"/>
      <c r="ODG110" s="273"/>
      <c r="ODH110" s="273"/>
      <c r="ODI110" s="273"/>
      <c r="ODJ110" s="273"/>
      <c r="ODK110" s="273"/>
      <c r="ODL110" s="273"/>
      <c r="ODM110" s="273"/>
      <c r="ODN110" s="273"/>
      <c r="ODO110" s="273"/>
      <c r="ODP110" s="273"/>
      <c r="ODQ110" s="273"/>
      <c r="ODR110" s="273"/>
      <c r="ODS110" s="273"/>
      <c r="ODT110" s="273"/>
      <c r="ODU110" s="273"/>
      <c r="ODV110" s="273"/>
      <c r="ODW110" s="273"/>
      <c r="ODX110" s="273"/>
      <c r="ODY110" s="273"/>
      <c r="ODZ110" s="273"/>
      <c r="OEA110" s="273"/>
      <c r="OEB110" s="273"/>
      <c r="OEC110" s="273"/>
      <c r="OED110" s="273"/>
      <c r="OEE110" s="273"/>
      <c r="OEF110" s="273"/>
      <c r="OEG110" s="273"/>
      <c r="OEH110" s="273"/>
      <c r="OEI110" s="273"/>
      <c r="OEJ110" s="273"/>
      <c r="OEK110" s="273"/>
      <c r="OEL110" s="273"/>
      <c r="OEM110" s="273"/>
      <c r="OEN110" s="273"/>
      <c r="OEO110" s="273"/>
      <c r="OEP110" s="273"/>
      <c r="OEQ110" s="273"/>
      <c r="OER110" s="273"/>
      <c r="OES110" s="273"/>
      <c r="OET110" s="273"/>
      <c r="OEU110" s="273"/>
      <c r="OEV110" s="273"/>
      <c r="OEW110" s="273"/>
      <c r="OEX110" s="273"/>
      <c r="OEY110" s="273"/>
      <c r="OEZ110" s="273"/>
      <c r="OFA110" s="273"/>
      <c r="OFB110" s="273"/>
      <c r="OFC110" s="273"/>
      <c r="OFD110" s="273"/>
      <c r="OFE110" s="273"/>
      <c r="OFF110" s="273"/>
      <c r="OFG110" s="273"/>
      <c r="OFH110" s="273"/>
      <c r="OFI110" s="273"/>
      <c r="OFJ110" s="273"/>
      <c r="OFK110" s="273"/>
      <c r="OFL110" s="273"/>
      <c r="OFM110" s="273"/>
      <c r="OFN110" s="273"/>
      <c r="OFO110" s="273"/>
      <c r="OFP110" s="273"/>
      <c r="OFQ110" s="273"/>
      <c r="OFR110" s="273"/>
      <c r="OFS110" s="273"/>
      <c r="OFT110" s="273"/>
      <c r="OFU110" s="273"/>
      <c r="OFV110" s="273"/>
      <c r="OFW110" s="273"/>
      <c r="OFX110" s="273"/>
      <c r="OFY110" s="273"/>
      <c r="OFZ110" s="273"/>
      <c r="OGA110" s="273"/>
      <c r="OGB110" s="273"/>
      <c r="OGC110" s="273"/>
      <c r="OGD110" s="273"/>
      <c r="OGE110" s="273"/>
      <c r="OGF110" s="273"/>
      <c r="OGG110" s="273"/>
      <c r="OGH110" s="273"/>
      <c r="OGI110" s="273"/>
      <c r="OGJ110" s="273"/>
      <c r="OGK110" s="273"/>
      <c r="OGL110" s="273"/>
      <c r="OGM110" s="273"/>
      <c r="OGN110" s="273"/>
      <c r="OGO110" s="273"/>
      <c r="OGP110" s="273"/>
      <c r="OGQ110" s="273"/>
      <c r="OGR110" s="273"/>
      <c r="OGS110" s="273"/>
      <c r="OGT110" s="273"/>
      <c r="OGU110" s="273"/>
      <c r="OGV110" s="273"/>
      <c r="OGW110" s="273"/>
      <c r="OGX110" s="273"/>
      <c r="OGY110" s="273"/>
      <c r="OGZ110" s="273"/>
      <c r="OHA110" s="273"/>
      <c r="OHB110" s="273"/>
      <c r="OHC110" s="273"/>
      <c r="OHD110" s="273"/>
      <c r="OHE110" s="273"/>
      <c r="OHF110" s="273"/>
      <c r="OHG110" s="273"/>
      <c r="OHH110" s="273"/>
      <c r="OHI110" s="273"/>
      <c r="OHJ110" s="273"/>
      <c r="OHK110" s="273"/>
      <c r="OHL110" s="273"/>
      <c r="OHM110" s="273"/>
      <c r="OHN110" s="273"/>
      <c r="OHO110" s="273"/>
      <c r="OHP110" s="273"/>
      <c r="OHQ110" s="273"/>
      <c r="OHR110" s="273"/>
      <c r="OHS110" s="273"/>
      <c r="OHT110" s="273"/>
      <c r="OHU110" s="273"/>
      <c r="OHV110" s="273"/>
      <c r="OHW110" s="273"/>
      <c r="OHX110" s="273"/>
      <c r="OHY110" s="273"/>
      <c r="OHZ110" s="273"/>
      <c r="OIA110" s="273"/>
      <c r="OIB110" s="273"/>
      <c r="OIC110" s="273"/>
      <c r="OID110" s="273"/>
      <c r="OIE110" s="273"/>
      <c r="OIF110" s="273"/>
      <c r="OIG110" s="273"/>
      <c r="OIH110" s="273"/>
      <c r="OII110" s="273"/>
      <c r="OIJ110" s="273"/>
      <c r="OIK110" s="273"/>
      <c r="OIL110" s="273"/>
      <c r="OIM110" s="273"/>
      <c r="OIN110" s="273"/>
      <c r="OIO110" s="273"/>
      <c r="OIP110" s="273"/>
      <c r="OIQ110" s="273"/>
      <c r="OIR110" s="273"/>
      <c r="OIS110" s="273"/>
      <c r="OIT110" s="273"/>
      <c r="OIU110" s="273"/>
      <c r="OIV110" s="273"/>
      <c r="OIW110" s="273"/>
      <c r="OIX110" s="273"/>
      <c r="OIY110" s="273"/>
      <c r="OIZ110" s="273"/>
      <c r="OJA110" s="273"/>
      <c r="OJB110" s="273"/>
      <c r="OJC110" s="273"/>
      <c r="OJD110" s="273"/>
      <c r="OJE110" s="273"/>
      <c r="OJF110" s="273"/>
      <c r="OJG110" s="273"/>
      <c r="OJH110" s="273"/>
      <c r="OJI110" s="273"/>
      <c r="OJJ110" s="273"/>
      <c r="OJK110" s="273"/>
      <c r="OJL110" s="273"/>
      <c r="OJM110" s="273"/>
      <c r="OJN110" s="273"/>
      <c r="OJO110" s="273"/>
      <c r="OJP110" s="273"/>
      <c r="OJQ110" s="273"/>
      <c r="OJR110" s="273"/>
      <c r="OJS110" s="273"/>
      <c r="OJT110" s="273"/>
      <c r="OJU110" s="273"/>
      <c r="OJV110" s="273"/>
      <c r="OJW110" s="273"/>
      <c r="OJX110" s="273"/>
      <c r="OJY110" s="273"/>
      <c r="OJZ110" s="273"/>
      <c r="OKA110" s="273"/>
      <c r="OKB110" s="273"/>
      <c r="OKC110" s="273"/>
      <c r="OKD110" s="273"/>
      <c r="OKE110" s="273"/>
      <c r="OKF110" s="273"/>
      <c r="OKG110" s="273"/>
      <c r="OKH110" s="273"/>
      <c r="OKI110" s="273"/>
      <c r="OKJ110" s="273"/>
      <c r="OKK110" s="273"/>
      <c r="OKL110" s="273"/>
      <c r="OKM110" s="273"/>
      <c r="OKN110" s="273"/>
      <c r="OKO110" s="273"/>
      <c r="OKP110" s="273"/>
      <c r="OKQ110" s="273"/>
      <c r="OKR110" s="273"/>
      <c r="OKS110" s="273"/>
      <c r="OKT110" s="273"/>
      <c r="OKU110" s="273"/>
      <c r="OKV110" s="273"/>
      <c r="OKW110" s="273"/>
      <c r="OKX110" s="273"/>
      <c r="OKY110" s="273"/>
      <c r="OKZ110" s="273"/>
      <c r="OLA110" s="273"/>
      <c r="OLB110" s="273"/>
      <c r="OLC110" s="273"/>
      <c r="OLD110" s="273"/>
      <c r="OLE110" s="273"/>
      <c r="OLF110" s="273"/>
      <c r="OLG110" s="273"/>
      <c r="OLH110" s="273"/>
      <c r="OLI110" s="273"/>
      <c r="OLJ110" s="273"/>
      <c r="OLK110" s="273"/>
      <c r="OLL110" s="273"/>
      <c r="OLM110" s="273"/>
      <c r="OLN110" s="273"/>
      <c r="OLO110" s="273"/>
      <c r="OLP110" s="273"/>
      <c r="OLQ110" s="273"/>
      <c r="OLR110" s="273"/>
      <c r="OLS110" s="273"/>
      <c r="OLT110" s="273"/>
      <c r="OLU110" s="273"/>
      <c r="OLV110" s="273"/>
      <c r="OLW110" s="273"/>
      <c r="OLX110" s="273"/>
      <c r="OLY110" s="273"/>
      <c r="OLZ110" s="273"/>
      <c r="OMA110" s="273"/>
      <c r="OMB110" s="273"/>
      <c r="OMC110" s="273"/>
      <c r="OMD110" s="273"/>
      <c r="OME110" s="273"/>
      <c r="OMF110" s="273"/>
      <c r="OMG110" s="273"/>
      <c r="OMH110" s="273"/>
      <c r="OMI110" s="273"/>
      <c r="OMJ110" s="273"/>
      <c r="OMK110" s="273"/>
      <c r="OML110" s="273"/>
      <c r="OMM110" s="273"/>
      <c r="OMN110" s="273"/>
      <c r="OMO110" s="273"/>
      <c r="OMP110" s="273"/>
      <c r="OMQ110" s="273"/>
      <c r="OMR110" s="273"/>
      <c r="OMS110" s="273"/>
      <c r="OMT110" s="273"/>
      <c r="OMU110" s="273"/>
      <c r="OMV110" s="273"/>
      <c r="OMW110" s="273"/>
      <c r="OMX110" s="273"/>
      <c r="OMY110" s="273"/>
      <c r="OMZ110" s="273"/>
      <c r="ONA110" s="273"/>
      <c r="ONB110" s="273"/>
      <c r="ONC110" s="273"/>
      <c r="OND110" s="273"/>
      <c r="ONE110" s="273"/>
      <c r="ONF110" s="273"/>
      <c r="ONG110" s="273"/>
      <c r="ONH110" s="273"/>
      <c r="ONI110" s="273"/>
      <c r="ONJ110" s="273"/>
      <c r="ONK110" s="273"/>
      <c r="ONL110" s="273"/>
      <c r="ONM110" s="273"/>
      <c r="ONN110" s="273"/>
      <c r="ONO110" s="273"/>
      <c r="ONP110" s="273"/>
      <c r="ONQ110" s="273"/>
      <c r="ONR110" s="273"/>
      <c r="ONS110" s="273"/>
      <c r="ONT110" s="273"/>
      <c r="ONU110" s="273"/>
      <c r="ONV110" s="273"/>
      <c r="ONW110" s="273"/>
      <c r="ONX110" s="273"/>
      <c r="ONY110" s="273"/>
      <c r="ONZ110" s="273"/>
      <c r="OOA110" s="273"/>
      <c r="OOB110" s="273"/>
      <c r="OOC110" s="273"/>
      <c r="OOD110" s="273"/>
      <c r="OOE110" s="273"/>
      <c r="OOF110" s="273"/>
      <c r="OOG110" s="273"/>
      <c r="OOH110" s="273"/>
      <c r="OOI110" s="273"/>
      <c r="OOJ110" s="273"/>
      <c r="OOK110" s="273"/>
      <c r="OOL110" s="273"/>
      <c r="OOM110" s="273"/>
      <c r="OON110" s="273"/>
      <c r="OOO110" s="273"/>
      <c r="OOP110" s="273"/>
      <c r="OOQ110" s="273"/>
      <c r="OOR110" s="273"/>
      <c r="OOS110" s="273"/>
      <c r="OOT110" s="273"/>
      <c r="OOU110" s="273"/>
      <c r="OOV110" s="273"/>
      <c r="OOW110" s="273"/>
      <c r="OOX110" s="273"/>
      <c r="OOY110" s="273"/>
      <c r="OOZ110" s="273"/>
      <c r="OPA110" s="273"/>
      <c r="OPB110" s="273"/>
      <c r="OPC110" s="273"/>
      <c r="OPD110" s="273"/>
      <c r="OPE110" s="273"/>
      <c r="OPF110" s="273"/>
      <c r="OPG110" s="273"/>
      <c r="OPH110" s="273"/>
      <c r="OPI110" s="273"/>
      <c r="OPJ110" s="273"/>
      <c r="OPK110" s="273"/>
      <c r="OPL110" s="273"/>
      <c r="OPM110" s="273"/>
      <c r="OPN110" s="273"/>
      <c r="OPO110" s="273"/>
      <c r="OPP110" s="273"/>
      <c r="OPQ110" s="273"/>
      <c r="OPR110" s="273"/>
      <c r="OPS110" s="273"/>
      <c r="OPT110" s="273"/>
      <c r="OPU110" s="273"/>
      <c r="OPV110" s="273"/>
      <c r="OPW110" s="273"/>
      <c r="OPX110" s="273"/>
      <c r="OPY110" s="273"/>
      <c r="OPZ110" s="273"/>
      <c r="OQA110" s="273"/>
      <c r="OQB110" s="273"/>
      <c r="OQC110" s="273"/>
      <c r="OQD110" s="273"/>
      <c r="OQE110" s="273"/>
      <c r="OQF110" s="273"/>
      <c r="OQG110" s="273"/>
      <c r="OQH110" s="273"/>
      <c r="OQI110" s="273"/>
      <c r="OQJ110" s="273"/>
      <c r="OQK110" s="273"/>
      <c r="OQL110" s="273"/>
      <c r="OQM110" s="273"/>
      <c r="OQN110" s="273"/>
      <c r="OQO110" s="273"/>
      <c r="OQP110" s="273"/>
      <c r="OQQ110" s="273"/>
      <c r="OQR110" s="273"/>
      <c r="OQS110" s="273"/>
      <c r="OQT110" s="273"/>
      <c r="OQU110" s="273"/>
      <c r="OQV110" s="273"/>
      <c r="OQW110" s="273"/>
      <c r="OQX110" s="273"/>
      <c r="OQY110" s="273"/>
      <c r="OQZ110" s="273"/>
      <c r="ORA110" s="273"/>
      <c r="ORB110" s="273"/>
      <c r="ORC110" s="273"/>
      <c r="ORD110" s="273"/>
      <c r="ORE110" s="273"/>
      <c r="ORF110" s="273"/>
      <c r="ORG110" s="273"/>
      <c r="ORH110" s="273"/>
      <c r="ORI110" s="273"/>
      <c r="ORJ110" s="273"/>
      <c r="ORK110" s="273"/>
      <c r="ORL110" s="273"/>
      <c r="ORM110" s="273"/>
      <c r="ORN110" s="273"/>
      <c r="ORO110" s="273"/>
      <c r="ORP110" s="273"/>
      <c r="ORQ110" s="273"/>
      <c r="ORR110" s="273"/>
      <c r="ORS110" s="273"/>
      <c r="ORT110" s="273"/>
      <c r="ORU110" s="273"/>
      <c r="ORV110" s="273"/>
      <c r="ORW110" s="273"/>
      <c r="ORX110" s="273"/>
      <c r="ORY110" s="273"/>
      <c r="ORZ110" s="273"/>
      <c r="OSA110" s="273"/>
      <c r="OSB110" s="273"/>
      <c r="OSC110" s="273"/>
      <c r="OSD110" s="273"/>
      <c r="OSE110" s="273"/>
      <c r="OSF110" s="273"/>
      <c r="OSG110" s="273"/>
      <c r="OSH110" s="273"/>
      <c r="OSI110" s="273"/>
      <c r="OSJ110" s="273"/>
      <c r="OSK110" s="273"/>
      <c r="OSL110" s="273"/>
      <c r="OSM110" s="273"/>
      <c r="OSN110" s="273"/>
      <c r="OSO110" s="273"/>
      <c r="OSP110" s="273"/>
      <c r="OSQ110" s="273"/>
      <c r="OSR110" s="273"/>
      <c r="OSS110" s="273"/>
      <c r="OST110" s="273"/>
      <c r="OSU110" s="273"/>
      <c r="OSV110" s="273"/>
      <c r="OSW110" s="273"/>
      <c r="OSX110" s="273"/>
      <c r="OSY110" s="273"/>
      <c r="OSZ110" s="273"/>
      <c r="OTA110" s="273"/>
      <c r="OTB110" s="273"/>
      <c r="OTC110" s="273"/>
      <c r="OTD110" s="273"/>
      <c r="OTE110" s="273"/>
      <c r="OTF110" s="273"/>
      <c r="OTG110" s="273"/>
      <c r="OTH110" s="273"/>
      <c r="OTI110" s="273"/>
      <c r="OTJ110" s="273"/>
      <c r="OTK110" s="273"/>
      <c r="OTL110" s="273"/>
      <c r="OTM110" s="273"/>
      <c r="OTN110" s="273"/>
      <c r="OTO110" s="273"/>
      <c r="OTP110" s="273"/>
      <c r="OTQ110" s="273"/>
      <c r="OTR110" s="273"/>
      <c r="OTS110" s="273"/>
      <c r="OTT110" s="273"/>
      <c r="OTU110" s="273"/>
      <c r="OTV110" s="273"/>
      <c r="OTW110" s="273"/>
      <c r="OTX110" s="273"/>
      <c r="OTY110" s="273"/>
      <c r="OTZ110" s="273"/>
      <c r="OUA110" s="273"/>
      <c r="OUB110" s="273"/>
      <c r="OUC110" s="273"/>
      <c r="OUD110" s="273"/>
      <c r="OUE110" s="273"/>
      <c r="OUF110" s="273"/>
      <c r="OUG110" s="273"/>
      <c r="OUH110" s="273"/>
      <c r="OUI110" s="273"/>
      <c r="OUJ110" s="273"/>
      <c r="OUK110" s="273"/>
      <c r="OUL110" s="273"/>
      <c r="OUM110" s="273"/>
      <c r="OUN110" s="273"/>
      <c r="OUO110" s="273"/>
      <c r="OUP110" s="273"/>
      <c r="OUQ110" s="273"/>
      <c r="OUR110" s="273"/>
      <c r="OUS110" s="273"/>
      <c r="OUT110" s="273"/>
      <c r="OUU110" s="273"/>
      <c r="OUV110" s="273"/>
      <c r="OUW110" s="273"/>
      <c r="OUX110" s="273"/>
      <c r="OUY110" s="273"/>
      <c r="OUZ110" s="273"/>
      <c r="OVA110" s="273"/>
      <c r="OVB110" s="273"/>
      <c r="OVC110" s="273"/>
      <c r="OVD110" s="273"/>
      <c r="OVE110" s="273"/>
      <c r="OVF110" s="273"/>
      <c r="OVG110" s="273"/>
      <c r="OVH110" s="273"/>
      <c r="OVI110" s="273"/>
      <c r="OVJ110" s="273"/>
      <c r="OVK110" s="273"/>
      <c r="OVL110" s="273"/>
      <c r="OVM110" s="273"/>
      <c r="OVN110" s="273"/>
      <c r="OVO110" s="273"/>
      <c r="OVP110" s="273"/>
      <c r="OVQ110" s="273"/>
      <c r="OVR110" s="273"/>
      <c r="OVS110" s="273"/>
      <c r="OVT110" s="273"/>
      <c r="OVU110" s="273"/>
      <c r="OVV110" s="273"/>
      <c r="OVW110" s="273"/>
      <c r="OVX110" s="273"/>
      <c r="OVY110" s="273"/>
      <c r="OVZ110" s="273"/>
      <c r="OWA110" s="273"/>
      <c r="OWB110" s="273"/>
      <c r="OWC110" s="273"/>
      <c r="OWD110" s="273"/>
      <c r="OWE110" s="273"/>
      <c r="OWF110" s="273"/>
      <c r="OWG110" s="273"/>
      <c r="OWH110" s="273"/>
      <c r="OWI110" s="273"/>
      <c r="OWJ110" s="273"/>
      <c r="OWK110" s="273"/>
      <c r="OWL110" s="273"/>
      <c r="OWM110" s="273"/>
      <c r="OWN110" s="273"/>
      <c r="OWO110" s="273"/>
      <c r="OWP110" s="273"/>
      <c r="OWQ110" s="273"/>
      <c r="OWR110" s="273"/>
      <c r="OWS110" s="273"/>
      <c r="OWT110" s="273"/>
      <c r="OWU110" s="273"/>
      <c r="OWV110" s="273"/>
      <c r="OWW110" s="273"/>
      <c r="OWX110" s="273"/>
      <c r="OWY110" s="273"/>
      <c r="OWZ110" s="273"/>
      <c r="OXA110" s="273"/>
      <c r="OXB110" s="273"/>
      <c r="OXC110" s="273"/>
      <c r="OXD110" s="273"/>
      <c r="OXE110" s="273"/>
      <c r="OXF110" s="273"/>
      <c r="OXG110" s="273"/>
      <c r="OXH110" s="273"/>
      <c r="OXI110" s="273"/>
      <c r="OXJ110" s="273"/>
      <c r="OXK110" s="273"/>
      <c r="OXL110" s="273"/>
      <c r="OXM110" s="273"/>
      <c r="OXN110" s="273"/>
      <c r="OXO110" s="273"/>
      <c r="OXP110" s="273"/>
      <c r="OXQ110" s="273"/>
      <c r="OXR110" s="273"/>
      <c r="OXS110" s="273"/>
      <c r="OXT110" s="273"/>
      <c r="OXU110" s="273"/>
      <c r="OXV110" s="273"/>
      <c r="OXW110" s="273"/>
      <c r="OXX110" s="273"/>
      <c r="OXY110" s="273"/>
      <c r="OXZ110" s="273"/>
      <c r="OYA110" s="273"/>
      <c r="OYB110" s="273"/>
      <c r="OYC110" s="273"/>
      <c r="OYD110" s="273"/>
      <c r="OYE110" s="273"/>
      <c r="OYF110" s="273"/>
      <c r="OYG110" s="273"/>
      <c r="OYH110" s="273"/>
      <c r="OYI110" s="273"/>
      <c r="OYJ110" s="273"/>
      <c r="OYK110" s="273"/>
      <c r="OYL110" s="273"/>
      <c r="OYM110" s="273"/>
      <c r="OYN110" s="273"/>
      <c r="OYO110" s="273"/>
      <c r="OYP110" s="273"/>
      <c r="OYQ110" s="273"/>
      <c r="OYR110" s="273"/>
      <c r="OYS110" s="273"/>
      <c r="OYT110" s="273"/>
      <c r="OYU110" s="273"/>
      <c r="OYV110" s="273"/>
      <c r="OYW110" s="273"/>
      <c r="OYX110" s="273"/>
      <c r="OYY110" s="273"/>
      <c r="OYZ110" s="273"/>
      <c r="OZA110" s="273"/>
      <c r="OZB110" s="273"/>
      <c r="OZC110" s="273"/>
      <c r="OZD110" s="273"/>
      <c r="OZE110" s="273"/>
      <c r="OZF110" s="273"/>
      <c r="OZG110" s="273"/>
      <c r="OZH110" s="273"/>
      <c r="OZI110" s="273"/>
      <c r="OZJ110" s="273"/>
      <c r="OZK110" s="273"/>
      <c r="OZL110" s="273"/>
      <c r="OZM110" s="273"/>
      <c r="OZN110" s="273"/>
      <c r="OZO110" s="273"/>
      <c r="OZP110" s="273"/>
      <c r="OZQ110" s="273"/>
      <c r="OZR110" s="273"/>
      <c r="OZS110" s="273"/>
      <c r="OZT110" s="273"/>
      <c r="OZU110" s="273"/>
      <c r="OZV110" s="273"/>
      <c r="OZW110" s="273"/>
      <c r="OZX110" s="273"/>
      <c r="OZY110" s="273"/>
      <c r="OZZ110" s="273"/>
      <c r="PAA110" s="273"/>
      <c r="PAB110" s="273"/>
      <c r="PAC110" s="273"/>
      <c r="PAD110" s="273"/>
      <c r="PAE110" s="273"/>
      <c r="PAF110" s="273"/>
      <c r="PAG110" s="273"/>
      <c r="PAH110" s="273"/>
      <c r="PAI110" s="273"/>
      <c r="PAJ110" s="273"/>
      <c r="PAK110" s="273"/>
      <c r="PAL110" s="273"/>
      <c r="PAM110" s="273"/>
      <c r="PAN110" s="273"/>
      <c r="PAO110" s="273"/>
      <c r="PAP110" s="273"/>
      <c r="PAQ110" s="273"/>
      <c r="PAR110" s="273"/>
      <c r="PAS110" s="273"/>
      <c r="PAT110" s="273"/>
      <c r="PAU110" s="273"/>
      <c r="PAV110" s="273"/>
      <c r="PAW110" s="273"/>
      <c r="PAX110" s="273"/>
      <c r="PAY110" s="273"/>
      <c r="PAZ110" s="273"/>
      <c r="PBA110" s="273"/>
      <c r="PBB110" s="273"/>
      <c r="PBC110" s="273"/>
      <c r="PBD110" s="273"/>
      <c r="PBE110" s="273"/>
      <c r="PBF110" s="273"/>
      <c r="PBG110" s="273"/>
      <c r="PBH110" s="273"/>
      <c r="PBI110" s="273"/>
      <c r="PBJ110" s="273"/>
      <c r="PBK110" s="273"/>
      <c r="PBL110" s="273"/>
      <c r="PBM110" s="273"/>
      <c r="PBN110" s="273"/>
      <c r="PBO110" s="273"/>
      <c r="PBP110" s="273"/>
      <c r="PBQ110" s="273"/>
      <c r="PBR110" s="273"/>
      <c r="PBS110" s="273"/>
      <c r="PBT110" s="273"/>
      <c r="PBU110" s="273"/>
      <c r="PBV110" s="273"/>
      <c r="PBW110" s="273"/>
      <c r="PBX110" s="273"/>
      <c r="PBY110" s="273"/>
      <c r="PBZ110" s="273"/>
      <c r="PCA110" s="273"/>
      <c r="PCB110" s="273"/>
      <c r="PCC110" s="273"/>
      <c r="PCD110" s="273"/>
      <c r="PCE110" s="273"/>
      <c r="PCF110" s="273"/>
      <c r="PCG110" s="273"/>
      <c r="PCH110" s="273"/>
      <c r="PCI110" s="273"/>
      <c r="PCJ110" s="273"/>
      <c r="PCK110" s="273"/>
      <c r="PCL110" s="273"/>
      <c r="PCM110" s="273"/>
      <c r="PCN110" s="273"/>
      <c r="PCO110" s="273"/>
      <c r="PCP110" s="273"/>
      <c r="PCQ110" s="273"/>
      <c r="PCR110" s="273"/>
      <c r="PCS110" s="273"/>
      <c r="PCT110" s="273"/>
      <c r="PCU110" s="273"/>
      <c r="PCV110" s="273"/>
      <c r="PCW110" s="273"/>
      <c r="PCX110" s="273"/>
      <c r="PCY110" s="273"/>
      <c r="PCZ110" s="273"/>
      <c r="PDA110" s="273"/>
      <c r="PDB110" s="273"/>
      <c r="PDC110" s="273"/>
      <c r="PDD110" s="273"/>
      <c r="PDE110" s="273"/>
      <c r="PDF110" s="273"/>
      <c r="PDG110" s="273"/>
      <c r="PDH110" s="273"/>
      <c r="PDI110" s="273"/>
      <c r="PDJ110" s="273"/>
      <c r="PDK110" s="273"/>
      <c r="PDL110" s="273"/>
      <c r="PDM110" s="273"/>
      <c r="PDN110" s="273"/>
      <c r="PDO110" s="273"/>
      <c r="PDP110" s="273"/>
      <c r="PDQ110" s="273"/>
      <c r="PDR110" s="273"/>
      <c r="PDS110" s="273"/>
      <c r="PDT110" s="273"/>
      <c r="PDU110" s="273"/>
      <c r="PDV110" s="273"/>
      <c r="PDW110" s="273"/>
      <c r="PDX110" s="273"/>
      <c r="PDY110" s="273"/>
      <c r="PDZ110" s="273"/>
      <c r="PEA110" s="273"/>
      <c r="PEB110" s="273"/>
      <c r="PEC110" s="273"/>
      <c r="PED110" s="273"/>
      <c r="PEE110" s="273"/>
      <c r="PEF110" s="273"/>
      <c r="PEG110" s="273"/>
      <c r="PEH110" s="273"/>
      <c r="PEI110" s="273"/>
      <c r="PEJ110" s="273"/>
      <c r="PEK110" s="273"/>
      <c r="PEL110" s="273"/>
      <c r="PEM110" s="273"/>
      <c r="PEN110" s="273"/>
      <c r="PEO110" s="273"/>
      <c r="PEP110" s="273"/>
      <c r="PEQ110" s="273"/>
      <c r="PER110" s="273"/>
      <c r="PES110" s="273"/>
      <c r="PET110" s="273"/>
      <c r="PEU110" s="273"/>
      <c r="PEV110" s="273"/>
      <c r="PEW110" s="273"/>
      <c r="PEX110" s="273"/>
      <c r="PEY110" s="273"/>
      <c r="PEZ110" s="273"/>
      <c r="PFA110" s="273"/>
      <c r="PFB110" s="273"/>
      <c r="PFC110" s="273"/>
      <c r="PFD110" s="273"/>
      <c r="PFE110" s="273"/>
      <c r="PFF110" s="273"/>
      <c r="PFG110" s="273"/>
      <c r="PFH110" s="273"/>
      <c r="PFI110" s="273"/>
      <c r="PFJ110" s="273"/>
      <c r="PFK110" s="273"/>
      <c r="PFL110" s="273"/>
      <c r="PFM110" s="273"/>
      <c r="PFN110" s="273"/>
      <c r="PFO110" s="273"/>
      <c r="PFP110" s="273"/>
      <c r="PFQ110" s="273"/>
      <c r="PFR110" s="273"/>
      <c r="PFS110" s="273"/>
      <c r="PFT110" s="273"/>
      <c r="PFU110" s="273"/>
      <c r="PFV110" s="273"/>
      <c r="PFW110" s="273"/>
      <c r="PFX110" s="273"/>
      <c r="PFY110" s="273"/>
      <c r="PFZ110" s="273"/>
      <c r="PGA110" s="273"/>
      <c r="PGB110" s="273"/>
      <c r="PGC110" s="273"/>
      <c r="PGD110" s="273"/>
      <c r="PGE110" s="273"/>
      <c r="PGF110" s="273"/>
      <c r="PGG110" s="273"/>
      <c r="PGH110" s="273"/>
      <c r="PGI110" s="273"/>
      <c r="PGJ110" s="273"/>
      <c r="PGK110" s="273"/>
      <c r="PGL110" s="273"/>
      <c r="PGM110" s="273"/>
      <c r="PGN110" s="273"/>
      <c r="PGO110" s="273"/>
      <c r="PGP110" s="273"/>
      <c r="PGQ110" s="273"/>
      <c r="PGR110" s="273"/>
      <c r="PGS110" s="273"/>
      <c r="PGT110" s="273"/>
      <c r="PGU110" s="273"/>
      <c r="PGV110" s="273"/>
      <c r="PGW110" s="273"/>
      <c r="PGX110" s="273"/>
      <c r="PGY110" s="273"/>
      <c r="PGZ110" s="273"/>
      <c r="PHA110" s="273"/>
      <c r="PHB110" s="273"/>
      <c r="PHC110" s="273"/>
      <c r="PHD110" s="273"/>
      <c r="PHE110" s="273"/>
      <c r="PHF110" s="273"/>
      <c r="PHG110" s="273"/>
      <c r="PHH110" s="273"/>
      <c r="PHI110" s="273"/>
      <c r="PHJ110" s="273"/>
      <c r="PHK110" s="273"/>
      <c r="PHL110" s="273"/>
      <c r="PHM110" s="273"/>
      <c r="PHN110" s="273"/>
      <c r="PHO110" s="273"/>
      <c r="PHP110" s="273"/>
      <c r="PHQ110" s="273"/>
      <c r="PHR110" s="273"/>
      <c r="PHS110" s="273"/>
      <c r="PHT110" s="273"/>
      <c r="PHU110" s="273"/>
      <c r="PHV110" s="273"/>
      <c r="PHW110" s="273"/>
      <c r="PHX110" s="273"/>
      <c r="PHY110" s="273"/>
      <c r="PHZ110" s="273"/>
      <c r="PIA110" s="273"/>
      <c r="PIB110" s="273"/>
      <c r="PIC110" s="273"/>
      <c r="PID110" s="273"/>
      <c r="PIE110" s="273"/>
      <c r="PIF110" s="273"/>
      <c r="PIG110" s="273"/>
      <c r="PIH110" s="273"/>
      <c r="PII110" s="273"/>
      <c r="PIJ110" s="273"/>
      <c r="PIK110" s="273"/>
      <c r="PIL110" s="273"/>
      <c r="PIM110" s="273"/>
      <c r="PIN110" s="273"/>
      <c r="PIO110" s="273"/>
      <c r="PIP110" s="273"/>
      <c r="PIQ110" s="273"/>
      <c r="PIR110" s="273"/>
      <c r="PIS110" s="273"/>
      <c r="PIT110" s="273"/>
      <c r="PIU110" s="273"/>
      <c r="PIV110" s="273"/>
      <c r="PIW110" s="273"/>
      <c r="PIX110" s="273"/>
      <c r="PIY110" s="273"/>
      <c r="PIZ110" s="273"/>
      <c r="PJA110" s="273"/>
      <c r="PJB110" s="273"/>
      <c r="PJC110" s="273"/>
      <c r="PJD110" s="273"/>
      <c r="PJE110" s="273"/>
      <c r="PJF110" s="273"/>
      <c r="PJG110" s="273"/>
      <c r="PJH110" s="273"/>
      <c r="PJI110" s="273"/>
      <c r="PJJ110" s="273"/>
      <c r="PJK110" s="273"/>
      <c r="PJL110" s="273"/>
      <c r="PJM110" s="273"/>
      <c r="PJN110" s="273"/>
      <c r="PJO110" s="273"/>
      <c r="PJP110" s="273"/>
      <c r="PJQ110" s="273"/>
      <c r="PJR110" s="273"/>
      <c r="PJS110" s="273"/>
      <c r="PJT110" s="273"/>
      <c r="PJU110" s="273"/>
      <c r="PJV110" s="273"/>
      <c r="PJW110" s="273"/>
      <c r="PJX110" s="273"/>
      <c r="PJY110" s="273"/>
      <c r="PJZ110" s="273"/>
      <c r="PKA110" s="273"/>
      <c r="PKB110" s="273"/>
      <c r="PKC110" s="273"/>
      <c r="PKD110" s="273"/>
      <c r="PKE110" s="273"/>
      <c r="PKF110" s="273"/>
      <c r="PKG110" s="273"/>
      <c r="PKH110" s="273"/>
      <c r="PKI110" s="273"/>
      <c r="PKJ110" s="273"/>
      <c r="PKK110" s="273"/>
      <c r="PKL110" s="273"/>
      <c r="PKM110" s="273"/>
      <c r="PKN110" s="273"/>
      <c r="PKO110" s="273"/>
      <c r="PKP110" s="273"/>
      <c r="PKQ110" s="273"/>
      <c r="PKR110" s="273"/>
      <c r="PKS110" s="273"/>
      <c r="PKT110" s="273"/>
      <c r="PKU110" s="273"/>
      <c r="PKV110" s="273"/>
      <c r="PKW110" s="273"/>
      <c r="PKX110" s="273"/>
      <c r="PKY110" s="273"/>
      <c r="PKZ110" s="273"/>
      <c r="PLA110" s="273"/>
      <c r="PLB110" s="273"/>
      <c r="PLC110" s="273"/>
      <c r="PLD110" s="273"/>
      <c r="PLE110" s="273"/>
      <c r="PLF110" s="273"/>
      <c r="PLG110" s="273"/>
      <c r="PLH110" s="273"/>
      <c r="PLI110" s="273"/>
      <c r="PLJ110" s="273"/>
      <c r="PLK110" s="273"/>
      <c r="PLL110" s="273"/>
      <c r="PLM110" s="273"/>
      <c r="PLN110" s="273"/>
      <c r="PLO110" s="273"/>
      <c r="PLP110" s="273"/>
      <c r="PLQ110" s="273"/>
      <c r="PLR110" s="273"/>
      <c r="PLS110" s="273"/>
      <c r="PLT110" s="273"/>
      <c r="PLU110" s="273"/>
      <c r="PLV110" s="273"/>
      <c r="PLW110" s="273"/>
      <c r="PLX110" s="273"/>
      <c r="PLY110" s="273"/>
      <c r="PLZ110" s="273"/>
      <c r="PMA110" s="273"/>
      <c r="PMB110" s="273"/>
      <c r="PMC110" s="273"/>
      <c r="PMD110" s="273"/>
      <c r="PME110" s="273"/>
      <c r="PMF110" s="273"/>
      <c r="PMG110" s="273"/>
      <c r="PMH110" s="273"/>
      <c r="PMI110" s="273"/>
      <c r="PMJ110" s="273"/>
      <c r="PMK110" s="273"/>
      <c r="PML110" s="273"/>
      <c r="PMM110" s="273"/>
      <c r="PMN110" s="273"/>
      <c r="PMO110" s="273"/>
      <c r="PMP110" s="273"/>
      <c r="PMQ110" s="273"/>
      <c r="PMR110" s="273"/>
      <c r="PMS110" s="273"/>
      <c r="PMT110" s="273"/>
      <c r="PMU110" s="273"/>
      <c r="PMV110" s="273"/>
      <c r="PMW110" s="273"/>
      <c r="PMX110" s="273"/>
      <c r="PMY110" s="273"/>
      <c r="PMZ110" s="273"/>
      <c r="PNA110" s="273"/>
      <c r="PNB110" s="273"/>
      <c r="PNC110" s="273"/>
      <c r="PND110" s="273"/>
      <c r="PNE110" s="273"/>
      <c r="PNF110" s="273"/>
      <c r="PNG110" s="273"/>
      <c r="PNH110" s="273"/>
      <c r="PNI110" s="273"/>
      <c r="PNJ110" s="273"/>
      <c r="PNK110" s="273"/>
      <c r="PNL110" s="273"/>
      <c r="PNM110" s="273"/>
      <c r="PNN110" s="273"/>
      <c r="PNO110" s="273"/>
      <c r="PNP110" s="273"/>
      <c r="PNQ110" s="273"/>
      <c r="PNR110" s="273"/>
      <c r="PNS110" s="273"/>
      <c r="PNT110" s="273"/>
      <c r="PNU110" s="273"/>
      <c r="PNV110" s="273"/>
      <c r="PNW110" s="273"/>
      <c r="PNX110" s="273"/>
      <c r="PNY110" s="273"/>
      <c r="PNZ110" s="273"/>
      <c r="POA110" s="273"/>
      <c r="POB110" s="273"/>
      <c r="POC110" s="273"/>
      <c r="POD110" s="273"/>
      <c r="POE110" s="273"/>
      <c r="POF110" s="273"/>
      <c r="POG110" s="273"/>
      <c r="POH110" s="273"/>
      <c r="POI110" s="273"/>
      <c r="POJ110" s="273"/>
      <c r="POK110" s="273"/>
      <c r="POL110" s="273"/>
      <c r="POM110" s="273"/>
      <c r="PON110" s="273"/>
      <c r="POO110" s="273"/>
      <c r="POP110" s="273"/>
      <c r="POQ110" s="273"/>
      <c r="POR110" s="273"/>
      <c r="POS110" s="273"/>
      <c r="POT110" s="273"/>
      <c r="POU110" s="273"/>
      <c r="POV110" s="273"/>
      <c r="POW110" s="273"/>
      <c r="POX110" s="273"/>
      <c r="POY110" s="273"/>
      <c r="POZ110" s="273"/>
      <c r="PPA110" s="273"/>
      <c r="PPB110" s="273"/>
      <c r="PPC110" s="273"/>
      <c r="PPD110" s="273"/>
      <c r="PPE110" s="273"/>
      <c r="PPF110" s="273"/>
      <c r="PPG110" s="273"/>
      <c r="PPH110" s="273"/>
      <c r="PPI110" s="273"/>
      <c r="PPJ110" s="273"/>
      <c r="PPK110" s="273"/>
      <c r="PPL110" s="273"/>
      <c r="PPM110" s="273"/>
      <c r="PPN110" s="273"/>
      <c r="PPO110" s="273"/>
      <c r="PPP110" s="273"/>
      <c r="PPQ110" s="273"/>
      <c r="PPR110" s="273"/>
      <c r="PPS110" s="273"/>
      <c r="PPT110" s="273"/>
      <c r="PPU110" s="273"/>
      <c r="PPV110" s="273"/>
      <c r="PPW110" s="273"/>
      <c r="PPX110" s="273"/>
      <c r="PPY110" s="273"/>
      <c r="PPZ110" s="273"/>
      <c r="PQA110" s="273"/>
      <c r="PQB110" s="273"/>
      <c r="PQC110" s="273"/>
      <c r="PQD110" s="273"/>
      <c r="PQE110" s="273"/>
      <c r="PQF110" s="273"/>
      <c r="PQG110" s="273"/>
      <c r="PQH110" s="273"/>
      <c r="PQI110" s="273"/>
      <c r="PQJ110" s="273"/>
      <c r="PQK110" s="273"/>
      <c r="PQL110" s="273"/>
      <c r="PQM110" s="273"/>
      <c r="PQN110" s="273"/>
      <c r="PQO110" s="273"/>
      <c r="PQP110" s="273"/>
      <c r="PQQ110" s="273"/>
      <c r="PQR110" s="273"/>
      <c r="PQS110" s="273"/>
      <c r="PQT110" s="273"/>
      <c r="PQU110" s="273"/>
      <c r="PQV110" s="273"/>
      <c r="PQW110" s="273"/>
      <c r="PQX110" s="273"/>
      <c r="PQY110" s="273"/>
      <c r="PQZ110" s="273"/>
      <c r="PRA110" s="273"/>
      <c r="PRB110" s="273"/>
      <c r="PRC110" s="273"/>
      <c r="PRD110" s="273"/>
      <c r="PRE110" s="273"/>
      <c r="PRF110" s="273"/>
      <c r="PRG110" s="273"/>
      <c r="PRH110" s="273"/>
      <c r="PRI110" s="273"/>
      <c r="PRJ110" s="273"/>
      <c r="PRK110" s="273"/>
      <c r="PRL110" s="273"/>
      <c r="PRM110" s="273"/>
      <c r="PRN110" s="273"/>
      <c r="PRO110" s="273"/>
      <c r="PRP110" s="273"/>
      <c r="PRQ110" s="273"/>
      <c r="PRR110" s="273"/>
      <c r="PRS110" s="273"/>
      <c r="PRT110" s="273"/>
      <c r="PRU110" s="273"/>
      <c r="PRV110" s="273"/>
      <c r="PRW110" s="273"/>
      <c r="PRX110" s="273"/>
      <c r="PRY110" s="273"/>
      <c r="PRZ110" s="273"/>
      <c r="PSA110" s="273"/>
      <c r="PSB110" s="273"/>
      <c r="PSC110" s="273"/>
      <c r="PSD110" s="273"/>
      <c r="PSE110" s="273"/>
      <c r="PSF110" s="273"/>
      <c r="PSG110" s="273"/>
      <c r="PSH110" s="273"/>
      <c r="PSI110" s="273"/>
      <c r="PSJ110" s="273"/>
      <c r="PSK110" s="273"/>
      <c r="PSL110" s="273"/>
      <c r="PSM110" s="273"/>
      <c r="PSN110" s="273"/>
      <c r="PSO110" s="273"/>
      <c r="PSP110" s="273"/>
      <c r="PSQ110" s="273"/>
      <c r="PSR110" s="273"/>
      <c r="PSS110" s="273"/>
      <c r="PST110" s="273"/>
      <c r="PSU110" s="273"/>
      <c r="PSV110" s="273"/>
      <c r="PSW110" s="273"/>
      <c r="PSX110" s="273"/>
      <c r="PSY110" s="273"/>
      <c r="PSZ110" s="273"/>
      <c r="PTA110" s="273"/>
      <c r="PTB110" s="273"/>
      <c r="PTC110" s="273"/>
      <c r="PTD110" s="273"/>
      <c r="PTE110" s="273"/>
      <c r="PTF110" s="273"/>
      <c r="PTG110" s="273"/>
      <c r="PTH110" s="273"/>
      <c r="PTI110" s="273"/>
      <c r="PTJ110" s="273"/>
      <c r="PTK110" s="273"/>
      <c r="PTL110" s="273"/>
      <c r="PTM110" s="273"/>
      <c r="PTN110" s="273"/>
      <c r="PTO110" s="273"/>
      <c r="PTP110" s="273"/>
      <c r="PTQ110" s="273"/>
      <c r="PTR110" s="273"/>
      <c r="PTS110" s="273"/>
      <c r="PTT110" s="273"/>
      <c r="PTU110" s="273"/>
      <c r="PTV110" s="273"/>
      <c r="PTW110" s="273"/>
      <c r="PTX110" s="273"/>
      <c r="PTY110" s="273"/>
      <c r="PTZ110" s="273"/>
      <c r="PUA110" s="273"/>
      <c r="PUB110" s="273"/>
      <c r="PUC110" s="273"/>
      <c r="PUD110" s="273"/>
      <c r="PUE110" s="273"/>
      <c r="PUF110" s="273"/>
      <c r="PUG110" s="273"/>
      <c r="PUH110" s="273"/>
      <c r="PUI110" s="273"/>
      <c r="PUJ110" s="273"/>
      <c r="PUK110" s="273"/>
      <c r="PUL110" s="273"/>
      <c r="PUM110" s="273"/>
      <c r="PUN110" s="273"/>
      <c r="PUO110" s="273"/>
      <c r="PUP110" s="273"/>
      <c r="PUQ110" s="273"/>
      <c r="PUR110" s="273"/>
      <c r="PUS110" s="273"/>
      <c r="PUT110" s="273"/>
      <c r="PUU110" s="273"/>
      <c r="PUV110" s="273"/>
      <c r="PUW110" s="273"/>
      <c r="PUX110" s="273"/>
      <c r="PUY110" s="273"/>
      <c r="PUZ110" s="273"/>
      <c r="PVA110" s="273"/>
      <c r="PVB110" s="273"/>
      <c r="PVC110" s="273"/>
      <c r="PVD110" s="273"/>
      <c r="PVE110" s="273"/>
      <c r="PVF110" s="273"/>
      <c r="PVG110" s="273"/>
      <c r="PVH110" s="273"/>
      <c r="PVI110" s="273"/>
      <c r="PVJ110" s="273"/>
      <c r="PVK110" s="273"/>
      <c r="PVL110" s="273"/>
      <c r="PVM110" s="273"/>
      <c r="PVN110" s="273"/>
      <c r="PVO110" s="273"/>
      <c r="PVP110" s="273"/>
      <c r="PVQ110" s="273"/>
      <c r="PVR110" s="273"/>
      <c r="PVS110" s="273"/>
      <c r="PVT110" s="273"/>
      <c r="PVU110" s="273"/>
      <c r="PVV110" s="273"/>
      <c r="PVW110" s="273"/>
      <c r="PVX110" s="273"/>
      <c r="PVY110" s="273"/>
      <c r="PVZ110" s="273"/>
      <c r="PWA110" s="273"/>
      <c r="PWB110" s="273"/>
      <c r="PWC110" s="273"/>
      <c r="PWD110" s="273"/>
      <c r="PWE110" s="273"/>
      <c r="PWF110" s="273"/>
      <c r="PWG110" s="273"/>
      <c r="PWH110" s="273"/>
      <c r="PWI110" s="273"/>
      <c r="PWJ110" s="273"/>
      <c r="PWK110" s="273"/>
      <c r="PWL110" s="273"/>
      <c r="PWM110" s="273"/>
      <c r="PWN110" s="273"/>
      <c r="PWO110" s="273"/>
      <c r="PWP110" s="273"/>
      <c r="PWQ110" s="273"/>
      <c r="PWR110" s="273"/>
      <c r="PWS110" s="273"/>
      <c r="PWT110" s="273"/>
      <c r="PWU110" s="273"/>
      <c r="PWV110" s="273"/>
      <c r="PWW110" s="273"/>
      <c r="PWX110" s="273"/>
      <c r="PWY110" s="273"/>
      <c r="PWZ110" s="273"/>
      <c r="PXA110" s="273"/>
      <c r="PXB110" s="273"/>
      <c r="PXC110" s="273"/>
      <c r="PXD110" s="273"/>
      <c r="PXE110" s="273"/>
      <c r="PXF110" s="273"/>
      <c r="PXG110" s="273"/>
      <c r="PXH110" s="273"/>
      <c r="PXI110" s="273"/>
      <c r="PXJ110" s="273"/>
      <c r="PXK110" s="273"/>
      <c r="PXL110" s="273"/>
      <c r="PXM110" s="273"/>
      <c r="PXN110" s="273"/>
      <c r="PXO110" s="273"/>
      <c r="PXP110" s="273"/>
      <c r="PXQ110" s="273"/>
      <c r="PXR110" s="273"/>
      <c r="PXS110" s="273"/>
      <c r="PXT110" s="273"/>
      <c r="PXU110" s="273"/>
      <c r="PXV110" s="273"/>
      <c r="PXW110" s="273"/>
      <c r="PXX110" s="273"/>
      <c r="PXY110" s="273"/>
      <c r="PXZ110" s="273"/>
      <c r="PYA110" s="273"/>
      <c r="PYB110" s="273"/>
      <c r="PYC110" s="273"/>
      <c r="PYD110" s="273"/>
      <c r="PYE110" s="273"/>
      <c r="PYF110" s="273"/>
      <c r="PYG110" s="273"/>
      <c r="PYH110" s="273"/>
      <c r="PYI110" s="273"/>
      <c r="PYJ110" s="273"/>
      <c r="PYK110" s="273"/>
      <c r="PYL110" s="273"/>
      <c r="PYM110" s="273"/>
      <c r="PYN110" s="273"/>
      <c r="PYO110" s="273"/>
      <c r="PYP110" s="273"/>
      <c r="PYQ110" s="273"/>
      <c r="PYR110" s="273"/>
      <c r="PYS110" s="273"/>
      <c r="PYT110" s="273"/>
      <c r="PYU110" s="273"/>
      <c r="PYV110" s="273"/>
      <c r="PYW110" s="273"/>
      <c r="PYX110" s="273"/>
      <c r="PYY110" s="273"/>
      <c r="PYZ110" s="273"/>
      <c r="PZA110" s="273"/>
      <c r="PZB110" s="273"/>
      <c r="PZC110" s="273"/>
      <c r="PZD110" s="273"/>
      <c r="PZE110" s="273"/>
      <c r="PZF110" s="273"/>
      <c r="PZG110" s="273"/>
      <c r="PZH110" s="273"/>
      <c r="PZI110" s="273"/>
      <c r="PZJ110" s="273"/>
      <c r="PZK110" s="273"/>
      <c r="PZL110" s="273"/>
      <c r="PZM110" s="273"/>
      <c r="PZN110" s="273"/>
      <c r="PZO110" s="273"/>
      <c r="PZP110" s="273"/>
      <c r="PZQ110" s="273"/>
      <c r="PZR110" s="273"/>
      <c r="PZS110" s="273"/>
      <c r="PZT110" s="273"/>
      <c r="PZU110" s="273"/>
      <c r="PZV110" s="273"/>
      <c r="PZW110" s="273"/>
      <c r="PZX110" s="273"/>
      <c r="PZY110" s="273"/>
      <c r="PZZ110" s="273"/>
      <c r="QAA110" s="273"/>
      <c r="QAB110" s="273"/>
      <c r="QAC110" s="273"/>
      <c r="QAD110" s="273"/>
      <c r="QAE110" s="273"/>
      <c r="QAF110" s="273"/>
      <c r="QAG110" s="273"/>
      <c r="QAH110" s="273"/>
      <c r="QAI110" s="273"/>
      <c r="QAJ110" s="273"/>
      <c r="QAK110" s="273"/>
      <c r="QAL110" s="273"/>
      <c r="QAM110" s="273"/>
      <c r="QAN110" s="273"/>
      <c r="QAO110" s="273"/>
      <c r="QAP110" s="273"/>
      <c r="QAQ110" s="273"/>
      <c r="QAR110" s="273"/>
      <c r="QAS110" s="273"/>
      <c r="QAT110" s="273"/>
      <c r="QAU110" s="273"/>
      <c r="QAV110" s="273"/>
      <c r="QAW110" s="273"/>
      <c r="QAX110" s="273"/>
      <c r="QAY110" s="273"/>
      <c r="QAZ110" s="273"/>
      <c r="QBA110" s="273"/>
      <c r="QBB110" s="273"/>
      <c r="QBC110" s="273"/>
      <c r="QBD110" s="273"/>
      <c r="QBE110" s="273"/>
      <c r="QBF110" s="273"/>
      <c r="QBG110" s="273"/>
      <c r="QBH110" s="273"/>
      <c r="QBI110" s="273"/>
      <c r="QBJ110" s="273"/>
      <c r="QBK110" s="273"/>
      <c r="QBL110" s="273"/>
      <c r="QBM110" s="273"/>
      <c r="QBN110" s="273"/>
      <c r="QBO110" s="273"/>
      <c r="QBP110" s="273"/>
      <c r="QBQ110" s="273"/>
      <c r="QBR110" s="273"/>
      <c r="QBS110" s="273"/>
      <c r="QBT110" s="273"/>
      <c r="QBU110" s="273"/>
      <c r="QBV110" s="273"/>
      <c r="QBW110" s="273"/>
      <c r="QBX110" s="273"/>
      <c r="QBY110" s="273"/>
      <c r="QBZ110" s="273"/>
      <c r="QCA110" s="273"/>
      <c r="QCB110" s="273"/>
      <c r="QCC110" s="273"/>
      <c r="QCD110" s="273"/>
      <c r="QCE110" s="273"/>
      <c r="QCF110" s="273"/>
      <c r="QCG110" s="273"/>
      <c r="QCH110" s="273"/>
      <c r="QCI110" s="273"/>
      <c r="QCJ110" s="273"/>
      <c r="QCK110" s="273"/>
      <c r="QCL110" s="273"/>
      <c r="QCM110" s="273"/>
      <c r="QCN110" s="273"/>
      <c r="QCO110" s="273"/>
      <c r="QCP110" s="273"/>
      <c r="QCQ110" s="273"/>
      <c r="QCR110" s="273"/>
      <c r="QCS110" s="273"/>
      <c r="QCT110" s="273"/>
      <c r="QCU110" s="273"/>
      <c r="QCV110" s="273"/>
      <c r="QCW110" s="273"/>
      <c r="QCX110" s="273"/>
      <c r="QCY110" s="273"/>
      <c r="QCZ110" s="273"/>
      <c r="QDA110" s="273"/>
      <c r="QDB110" s="273"/>
      <c r="QDC110" s="273"/>
      <c r="QDD110" s="273"/>
      <c r="QDE110" s="273"/>
      <c r="QDF110" s="273"/>
      <c r="QDG110" s="273"/>
      <c r="QDH110" s="273"/>
      <c r="QDI110" s="273"/>
      <c r="QDJ110" s="273"/>
      <c r="QDK110" s="273"/>
      <c r="QDL110" s="273"/>
      <c r="QDM110" s="273"/>
      <c r="QDN110" s="273"/>
      <c r="QDO110" s="273"/>
      <c r="QDP110" s="273"/>
      <c r="QDQ110" s="273"/>
      <c r="QDR110" s="273"/>
      <c r="QDS110" s="273"/>
      <c r="QDT110" s="273"/>
      <c r="QDU110" s="273"/>
      <c r="QDV110" s="273"/>
      <c r="QDW110" s="273"/>
      <c r="QDX110" s="273"/>
      <c r="QDY110" s="273"/>
      <c r="QDZ110" s="273"/>
      <c r="QEA110" s="273"/>
      <c r="QEB110" s="273"/>
      <c r="QEC110" s="273"/>
      <c r="QED110" s="273"/>
      <c r="QEE110" s="273"/>
      <c r="QEF110" s="273"/>
      <c r="QEG110" s="273"/>
      <c r="QEH110" s="273"/>
      <c r="QEI110" s="273"/>
      <c r="QEJ110" s="273"/>
      <c r="QEK110" s="273"/>
      <c r="QEL110" s="273"/>
      <c r="QEM110" s="273"/>
      <c r="QEN110" s="273"/>
      <c r="QEO110" s="273"/>
      <c r="QEP110" s="273"/>
      <c r="QEQ110" s="273"/>
      <c r="QER110" s="273"/>
      <c r="QES110" s="273"/>
      <c r="QET110" s="273"/>
      <c r="QEU110" s="273"/>
      <c r="QEV110" s="273"/>
      <c r="QEW110" s="273"/>
      <c r="QEX110" s="273"/>
      <c r="QEY110" s="273"/>
      <c r="QEZ110" s="273"/>
      <c r="QFA110" s="273"/>
      <c r="QFB110" s="273"/>
      <c r="QFC110" s="273"/>
      <c r="QFD110" s="273"/>
      <c r="QFE110" s="273"/>
      <c r="QFF110" s="273"/>
      <c r="QFG110" s="273"/>
      <c r="QFH110" s="273"/>
      <c r="QFI110" s="273"/>
      <c r="QFJ110" s="273"/>
      <c r="QFK110" s="273"/>
      <c r="QFL110" s="273"/>
      <c r="QFM110" s="273"/>
      <c r="QFN110" s="273"/>
      <c r="QFO110" s="273"/>
      <c r="QFP110" s="273"/>
      <c r="QFQ110" s="273"/>
      <c r="QFR110" s="273"/>
      <c r="QFS110" s="273"/>
      <c r="QFT110" s="273"/>
      <c r="QFU110" s="273"/>
      <c r="QFV110" s="273"/>
      <c r="QFW110" s="273"/>
      <c r="QFX110" s="273"/>
      <c r="QFY110" s="273"/>
      <c r="QFZ110" s="273"/>
      <c r="QGA110" s="273"/>
      <c r="QGB110" s="273"/>
      <c r="QGC110" s="273"/>
      <c r="QGD110" s="273"/>
      <c r="QGE110" s="273"/>
      <c r="QGF110" s="273"/>
      <c r="QGG110" s="273"/>
      <c r="QGH110" s="273"/>
      <c r="QGI110" s="273"/>
      <c r="QGJ110" s="273"/>
      <c r="QGK110" s="273"/>
      <c r="QGL110" s="273"/>
      <c r="QGM110" s="273"/>
      <c r="QGN110" s="273"/>
      <c r="QGO110" s="273"/>
      <c r="QGP110" s="273"/>
      <c r="QGQ110" s="273"/>
      <c r="QGR110" s="273"/>
      <c r="QGS110" s="273"/>
      <c r="QGT110" s="273"/>
      <c r="QGU110" s="273"/>
      <c r="QGV110" s="273"/>
      <c r="QGW110" s="273"/>
      <c r="QGX110" s="273"/>
      <c r="QGY110" s="273"/>
      <c r="QGZ110" s="273"/>
      <c r="QHA110" s="273"/>
      <c r="QHB110" s="273"/>
      <c r="QHC110" s="273"/>
      <c r="QHD110" s="273"/>
      <c r="QHE110" s="273"/>
      <c r="QHF110" s="273"/>
      <c r="QHG110" s="273"/>
      <c r="QHH110" s="273"/>
      <c r="QHI110" s="273"/>
      <c r="QHJ110" s="273"/>
      <c r="QHK110" s="273"/>
      <c r="QHL110" s="273"/>
      <c r="QHM110" s="273"/>
      <c r="QHN110" s="273"/>
      <c r="QHO110" s="273"/>
      <c r="QHP110" s="273"/>
      <c r="QHQ110" s="273"/>
      <c r="QHR110" s="273"/>
      <c r="QHS110" s="273"/>
      <c r="QHT110" s="273"/>
      <c r="QHU110" s="273"/>
      <c r="QHV110" s="273"/>
      <c r="QHW110" s="273"/>
      <c r="QHX110" s="273"/>
      <c r="QHY110" s="273"/>
      <c r="QHZ110" s="273"/>
      <c r="QIA110" s="273"/>
      <c r="QIB110" s="273"/>
      <c r="QIC110" s="273"/>
      <c r="QID110" s="273"/>
      <c r="QIE110" s="273"/>
      <c r="QIF110" s="273"/>
      <c r="QIG110" s="273"/>
      <c r="QIH110" s="273"/>
      <c r="QII110" s="273"/>
      <c r="QIJ110" s="273"/>
      <c r="QIK110" s="273"/>
      <c r="QIL110" s="273"/>
      <c r="QIM110" s="273"/>
      <c r="QIN110" s="273"/>
      <c r="QIO110" s="273"/>
      <c r="QIP110" s="273"/>
      <c r="QIQ110" s="273"/>
      <c r="QIR110" s="273"/>
      <c r="QIS110" s="273"/>
      <c r="QIT110" s="273"/>
      <c r="QIU110" s="273"/>
      <c r="QIV110" s="273"/>
      <c r="QIW110" s="273"/>
      <c r="QIX110" s="273"/>
      <c r="QIY110" s="273"/>
      <c r="QIZ110" s="273"/>
      <c r="QJA110" s="273"/>
      <c r="QJB110" s="273"/>
      <c r="QJC110" s="273"/>
      <c r="QJD110" s="273"/>
      <c r="QJE110" s="273"/>
      <c r="QJF110" s="273"/>
      <c r="QJG110" s="273"/>
      <c r="QJH110" s="273"/>
      <c r="QJI110" s="273"/>
      <c r="QJJ110" s="273"/>
      <c r="QJK110" s="273"/>
      <c r="QJL110" s="273"/>
      <c r="QJM110" s="273"/>
      <c r="QJN110" s="273"/>
      <c r="QJO110" s="273"/>
      <c r="QJP110" s="273"/>
      <c r="QJQ110" s="273"/>
      <c r="QJR110" s="273"/>
      <c r="QJS110" s="273"/>
      <c r="QJT110" s="273"/>
      <c r="QJU110" s="273"/>
      <c r="QJV110" s="273"/>
      <c r="QJW110" s="273"/>
      <c r="QJX110" s="273"/>
      <c r="QJY110" s="273"/>
      <c r="QJZ110" s="273"/>
      <c r="QKA110" s="273"/>
      <c r="QKB110" s="273"/>
      <c r="QKC110" s="273"/>
      <c r="QKD110" s="273"/>
      <c r="QKE110" s="273"/>
      <c r="QKF110" s="273"/>
      <c r="QKG110" s="273"/>
      <c r="QKH110" s="273"/>
      <c r="QKI110" s="273"/>
      <c r="QKJ110" s="273"/>
      <c r="QKK110" s="273"/>
      <c r="QKL110" s="273"/>
      <c r="QKM110" s="273"/>
      <c r="QKN110" s="273"/>
      <c r="QKO110" s="273"/>
      <c r="QKP110" s="273"/>
      <c r="QKQ110" s="273"/>
      <c r="QKR110" s="273"/>
      <c r="QKS110" s="273"/>
      <c r="QKT110" s="273"/>
      <c r="QKU110" s="273"/>
      <c r="QKV110" s="273"/>
      <c r="QKW110" s="273"/>
      <c r="QKX110" s="273"/>
      <c r="QKY110" s="273"/>
      <c r="QKZ110" s="273"/>
      <c r="QLA110" s="273"/>
      <c r="QLB110" s="273"/>
      <c r="QLC110" s="273"/>
      <c r="QLD110" s="273"/>
      <c r="QLE110" s="273"/>
      <c r="QLF110" s="273"/>
      <c r="QLG110" s="273"/>
      <c r="QLH110" s="273"/>
      <c r="QLI110" s="273"/>
      <c r="QLJ110" s="273"/>
      <c r="QLK110" s="273"/>
      <c r="QLL110" s="273"/>
      <c r="QLM110" s="273"/>
      <c r="QLN110" s="273"/>
      <c r="QLO110" s="273"/>
      <c r="QLP110" s="273"/>
      <c r="QLQ110" s="273"/>
      <c r="QLR110" s="273"/>
      <c r="QLS110" s="273"/>
      <c r="QLT110" s="273"/>
      <c r="QLU110" s="273"/>
      <c r="QLV110" s="273"/>
      <c r="QLW110" s="273"/>
      <c r="QLX110" s="273"/>
      <c r="QLY110" s="273"/>
      <c r="QLZ110" s="273"/>
      <c r="QMA110" s="273"/>
      <c r="QMB110" s="273"/>
      <c r="QMC110" s="273"/>
      <c r="QMD110" s="273"/>
      <c r="QME110" s="273"/>
      <c r="QMF110" s="273"/>
      <c r="QMG110" s="273"/>
      <c r="QMH110" s="273"/>
      <c r="QMI110" s="273"/>
      <c r="QMJ110" s="273"/>
      <c r="QMK110" s="273"/>
      <c r="QML110" s="273"/>
      <c r="QMM110" s="273"/>
      <c r="QMN110" s="273"/>
      <c r="QMO110" s="273"/>
      <c r="QMP110" s="273"/>
      <c r="QMQ110" s="273"/>
      <c r="QMR110" s="273"/>
      <c r="QMS110" s="273"/>
      <c r="QMT110" s="273"/>
      <c r="QMU110" s="273"/>
      <c r="QMV110" s="273"/>
      <c r="QMW110" s="273"/>
      <c r="QMX110" s="273"/>
      <c r="QMY110" s="273"/>
      <c r="QMZ110" s="273"/>
      <c r="QNA110" s="273"/>
      <c r="QNB110" s="273"/>
      <c r="QNC110" s="273"/>
      <c r="QND110" s="273"/>
      <c r="QNE110" s="273"/>
      <c r="QNF110" s="273"/>
      <c r="QNG110" s="273"/>
      <c r="QNH110" s="273"/>
      <c r="QNI110" s="273"/>
      <c r="QNJ110" s="273"/>
      <c r="QNK110" s="273"/>
      <c r="QNL110" s="273"/>
      <c r="QNM110" s="273"/>
      <c r="QNN110" s="273"/>
      <c r="QNO110" s="273"/>
      <c r="QNP110" s="273"/>
      <c r="QNQ110" s="273"/>
      <c r="QNR110" s="273"/>
      <c r="QNS110" s="273"/>
      <c r="QNT110" s="273"/>
      <c r="QNU110" s="273"/>
      <c r="QNV110" s="273"/>
      <c r="QNW110" s="273"/>
      <c r="QNX110" s="273"/>
      <c r="QNY110" s="273"/>
      <c r="QNZ110" s="273"/>
      <c r="QOA110" s="273"/>
      <c r="QOB110" s="273"/>
      <c r="QOC110" s="273"/>
      <c r="QOD110" s="273"/>
      <c r="QOE110" s="273"/>
      <c r="QOF110" s="273"/>
      <c r="QOG110" s="273"/>
      <c r="QOH110" s="273"/>
      <c r="QOI110" s="273"/>
      <c r="QOJ110" s="273"/>
      <c r="QOK110" s="273"/>
      <c r="QOL110" s="273"/>
      <c r="QOM110" s="273"/>
      <c r="QON110" s="273"/>
      <c r="QOO110" s="273"/>
      <c r="QOP110" s="273"/>
      <c r="QOQ110" s="273"/>
      <c r="QOR110" s="273"/>
      <c r="QOS110" s="273"/>
      <c r="QOT110" s="273"/>
      <c r="QOU110" s="273"/>
      <c r="QOV110" s="273"/>
      <c r="QOW110" s="273"/>
      <c r="QOX110" s="273"/>
      <c r="QOY110" s="273"/>
      <c r="QOZ110" s="273"/>
      <c r="QPA110" s="273"/>
      <c r="QPB110" s="273"/>
      <c r="QPC110" s="273"/>
      <c r="QPD110" s="273"/>
      <c r="QPE110" s="273"/>
      <c r="QPF110" s="273"/>
      <c r="QPG110" s="273"/>
      <c r="QPH110" s="273"/>
      <c r="QPI110" s="273"/>
      <c r="QPJ110" s="273"/>
      <c r="QPK110" s="273"/>
      <c r="QPL110" s="273"/>
      <c r="QPM110" s="273"/>
      <c r="QPN110" s="273"/>
      <c r="QPO110" s="273"/>
      <c r="QPP110" s="273"/>
      <c r="QPQ110" s="273"/>
      <c r="QPR110" s="273"/>
      <c r="QPS110" s="273"/>
      <c r="QPT110" s="273"/>
      <c r="QPU110" s="273"/>
      <c r="QPV110" s="273"/>
      <c r="QPW110" s="273"/>
      <c r="QPX110" s="273"/>
      <c r="QPY110" s="273"/>
      <c r="QPZ110" s="273"/>
      <c r="QQA110" s="273"/>
      <c r="QQB110" s="273"/>
      <c r="QQC110" s="273"/>
      <c r="QQD110" s="273"/>
      <c r="QQE110" s="273"/>
      <c r="QQF110" s="273"/>
      <c r="QQG110" s="273"/>
      <c r="QQH110" s="273"/>
      <c r="QQI110" s="273"/>
      <c r="QQJ110" s="273"/>
      <c r="QQK110" s="273"/>
      <c r="QQL110" s="273"/>
      <c r="QQM110" s="273"/>
      <c r="QQN110" s="273"/>
      <c r="QQO110" s="273"/>
      <c r="QQP110" s="273"/>
      <c r="QQQ110" s="273"/>
      <c r="QQR110" s="273"/>
      <c r="QQS110" s="273"/>
      <c r="QQT110" s="273"/>
      <c r="QQU110" s="273"/>
      <c r="QQV110" s="273"/>
      <c r="QQW110" s="273"/>
      <c r="QQX110" s="273"/>
      <c r="QQY110" s="273"/>
      <c r="QQZ110" s="273"/>
      <c r="QRA110" s="273"/>
      <c r="QRB110" s="273"/>
      <c r="QRC110" s="273"/>
      <c r="QRD110" s="273"/>
      <c r="QRE110" s="273"/>
      <c r="QRF110" s="273"/>
      <c r="QRG110" s="273"/>
      <c r="QRH110" s="273"/>
      <c r="QRI110" s="273"/>
      <c r="QRJ110" s="273"/>
      <c r="QRK110" s="273"/>
      <c r="QRL110" s="273"/>
      <c r="QRM110" s="273"/>
      <c r="QRN110" s="273"/>
      <c r="QRO110" s="273"/>
      <c r="QRP110" s="273"/>
      <c r="QRQ110" s="273"/>
      <c r="QRR110" s="273"/>
      <c r="QRS110" s="273"/>
      <c r="QRT110" s="273"/>
      <c r="QRU110" s="273"/>
      <c r="QRV110" s="273"/>
      <c r="QRW110" s="273"/>
      <c r="QRX110" s="273"/>
      <c r="QRY110" s="273"/>
      <c r="QRZ110" s="273"/>
      <c r="QSA110" s="273"/>
      <c r="QSB110" s="273"/>
      <c r="QSC110" s="273"/>
      <c r="QSD110" s="273"/>
      <c r="QSE110" s="273"/>
      <c r="QSF110" s="273"/>
      <c r="QSG110" s="273"/>
      <c r="QSH110" s="273"/>
      <c r="QSI110" s="273"/>
      <c r="QSJ110" s="273"/>
      <c r="QSK110" s="273"/>
      <c r="QSL110" s="273"/>
      <c r="QSM110" s="273"/>
      <c r="QSN110" s="273"/>
      <c r="QSO110" s="273"/>
      <c r="QSP110" s="273"/>
      <c r="QSQ110" s="273"/>
      <c r="QSR110" s="273"/>
      <c r="QSS110" s="273"/>
      <c r="QST110" s="273"/>
      <c r="QSU110" s="273"/>
      <c r="QSV110" s="273"/>
      <c r="QSW110" s="273"/>
      <c r="QSX110" s="273"/>
      <c r="QSY110" s="273"/>
      <c r="QSZ110" s="273"/>
      <c r="QTA110" s="273"/>
      <c r="QTB110" s="273"/>
      <c r="QTC110" s="273"/>
      <c r="QTD110" s="273"/>
      <c r="QTE110" s="273"/>
      <c r="QTF110" s="273"/>
      <c r="QTG110" s="273"/>
      <c r="QTH110" s="273"/>
      <c r="QTI110" s="273"/>
      <c r="QTJ110" s="273"/>
      <c r="QTK110" s="273"/>
      <c r="QTL110" s="273"/>
      <c r="QTM110" s="273"/>
      <c r="QTN110" s="273"/>
      <c r="QTO110" s="273"/>
      <c r="QTP110" s="273"/>
      <c r="QTQ110" s="273"/>
      <c r="QTR110" s="273"/>
      <c r="QTS110" s="273"/>
      <c r="QTT110" s="273"/>
      <c r="QTU110" s="273"/>
      <c r="QTV110" s="273"/>
      <c r="QTW110" s="273"/>
      <c r="QTX110" s="273"/>
      <c r="QTY110" s="273"/>
      <c r="QTZ110" s="273"/>
      <c r="QUA110" s="273"/>
      <c r="QUB110" s="273"/>
      <c r="QUC110" s="273"/>
      <c r="QUD110" s="273"/>
      <c r="QUE110" s="273"/>
      <c r="QUF110" s="273"/>
      <c r="QUG110" s="273"/>
      <c r="QUH110" s="273"/>
      <c r="QUI110" s="273"/>
      <c r="QUJ110" s="273"/>
      <c r="QUK110" s="273"/>
      <c r="QUL110" s="273"/>
      <c r="QUM110" s="273"/>
      <c r="QUN110" s="273"/>
      <c r="QUO110" s="273"/>
      <c r="QUP110" s="273"/>
      <c r="QUQ110" s="273"/>
      <c r="QUR110" s="273"/>
      <c r="QUS110" s="273"/>
      <c r="QUT110" s="273"/>
      <c r="QUU110" s="273"/>
      <c r="QUV110" s="273"/>
      <c r="QUW110" s="273"/>
      <c r="QUX110" s="273"/>
      <c r="QUY110" s="273"/>
      <c r="QUZ110" s="273"/>
      <c r="QVA110" s="273"/>
      <c r="QVB110" s="273"/>
      <c r="QVC110" s="273"/>
      <c r="QVD110" s="273"/>
      <c r="QVE110" s="273"/>
      <c r="QVF110" s="273"/>
      <c r="QVG110" s="273"/>
      <c r="QVH110" s="273"/>
      <c r="QVI110" s="273"/>
      <c r="QVJ110" s="273"/>
      <c r="QVK110" s="273"/>
      <c r="QVL110" s="273"/>
      <c r="QVM110" s="273"/>
      <c r="QVN110" s="273"/>
      <c r="QVO110" s="273"/>
      <c r="QVP110" s="273"/>
      <c r="QVQ110" s="273"/>
      <c r="QVR110" s="273"/>
      <c r="QVS110" s="273"/>
      <c r="QVT110" s="273"/>
      <c r="QVU110" s="273"/>
      <c r="QVV110" s="273"/>
      <c r="QVW110" s="273"/>
      <c r="QVX110" s="273"/>
      <c r="QVY110" s="273"/>
      <c r="QVZ110" s="273"/>
      <c r="QWA110" s="273"/>
      <c r="QWB110" s="273"/>
      <c r="QWC110" s="273"/>
      <c r="QWD110" s="273"/>
      <c r="QWE110" s="273"/>
      <c r="QWF110" s="273"/>
      <c r="QWG110" s="273"/>
      <c r="QWH110" s="273"/>
      <c r="QWI110" s="273"/>
      <c r="QWJ110" s="273"/>
      <c r="QWK110" s="273"/>
      <c r="QWL110" s="273"/>
      <c r="QWM110" s="273"/>
      <c r="QWN110" s="273"/>
      <c r="QWO110" s="273"/>
      <c r="QWP110" s="273"/>
      <c r="QWQ110" s="273"/>
      <c r="QWR110" s="273"/>
      <c r="QWS110" s="273"/>
      <c r="QWT110" s="273"/>
      <c r="QWU110" s="273"/>
      <c r="QWV110" s="273"/>
      <c r="QWW110" s="273"/>
      <c r="QWX110" s="273"/>
      <c r="QWY110" s="273"/>
      <c r="QWZ110" s="273"/>
      <c r="QXA110" s="273"/>
      <c r="QXB110" s="273"/>
      <c r="QXC110" s="273"/>
      <c r="QXD110" s="273"/>
      <c r="QXE110" s="273"/>
      <c r="QXF110" s="273"/>
      <c r="QXG110" s="273"/>
      <c r="QXH110" s="273"/>
      <c r="QXI110" s="273"/>
      <c r="QXJ110" s="273"/>
      <c r="QXK110" s="273"/>
      <c r="QXL110" s="273"/>
      <c r="QXM110" s="273"/>
      <c r="QXN110" s="273"/>
      <c r="QXO110" s="273"/>
      <c r="QXP110" s="273"/>
      <c r="QXQ110" s="273"/>
      <c r="QXR110" s="273"/>
      <c r="QXS110" s="273"/>
      <c r="QXT110" s="273"/>
      <c r="QXU110" s="273"/>
      <c r="QXV110" s="273"/>
      <c r="QXW110" s="273"/>
      <c r="QXX110" s="273"/>
      <c r="QXY110" s="273"/>
      <c r="QXZ110" s="273"/>
      <c r="QYA110" s="273"/>
      <c r="QYB110" s="273"/>
      <c r="QYC110" s="273"/>
      <c r="QYD110" s="273"/>
      <c r="QYE110" s="273"/>
      <c r="QYF110" s="273"/>
      <c r="QYG110" s="273"/>
      <c r="QYH110" s="273"/>
      <c r="QYI110" s="273"/>
      <c r="QYJ110" s="273"/>
      <c r="QYK110" s="273"/>
      <c r="QYL110" s="273"/>
      <c r="QYM110" s="273"/>
      <c r="QYN110" s="273"/>
      <c r="QYO110" s="273"/>
      <c r="QYP110" s="273"/>
      <c r="QYQ110" s="273"/>
      <c r="QYR110" s="273"/>
      <c r="QYS110" s="273"/>
      <c r="QYT110" s="273"/>
      <c r="QYU110" s="273"/>
      <c r="QYV110" s="273"/>
      <c r="QYW110" s="273"/>
      <c r="QYX110" s="273"/>
      <c r="QYY110" s="273"/>
      <c r="QYZ110" s="273"/>
      <c r="QZA110" s="273"/>
      <c r="QZB110" s="273"/>
      <c r="QZC110" s="273"/>
      <c r="QZD110" s="273"/>
      <c r="QZE110" s="273"/>
      <c r="QZF110" s="273"/>
      <c r="QZG110" s="273"/>
      <c r="QZH110" s="273"/>
      <c r="QZI110" s="273"/>
      <c r="QZJ110" s="273"/>
      <c r="QZK110" s="273"/>
      <c r="QZL110" s="273"/>
      <c r="QZM110" s="273"/>
      <c r="QZN110" s="273"/>
      <c r="QZO110" s="273"/>
      <c r="QZP110" s="273"/>
      <c r="QZQ110" s="273"/>
      <c r="QZR110" s="273"/>
      <c r="QZS110" s="273"/>
      <c r="QZT110" s="273"/>
      <c r="QZU110" s="273"/>
      <c r="QZV110" s="273"/>
      <c r="QZW110" s="273"/>
      <c r="QZX110" s="273"/>
      <c r="QZY110" s="273"/>
      <c r="QZZ110" s="273"/>
      <c r="RAA110" s="273"/>
      <c r="RAB110" s="273"/>
      <c r="RAC110" s="273"/>
      <c r="RAD110" s="273"/>
      <c r="RAE110" s="273"/>
      <c r="RAF110" s="273"/>
      <c r="RAG110" s="273"/>
      <c r="RAH110" s="273"/>
      <c r="RAI110" s="273"/>
      <c r="RAJ110" s="273"/>
      <c r="RAK110" s="273"/>
      <c r="RAL110" s="273"/>
      <c r="RAM110" s="273"/>
      <c r="RAN110" s="273"/>
      <c r="RAO110" s="273"/>
      <c r="RAP110" s="273"/>
      <c r="RAQ110" s="273"/>
      <c r="RAR110" s="273"/>
      <c r="RAS110" s="273"/>
      <c r="RAT110" s="273"/>
      <c r="RAU110" s="273"/>
      <c r="RAV110" s="273"/>
      <c r="RAW110" s="273"/>
      <c r="RAX110" s="273"/>
      <c r="RAY110" s="273"/>
      <c r="RAZ110" s="273"/>
      <c r="RBA110" s="273"/>
      <c r="RBB110" s="273"/>
      <c r="RBC110" s="273"/>
      <c r="RBD110" s="273"/>
      <c r="RBE110" s="273"/>
      <c r="RBF110" s="273"/>
      <c r="RBG110" s="273"/>
      <c r="RBH110" s="273"/>
      <c r="RBI110" s="273"/>
      <c r="RBJ110" s="273"/>
      <c r="RBK110" s="273"/>
      <c r="RBL110" s="273"/>
      <c r="RBM110" s="273"/>
      <c r="RBN110" s="273"/>
      <c r="RBO110" s="273"/>
      <c r="RBP110" s="273"/>
      <c r="RBQ110" s="273"/>
      <c r="RBR110" s="273"/>
      <c r="RBS110" s="273"/>
      <c r="RBT110" s="273"/>
      <c r="RBU110" s="273"/>
      <c r="RBV110" s="273"/>
      <c r="RBW110" s="273"/>
      <c r="RBX110" s="273"/>
      <c r="RBY110" s="273"/>
      <c r="RBZ110" s="273"/>
      <c r="RCA110" s="273"/>
      <c r="RCB110" s="273"/>
      <c r="RCC110" s="273"/>
      <c r="RCD110" s="273"/>
      <c r="RCE110" s="273"/>
      <c r="RCF110" s="273"/>
      <c r="RCG110" s="273"/>
      <c r="RCH110" s="273"/>
      <c r="RCI110" s="273"/>
      <c r="RCJ110" s="273"/>
      <c r="RCK110" s="273"/>
      <c r="RCL110" s="273"/>
      <c r="RCM110" s="273"/>
      <c r="RCN110" s="273"/>
      <c r="RCO110" s="273"/>
      <c r="RCP110" s="273"/>
      <c r="RCQ110" s="273"/>
      <c r="RCR110" s="273"/>
      <c r="RCS110" s="273"/>
      <c r="RCT110" s="273"/>
      <c r="RCU110" s="273"/>
      <c r="RCV110" s="273"/>
      <c r="RCW110" s="273"/>
      <c r="RCX110" s="273"/>
      <c r="RCY110" s="273"/>
      <c r="RCZ110" s="273"/>
      <c r="RDA110" s="273"/>
      <c r="RDB110" s="273"/>
      <c r="RDC110" s="273"/>
      <c r="RDD110" s="273"/>
      <c r="RDE110" s="273"/>
      <c r="RDF110" s="273"/>
      <c r="RDG110" s="273"/>
      <c r="RDH110" s="273"/>
      <c r="RDI110" s="273"/>
      <c r="RDJ110" s="273"/>
      <c r="RDK110" s="273"/>
      <c r="RDL110" s="273"/>
      <c r="RDM110" s="273"/>
      <c r="RDN110" s="273"/>
      <c r="RDO110" s="273"/>
      <c r="RDP110" s="273"/>
      <c r="RDQ110" s="273"/>
      <c r="RDR110" s="273"/>
      <c r="RDS110" s="273"/>
      <c r="RDT110" s="273"/>
      <c r="RDU110" s="273"/>
      <c r="RDV110" s="273"/>
      <c r="RDW110" s="273"/>
      <c r="RDX110" s="273"/>
      <c r="RDY110" s="273"/>
      <c r="RDZ110" s="273"/>
      <c r="REA110" s="273"/>
      <c r="REB110" s="273"/>
      <c r="REC110" s="273"/>
      <c r="RED110" s="273"/>
      <c r="REE110" s="273"/>
      <c r="REF110" s="273"/>
      <c r="REG110" s="273"/>
      <c r="REH110" s="273"/>
      <c r="REI110" s="273"/>
      <c r="REJ110" s="273"/>
      <c r="REK110" s="273"/>
      <c r="REL110" s="273"/>
      <c r="REM110" s="273"/>
      <c r="REN110" s="273"/>
      <c r="REO110" s="273"/>
      <c r="REP110" s="273"/>
      <c r="REQ110" s="273"/>
      <c r="RER110" s="273"/>
      <c r="RES110" s="273"/>
      <c r="RET110" s="273"/>
      <c r="REU110" s="273"/>
      <c r="REV110" s="273"/>
      <c r="REW110" s="273"/>
      <c r="REX110" s="273"/>
      <c r="REY110" s="273"/>
      <c r="REZ110" s="273"/>
      <c r="RFA110" s="273"/>
      <c r="RFB110" s="273"/>
      <c r="RFC110" s="273"/>
      <c r="RFD110" s="273"/>
      <c r="RFE110" s="273"/>
      <c r="RFF110" s="273"/>
      <c r="RFG110" s="273"/>
      <c r="RFH110" s="273"/>
      <c r="RFI110" s="273"/>
      <c r="RFJ110" s="273"/>
      <c r="RFK110" s="273"/>
      <c r="RFL110" s="273"/>
      <c r="RFM110" s="273"/>
      <c r="RFN110" s="273"/>
      <c r="RFO110" s="273"/>
      <c r="RFP110" s="273"/>
      <c r="RFQ110" s="273"/>
      <c r="RFR110" s="273"/>
      <c r="RFS110" s="273"/>
      <c r="RFT110" s="273"/>
      <c r="RFU110" s="273"/>
      <c r="RFV110" s="273"/>
      <c r="RFW110" s="273"/>
      <c r="RFX110" s="273"/>
      <c r="RFY110" s="273"/>
      <c r="RFZ110" s="273"/>
      <c r="RGA110" s="273"/>
      <c r="RGB110" s="273"/>
      <c r="RGC110" s="273"/>
      <c r="RGD110" s="273"/>
      <c r="RGE110" s="273"/>
      <c r="RGF110" s="273"/>
      <c r="RGG110" s="273"/>
      <c r="RGH110" s="273"/>
      <c r="RGI110" s="273"/>
      <c r="RGJ110" s="273"/>
      <c r="RGK110" s="273"/>
      <c r="RGL110" s="273"/>
      <c r="RGM110" s="273"/>
      <c r="RGN110" s="273"/>
      <c r="RGO110" s="273"/>
      <c r="RGP110" s="273"/>
      <c r="RGQ110" s="273"/>
      <c r="RGR110" s="273"/>
      <c r="RGS110" s="273"/>
      <c r="RGT110" s="273"/>
      <c r="RGU110" s="273"/>
      <c r="RGV110" s="273"/>
      <c r="RGW110" s="273"/>
      <c r="RGX110" s="273"/>
      <c r="RGY110" s="273"/>
      <c r="RGZ110" s="273"/>
      <c r="RHA110" s="273"/>
      <c r="RHB110" s="273"/>
      <c r="RHC110" s="273"/>
      <c r="RHD110" s="273"/>
      <c r="RHE110" s="273"/>
      <c r="RHF110" s="273"/>
      <c r="RHG110" s="273"/>
      <c r="RHH110" s="273"/>
      <c r="RHI110" s="273"/>
      <c r="RHJ110" s="273"/>
      <c r="RHK110" s="273"/>
      <c r="RHL110" s="273"/>
      <c r="RHM110" s="273"/>
      <c r="RHN110" s="273"/>
      <c r="RHO110" s="273"/>
      <c r="RHP110" s="273"/>
      <c r="RHQ110" s="273"/>
      <c r="RHR110" s="273"/>
      <c r="RHS110" s="273"/>
      <c r="RHT110" s="273"/>
      <c r="RHU110" s="273"/>
      <c r="RHV110" s="273"/>
      <c r="RHW110" s="273"/>
      <c r="RHX110" s="273"/>
      <c r="RHY110" s="273"/>
      <c r="RHZ110" s="273"/>
      <c r="RIA110" s="273"/>
      <c r="RIB110" s="273"/>
      <c r="RIC110" s="273"/>
      <c r="RID110" s="273"/>
      <c r="RIE110" s="273"/>
      <c r="RIF110" s="273"/>
      <c r="RIG110" s="273"/>
      <c r="RIH110" s="273"/>
      <c r="RII110" s="273"/>
      <c r="RIJ110" s="273"/>
      <c r="RIK110" s="273"/>
      <c r="RIL110" s="273"/>
      <c r="RIM110" s="273"/>
      <c r="RIN110" s="273"/>
      <c r="RIO110" s="273"/>
      <c r="RIP110" s="273"/>
      <c r="RIQ110" s="273"/>
      <c r="RIR110" s="273"/>
      <c r="RIS110" s="273"/>
      <c r="RIT110" s="273"/>
      <c r="RIU110" s="273"/>
      <c r="RIV110" s="273"/>
      <c r="RIW110" s="273"/>
      <c r="RIX110" s="273"/>
      <c r="RIY110" s="273"/>
      <c r="RIZ110" s="273"/>
      <c r="RJA110" s="273"/>
      <c r="RJB110" s="273"/>
      <c r="RJC110" s="273"/>
      <c r="RJD110" s="273"/>
      <c r="RJE110" s="273"/>
      <c r="RJF110" s="273"/>
      <c r="RJG110" s="273"/>
      <c r="RJH110" s="273"/>
      <c r="RJI110" s="273"/>
      <c r="RJJ110" s="273"/>
      <c r="RJK110" s="273"/>
      <c r="RJL110" s="273"/>
      <c r="RJM110" s="273"/>
      <c r="RJN110" s="273"/>
      <c r="RJO110" s="273"/>
      <c r="RJP110" s="273"/>
      <c r="RJQ110" s="273"/>
      <c r="RJR110" s="273"/>
      <c r="RJS110" s="273"/>
      <c r="RJT110" s="273"/>
      <c r="RJU110" s="273"/>
      <c r="RJV110" s="273"/>
      <c r="RJW110" s="273"/>
      <c r="RJX110" s="273"/>
      <c r="RJY110" s="273"/>
      <c r="RJZ110" s="273"/>
      <c r="RKA110" s="273"/>
      <c r="RKB110" s="273"/>
      <c r="RKC110" s="273"/>
      <c r="RKD110" s="273"/>
      <c r="RKE110" s="273"/>
      <c r="RKF110" s="273"/>
      <c r="RKG110" s="273"/>
      <c r="RKH110" s="273"/>
      <c r="RKI110" s="273"/>
      <c r="RKJ110" s="273"/>
      <c r="RKK110" s="273"/>
      <c r="RKL110" s="273"/>
      <c r="RKM110" s="273"/>
      <c r="RKN110" s="273"/>
      <c r="RKO110" s="273"/>
      <c r="RKP110" s="273"/>
      <c r="RKQ110" s="273"/>
      <c r="RKR110" s="273"/>
      <c r="RKS110" s="273"/>
      <c r="RKT110" s="273"/>
      <c r="RKU110" s="273"/>
      <c r="RKV110" s="273"/>
      <c r="RKW110" s="273"/>
      <c r="RKX110" s="273"/>
      <c r="RKY110" s="273"/>
      <c r="RKZ110" s="273"/>
      <c r="RLA110" s="273"/>
      <c r="RLB110" s="273"/>
      <c r="RLC110" s="273"/>
      <c r="RLD110" s="273"/>
      <c r="RLE110" s="273"/>
      <c r="RLF110" s="273"/>
      <c r="RLG110" s="273"/>
      <c r="RLH110" s="273"/>
      <c r="RLI110" s="273"/>
      <c r="RLJ110" s="273"/>
      <c r="RLK110" s="273"/>
      <c r="RLL110" s="273"/>
      <c r="RLM110" s="273"/>
      <c r="RLN110" s="273"/>
      <c r="RLO110" s="273"/>
      <c r="RLP110" s="273"/>
      <c r="RLQ110" s="273"/>
      <c r="RLR110" s="273"/>
      <c r="RLS110" s="273"/>
      <c r="RLT110" s="273"/>
      <c r="RLU110" s="273"/>
      <c r="RLV110" s="273"/>
      <c r="RLW110" s="273"/>
      <c r="RLX110" s="273"/>
      <c r="RLY110" s="273"/>
      <c r="RLZ110" s="273"/>
      <c r="RMA110" s="273"/>
      <c r="RMB110" s="273"/>
      <c r="RMC110" s="273"/>
      <c r="RMD110" s="273"/>
      <c r="RME110" s="273"/>
      <c r="RMF110" s="273"/>
      <c r="RMG110" s="273"/>
      <c r="RMH110" s="273"/>
      <c r="RMI110" s="273"/>
      <c r="RMJ110" s="273"/>
      <c r="RMK110" s="273"/>
      <c r="RML110" s="273"/>
      <c r="RMM110" s="273"/>
      <c r="RMN110" s="273"/>
      <c r="RMO110" s="273"/>
      <c r="RMP110" s="273"/>
      <c r="RMQ110" s="273"/>
      <c r="RMR110" s="273"/>
      <c r="RMS110" s="273"/>
      <c r="RMT110" s="273"/>
      <c r="RMU110" s="273"/>
      <c r="RMV110" s="273"/>
      <c r="RMW110" s="273"/>
      <c r="RMX110" s="273"/>
      <c r="RMY110" s="273"/>
      <c r="RMZ110" s="273"/>
      <c r="RNA110" s="273"/>
      <c r="RNB110" s="273"/>
      <c r="RNC110" s="273"/>
      <c r="RND110" s="273"/>
      <c r="RNE110" s="273"/>
      <c r="RNF110" s="273"/>
      <c r="RNG110" s="273"/>
      <c r="RNH110" s="273"/>
      <c r="RNI110" s="273"/>
      <c r="RNJ110" s="273"/>
      <c r="RNK110" s="273"/>
      <c r="RNL110" s="273"/>
      <c r="RNM110" s="273"/>
      <c r="RNN110" s="273"/>
      <c r="RNO110" s="273"/>
      <c r="RNP110" s="273"/>
      <c r="RNQ110" s="273"/>
      <c r="RNR110" s="273"/>
      <c r="RNS110" s="273"/>
      <c r="RNT110" s="273"/>
      <c r="RNU110" s="273"/>
      <c r="RNV110" s="273"/>
      <c r="RNW110" s="273"/>
      <c r="RNX110" s="273"/>
      <c r="RNY110" s="273"/>
      <c r="RNZ110" s="273"/>
      <c r="ROA110" s="273"/>
      <c r="ROB110" s="273"/>
      <c r="ROC110" s="273"/>
      <c r="ROD110" s="273"/>
      <c r="ROE110" s="273"/>
      <c r="ROF110" s="273"/>
      <c r="ROG110" s="273"/>
      <c r="ROH110" s="273"/>
      <c r="ROI110" s="273"/>
      <c r="ROJ110" s="273"/>
      <c r="ROK110" s="273"/>
      <c r="ROL110" s="273"/>
      <c r="ROM110" s="273"/>
      <c r="RON110" s="273"/>
      <c r="ROO110" s="273"/>
      <c r="ROP110" s="273"/>
      <c r="ROQ110" s="273"/>
      <c r="ROR110" s="273"/>
      <c r="ROS110" s="273"/>
      <c r="ROT110" s="273"/>
      <c r="ROU110" s="273"/>
      <c r="ROV110" s="273"/>
      <c r="ROW110" s="273"/>
      <c r="ROX110" s="273"/>
      <c r="ROY110" s="273"/>
      <c r="ROZ110" s="273"/>
      <c r="RPA110" s="273"/>
      <c r="RPB110" s="273"/>
      <c r="RPC110" s="273"/>
      <c r="RPD110" s="273"/>
      <c r="RPE110" s="273"/>
      <c r="RPF110" s="273"/>
      <c r="RPG110" s="273"/>
      <c r="RPH110" s="273"/>
      <c r="RPI110" s="273"/>
      <c r="RPJ110" s="273"/>
      <c r="RPK110" s="273"/>
      <c r="RPL110" s="273"/>
      <c r="RPM110" s="273"/>
      <c r="RPN110" s="273"/>
      <c r="RPO110" s="273"/>
      <c r="RPP110" s="273"/>
      <c r="RPQ110" s="273"/>
      <c r="RPR110" s="273"/>
      <c r="RPS110" s="273"/>
      <c r="RPT110" s="273"/>
      <c r="RPU110" s="273"/>
      <c r="RPV110" s="273"/>
      <c r="RPW110" s="273"/>
      <c r="RPX110" s="273"/>
      <c r="RPY110" s="273"/>
      <c r="RPZ110" s="273"/>
      <c r="RQA110" s="273"/>
      <c r="RQB110" s="273"/>
      <c r="RQC110" s="273"/>
      <c r="RQD110" s="273"/>
      <c r="RQE110" s="273"/>
      <c r="RQF110" s="273"/>
      <c r="RQG110" s="273"/>
      <c r="RQH110" s="273"/>
      <c r="RQI110" s="273"/>
      <c r="RQJ110" s="273"/>
      <c r="RQK110" s="273"/>
      <c r="RQL110" s="273"/>
      <c r="RQM110" s="273"/>
      <c r="RQN110" s="273"/>
      <c r="RQO110" s="273"/>
      <c r="RQP110" s="273"/>
      <c r="RQQ110" s="273"/>
      <c r="RQR110" s="273"/>
      <c r="RQS110" s="273"/>
      <c r="RQT110" s="273"/>
      <c r="RQU110" s="273"/>
      <c r="RQV110" s="273"/>
      <c r="RQW110" s="273"/>
      <c r="RQX110" s="273"/>
      <c r="RQY110" s="273"/>
      <c r="RQZ110" s="273"/>
      <c r="RRA110" s="273"/>
      <c r="RRB110" s="273"/>
      <c r="RRC110" s="273"/>
      <c r="RRD110" s="273"/>
      <c r="RRE110" s="273"/>
      <c r="RRF110" s="273"/>
      <c r="RRG110" s="273"/>
      <c r="RRH110" s="273"/>
      <c r="RRI110" s="273"/>
      <c r="RRJ110" s="273"/>
      <c r="RRK110" s="273"/>
      <c r="RRL110" s="273"/>
      <c r="RRM110" s="273"/>
      <c r="RRN110" s="273"/>
      <c r="RRO110" s="273"/>
      <c r="RRP110" s="273"/>
      <c r="RRQ110" s="273"/>
      <c r="RRR110" s="273"/>
      <c r="RRS110" s="273"/>
      <c r="RRT110" s="273"/>
      <c r="RRU110" s="273"/>
      <c r="RRV110" s="273"/>
      <c r="RRW110" s="273"/>
      <c r="RRX110" s="273"/>
      <c r="RRY110" s="273"/>
      <c r="RRZ110" s="273"/>
      <c r="RSA110" s="273"/>
      <c r="RSB110" s="273"/>
      <c r="RSC110" s="273"/>
      <c r="RSD110" s="273"/>
      <c r="RSE110" s="273"/>
      <c r="RSF110" s="273"/>
      <c r="RSG110" s="273"/>
      <c r="RSH110" s="273"/>
      <c r="RSI110" s="273"/>
      <c r="RSJ110" s="273"/>
      <c r="RSK110" s="273"/>
      <c r="RSL110" s="273"/>
      <c r="RSM110" s="273"/>
      <c r="RSN110" s="273"/>
      <c r="RSO110" s="273"/>
      <c r="RSP110" s="273"/>
      <c r="RSQ110" s="273"/>
      <c r="RSR110" s="273"/>
      <c r="RSS110" s="273"/>
      <c r="RST110" s="273"/>
      <c r="RSU110" s="273"/>
      <c r="RSV110" s="273"/>
      <c r="RSW110" s="273"/>
      <c r="RSX110" s="273"/>
      <c r="RSY110" s="273"/>
      <c r="RSZ110" s="273"/>
      <c r="RTA110" s="273"/>
      <c r="RTB110" s="273"/>
      <c r="RTC110" s="273"/>
      <c r="RTD110" s="273"/>
      <c r="RTE110" s="273"/>
      <c r="RTF110" s="273"/>
      <c r="RTG110" s="273"/>
      <c r="RTH110" s="273"/>
      <c r="RTI110" s="273"/>
      <c r="RTJ110" s="273"/>
      <c r="RTK110" s="273"/>
      <c r="RTL110" s="273"/>
      <c r="RTM110" s="273"/>
      <c r="RTN110" s="273"/>
      <c r="RTO110" s="273"/>
      <c r="RTP110" s="273"/>
      <c r="RTQ110" s="273"/>
      <c r="RTR110" s="273"/>
      <c r="RTS110" s="273"/>
      <c r="RTT110" s="273"/>
      <c r="RTU110" s="273"/>
      <c r="RTV110" s="273"/>
      <c r="RTW110" s="273"/>
      <c r="RTX110" s="273"/>
      <c r="RTY110" s="273"/>
      <c r="RTZ110" s="273"/>
      <c r="RUA110" s="273"/>
      <c r="RUB110" s="273"/>
      <c r="RUC110" s="273"/>
      <c r="RUD110" s="273"/>
      <c r="RUE110" s="273"/>
      <c r="RUF110" s="273"/>
      <c r="RUG110" s="273"/>
      <c r="RUH110" s="273"/>
      <c r="RUI110" s="273"/>
      <c r="RUJ110" s="273"/>
      <c r="RUK110" s="273"/>
      <c r="RUL110" s="273"/>
      <c r="RUM110" s="273"/>
      <c r="RUN110" s="273"/>
      <c r="RUO110" s="273"/>
      <c r="RUP110" s="273"/>
      <c r="RUQ110" s="273"/>
      <c r="RUR110" s="273"/>
      <c r="RUS110" s="273"/>
      <c r="RUT110" s="273"/>
      <c r="RUU110" s="273"/>
      <c r="RUV110" s="273"/>
      <c r="RUW110" s="273"/>
      <c r="RUX110" s="273"/>
      <c r="RUY110" s="273"/>
      <c r="RUZ110" s="273"/>
      <c r="RVA110" s="273"/>
      <c r="RVB110" s="273"/>
      <c r="RVC110" s="273"/>
      <c r="RVD110" s="273"/>
      <c r="RVE110" s="273"/>
      <c r="RVF110" s="273"/>
      <c r="RVG110" s="273"/>
      <c r="RVH110" s="273"/>
      <c r="RVI110" s="273"/>
      <c r="RVJ110" s="273"/>
      <c r="RVK110" s="273"/>
      <c r="RVL110" s="273"/>
      <c r="RVM110" s="273"/>
      <c r="RVN110" s="273"/>
      <c r="RVO110" s="273"/>
      <c r="RVP110" s="273"/>
      <c r="RVQ110" s="273"/>
      <c r="RVR110" s="273"/>
      <c r="RVS110" s="273"/>
      <c r="RVT110" s="273"/>
      <c r="RVU110" s="273"/>
      <c r="RVV110" s="273"/>
      <c r="RVW110" s="273"/>
      <c r="RVX110" s="273"/>
      <c r="RVY110" s="273"/>
      <c r="RVZ110" s="273"/>
      <c r="RWA110" s="273"/>
      <c r="RWB110" s="273"/>
      <c r="RWC110" s="273"/>
      <c r="RWD110" s="273"/>
      <c r="RWE110" s="273"/>
      <c r="RWF110" s="273"/>
      <c r="RWG110" s="273"/>
      <c r="RWH110" s="273"/>
      <c r="RWI110" s="273"/>
      <c r="RWJ110" s="273"/>
      <c r="RWK110" s="273"/>
      <c r="RWL110" s="273"/>
      <c r="RWM110" s="273"/>
      <c r="RWN110" s="273"/>
      <c r="RWO110" s="273"/>
      <c r="RWP110" s="273"/>
      <c r="RWQ110" s="273"/>
      <c r="RWR110" s="273"/>
      <c r="RWS110" s="273"/>
      <c r="RWT110" s="273"/>
      <c r="RWU110" s="273"/>
      <c r="RWV110" s="273"/>
      <c r="RWW110" s="273"/>
      <c r="RWX110" s="273"/>
      <c r="RWY110" s="273"/>
      <c r="RWZ110" s="273"/>
      <c r="RXA110" s="273"/>
      <c r="RXB110" s="273"/>
      <c r="RXC110" s="273"/>
      <c r="RXD110" s="273"/>
      <c r="RXE110" s="273"/>
      <c r="RXF110" s="273"/>
      <c r="RXG110" s="273"/>
      <c r="RXH110" s="273"/>
      <c r="RXI110" s="273"/>
      <c r="RXJ110" s="273"/>
      <c r="RXK110" s="273"/>
      <c r="RXL110" s="273"/>
      <c r="RXM110" s="273"/>
      <c r="RXN110" s="273"/>
      <c r="RXO110" s="273"/>
      <c r="RXP110" s="273"/>
      <c r="RXQ110" s="273"/>
      <c r="RXR110" s="273"/>
      <c r="RXS110" s="273"/>
      <c r="RXT110" s="273"/>
      <c r="RXU110" s="273"/>
      <c r="RXV110" s="273"/>
      <c r="RXW110" s="273"/>
      <c r="RXX110" s="273"/>
      <c r="RXY110" s="273"/>
      <c r="RXZ110" s="273"/>
      <c r="RYA110" s="273"/>
      <c r="RYB110" s="273"/>
      <c r="RYC110" s="273"/>
      <c r="RYD110" s="273"/>
      <c r="RYE110" s="273"/>
      <c r="RYF110" s="273"/>
      <c r="RYG110" s="273"/>
      <c r="RYH110" s="273"/>
      <c r="RYI110" s="273"/>
      <c r="RYJ110" s="273"/>
      <c r="RYK110" s="273"/>
      <c r="RYL110" s="273"/>
      <c r="RYM110" s="273"/>
      <c r="RYN110" s="273"/>
      <c r="RYO110" s="273"/>
      <c r="RYP110" s="273"/>
      <c r="RYQ110" s="273"/>
      <c r="RYR110" s="273"/>
      <c r="RYS110" s="273"/>
      <c r="RYT110" s="273"/>
      <c r="RYU110" s="273"/>
      <c r="RYV110" s="273"/>
      <c r="RYW110" s="273"/>
      <c r="RYX110" s="273"/>
      <c r="RYY110" s="273"/>
      <c r="RYZ110" s="273"/>
      <c r="RZA110" s="273"/>
      <c r="RZB110" s="273"/>
      <c r="RZC110" s="273"/>
      <c r="RZD110" s="273"/>
      <c r="RZE110" s="273"/>
      <c r="RZF110" s="273"/>
      <c r="RZG110" s="273"/>
      <c r="RZH110" s="273"/>
      <c r="RZI110" s="273"/>
      <c r="RZJ110" s="273"/>
      <c r="RZK110" s="273"/>
      <c r="RZL110" s="273"/>
      <c r="RZM110" s="273"/>
      <c r="RZN110" s="273"/>
      <c r="RZO110" s="273"/>
      <c r="RZP110" s="273"/>
      <c r="RZQ110" s="273"/>
      <c r="RZR110" s="273"/>
      <c r="RZS110" s="273"/>
      <c r="RZT110" s="273"/>
      <c r="RZU110" s="273"/>
      <c r="RZV110" s="273"/>
      <c r="RZW110" s="273"/>
      <c r="RZX110" s="273"/>
      <c r="RZY110" s="273"/>
      <c r="RZZ110" s="273"/>
      <c r="SAA110" s="273"/>
      <c r="SAB110" s="273"/>
      <c r="SAC110" s="273"/>
      <c r="SAD110" s="273"/>
      <c r="SAE110" s="273"/>
      <c r="SAF110" s="273"/>
      <c r="SAG110" s="273"/>
      <c r="SAH110" s="273"/>
      <c r="SAI110" s="273"/>
      <c r="SAJ110" s="273"/>
      <c r="SAK110" s="273"/>
      <c r="SAL110" s="273"/>
      <c r="SAM110" s="273"/>
      <c r="SAN110" s="273"/>
      <c r="SAO110" s="273"/>
      <c r="SAP110" s="273"/>
      <c r="SAQ110" s="273"/>
      <c r="SAR110" s="273"/>
      <c r="SAS110" s="273"/>
      <c r="SAT110" s="273"/>
      <c r="SAU110" s="273"/>
      <c r="SAV110" s="273"/>
      <c r="SAW110" s="273"/>
      <c r="SAX110" s="273"/>
      <c r="SAY110" s="273"/>
      <c r="SAZ110" s="273"/>
      <c r="SBA110" s="273"/>
      <c r="SBB110" s="273"/>
      <c r="SBC110" s="273"/>
      <c r="SBD110" s="273"/>
      <c r="SBE110" s="273"/>
      <c r="SBF110" s="273"/>
      <c r="SBG110" s="273"/>
      <c r="SBH110" s="273"/>
      <c r="SBI110" s="273"/>
      <c r="SBJ110" s="273"/>
      <c r="SBK110" s="273"/>
      <c r="SBL110" s="273"/>
      <c r="SBM110" s="273"/>
      <c r="SBN110" s="273"/>
      <c r="SBO110" s="273"/>
      <c r="SBP110" s="273"/>
      <c r="SBQ110" s="273"/>
      <c r="SBR110" s="273"/>
      <c r="SBS110" s="273"/>
      <c r="SBT110" s="273"/>
      <c r="SBU110" s="273"/>
      <c r="SBV110" s="273"/>
      <c r="SBW110" s="273"/>
      <c r="SBX110" s="273"/>
      <c r="SBY110" s="273"/>
      <c r="SBZ110" s="273"/>
      <c r="SCA110" s="273"/>
      <c r="SCB110" s="273"/>
      <c r="SCC110" s="273"/>
      <c r="SCD110" s="273"/>
      <c r="SCE110" s="273"/>
      <c r="SCF110" s="273"/>
      <c r="SCG110" s="273"/>
      <c r="SCH110" s="273"/>
      <c r="SCI110" s="273"/>
      <c r="SCJ110" s="273"/>
      <c r="SCK110" s="273"/>
      <c r="SCL110" s="273"/>
      <c r="SCM110" s="273"/>
      <c r="SCN110" s="273"/>
      <c r="SCO110" s="273"/>
      <c r="SCP110" s="273"/>
      <c r="SCQ110" s="273"/>
      <c r="SCR110" s="273"/>
      <c r="SCS110" s="273"/>
      <c r="SCT110" s="273"/>
      <c r="SCU110" s="273"/>
      <c r="SCV110" s="273"/>
      <c r="SCW110" s="273"/>
      <c r="SCX110" s="273"/>
      <c r="SCY110" s="273"/>
      <c r="SCZ110" s="273"/>
      <c r="SDA110" s="273"/>
      <c r="SDB110" s="273"/>
      <c r="SDC110" s="273"/>
      <c r="SDD110" s="273"/>
      <c r="SDE110" s="273"/>
      <c r="SDF110" s="273"/>
      <c r="SDG110" s="273"/>
      <c r="SDH110" s="273"/>
      <c r="SDI110" s="273"/>
      <c r="SDJ110" s="273"/>
      <c r="SDK110" s="273"/>
      <c r="SDL110" s="273"/>
      <c r="SDM110" s="273"/>
      <c r="SDN110" s="273"/>
      <c r="SDO110" s="273"/>
      <c r="SDP110" s="273"/>
      <c r="SDQ110" s="273"/>
      <c r="SDR110" s="273"/>
      <c r="SDS110" s="273"/>
      <c r="SDT110" s="273"/>
      <c r="SDU110" s="273"/>
      <c r="SDV110" s="273"/>
      <c r="SDW110" s="273"/>
      <c r="SDX110" s="273"/>
      <c r="SDY110" s="273"/>
      <c r="SDZ110" s="273"/>
      <c r="SEA110" s="273"/>
      <c r="SEB110" s="273"/>
      <c r="SEC110" s="273"/>
      <c r="SED110" s="273"/>
      <c r="SEE110" s="273"/>
      <c r="SEF110" s="273"/>
      <c r="SEG110" s="273"/>
      <c r="SEH110" s="273"/>
      <c r="SEI110" s="273"/>
      <c r="SEJ110" s="273"/>
      <c r="SEK110" s="273"/>
      <c r="SEL110" s="273"/>
      <c r="SEM110" s="273"/>
      <c r="SEN110" s="273"/>
      <c r="SEO110" s="273"/>
      <c r="SEP110" s="273"/>
      <c r="SEQ110" s="273"/>
      <c r="SER110" s="273"/>
      <c r="SES110" s="273"/>
      <c r="SET110" s="273"/>
      <c r="SEU110" s="273"/>
      <c r="SEV110" s="273"/>
      <c r="SEW110" s="273"/>
      <c r="SEX110" s="273"/>
      <c r="SEY110" s="273"/>
      <c r="SEZ110" s="273"/>
      <c r="SFA110" s="273"/>
      <c r="SFB110" s="273"/>
      <c r="SFC110" s="273"/>
      <c r="SFD110" s="273"/>
      <c r="SFE110" s="273"/>
      <c r="SFF110" s="273"/>
      <c r="SFG110" s="273"/>
      <c r="SFH110" s="273"/>
      <c r="SFI110" s="273"/>
      <c r="SFJ110" s="273"/>
      <c r="SFK110" s="273"/>
      <c r="SFL110" s="273"/>
      <c r="SFM110" s="273"/>
      <c r="SFN110" s="273"/>
      <c r="SFO110" s="273"/>
      <c r="SFP110" s="273"/>
      <c r="SFQ110" s="273"/>
      <c r="SFR110" s="273"/>
      <c r="SFS110" s="273"/>
      <c r="SFT110" s="273"/>
      <c r="SFU110" s="273"/>
      <c r="SFV110" s="273"/>
      <c r="SFW110" s="273"/>
      <c r="SFX110" s="273"/>
      <c r="SFY110" s="273"/>
      <c r="SFZ110" s="273"/>
      <c r="SGA110" s="273"/>
      <c r="SGB110" s="273"/>
      <c r="SGC110" s="273"/>
      <c r="SGD110" s="273"/>
      <c r="SGE110" s="273"/>
      <c r="SGF110" s="273"/>
      <c r="SGG110" s="273"/>
      <c r="SGH110" s="273"/>
      <c r="SGI110" s="273"/>
      <c r="SGJ110" s="273"/>
      <c r="SGK110" s="273"/>
      <c r="SGL110" s="273"/>
      <c r="SGM110" s="273"/>
      <c r="SGN110" s="273"/>
      <c r="SGO110" s="273"/>
      <c r="SGP110" s="273"/>
      <c r="SGQ110" s="273"/>
      <c r="SGR110" s="273"/>
      <c r="SGS110" s="273"/>
      <c r="SGT110" s="273"/>
      <c r="SGU110" s="273"/>
      <c r="SGV110" s="273"/>
      <c r="SGW110" s="273"/>
      <c r="SGX110" s="273"/>
      <c r="SGY110" s="273"/>
      <c r="SGZ110" s="273"/>
      <c r="SHA110" s="273"/>
      <c r="SHB110" s="273"/>
      <c r="SHC110" s="273"/>
      <c r="SHD110" s="273"/>
      <c r="SHE110" s="273"/>
      <c r="SHF110" s="273"/>
      <c r="SHG110" s="273"/>
      <c r="SHH110" s="273"/>
      <c r="SHI110" s="273"/>
      <c r="SHJ110" s="273"/>
      <c r="SHK110" s="273"/>
      <c r="SHL110" s="273"/>
      <c r="SHM110" s="273"/>
      <c r="SHN110" s="273"/>
      <c r="SHO110" s="273"/>
      <c r="SHP110" s="273"/>
      <c r="SHQ110" s="273"/>
      <c r="SHR110" s="273"/>
      <c r="SHS110" s="273"/>
      <c r="SHT110" s="273"/>
      <c r="SHU110" s="273"/>
      <c r="SHV110" s="273"/>
      <c r="SHW110" s="273"/>
      <c r="SHX110" s="273"/>
      <c r="SHY110" s="273"/>
      <c r="SHZ110" s="273"/>
      <c r="SIA110" s="273"/>
      <c r="SIB110" s="273"/>
      <c r="SIC110" s="273"/>
      <c r="SID110" s="273"/>
      <c r="SIE110" s="273"/>
      <c r="SIF110" s="273"/>
      <c r="SIG110" s="273"/>
      <c r="SIH110" s="273"/>
      <c r="SII110" s="273"/>
      <c r="SIJ110" s="273"/>
      <c r="SIK110" s="273"/>
      <c r="SIL110" s="273"/>
      <c r="SIM110" s="273"/>
      <c r="SIN110" s="273"/>
      <c r="SIO110" s="273"/>
      <c r="SIP110" s="273"/>
      <c r="SIQ110" s="273"/>
      <c r="SIR110" s="273"/>
      <c r="SIS110" s="273"/>
      <c r="SIT110" s="273"/>
      <c r="SIU110" s="273"/>
      <c r="SIV110" s="273"/>
      <c r="SIW110" s="273"/>
      <c r="SIX110" s="273"/>
      <c r="SIY110" s="273"/>
      <c r="SIZ110" s="273"/>
      <c r="SJA110" s="273"/>
      <c r="SJB110" s="273"/>
      <c r="SJC110" s="273"/>
      <c r="SJD110" s="273"/>
      <c r="SJE110" s="273"/>
      <c r="SJF110" s="273"/>
      <c r="SJG110" s="273"/>
      <c r="SJH110" s="273"/>
      <c r="SJI110" s="273"/>
      <c r="SJJ110" s="273"/>
      <c r="SJK110" s="273"/>
      <c r="SJL110" s="273"/>
      <c r="SJM110" s="273"/>
      <c r="SJN110" s="273"/>
      <c r="SJO110" s="273"/>
      <c r="SJP110" s="273"/>
      <c r="SJQ110" s="273"/>
      <c r="SJR110" s="273"/>
      <c r="SJS110" s="273"/>
      <c r="SJT110" s="273"/>
      <c r="SJU110" s="273"/>
      <c r="SJV110" s="273"/>
      <c r="SJW110" s="273"/>
      <c r="SJX110" s="273"/>
      <c r="SJY110" s="273"/>
      <c r="SJZ110" s="273"/>
      <c r="SKA110" s="273"/>
      <c r="SKB110" s="273"/>
      <c r="SKC110" s="273"/>
      <c r="SKD110" s="273"/>
      <c r="SKE110" s="273"/>
      <c r="SKF110" s="273"/>
      <c r="SKG110" s="273"/>
      <c r="SKH110" s="273"/>
      <c r="SKI110" s="273"/>
      <c r="SKJ110" s="273"/>
      <c r="SKK110" s="273"/>
      <c r="SKL110" s="273"/>
      <c r="SKM110" s="273"/>
      <c r="SKN110" s="273"/>
      <c r="SKO110" s="273"/>
      <c r="SKP110" s="273"/>
      <c r="SKQ110" s="273"/>
      <c r="SKR110" s="273"/>
      <c r="SKS110" s="273"/>
      <c r="SKT110" s="273"/>
      <c r="SKU110" s="273"/>
      <c r="SKV110" s="273"/>
      <c r="SKW110" s="273"/>
      <c r="SKX110" s="273"/>
      <c r="SKY110" s="273"/>
      <c r="SKZ110" s="273"/>
      <c r="SLA110" s="273"/>
      <c r="SLB110" s="273"/>
      <c r="SLC110" s="273"/>
      <c r="SLD110" s="273"/>
      <c r="SLE110" s="273"/>
      <c r="SLF110" s="273"/>
      <c r="SLG110" s="273"/>
      <c r="SLH110" s="273"/>
      <c r="SLI110" s="273"/>
      <c r="SLJ110" s="273"/>
      <c r="SLK110" s="273"/>
      <c r="SLL110" s="273"/>
      <c r="SLM110" s="273"/>
      <c r="SLN110" s="273"/>
      <c r="SLO110" s="273"/>
      <c r="SLP110" s="273"/>
      <c r="SLQ110" s="273"/>
      <c r="SLR110" s="273"/>
      <c r="SLS110" s="273"/>
      <c r="SLT110" s="273"/>
      <c r="SLU110" s="273"/>
      <c r="SLV110" s="273"/>
      <c r="SLW110" s="273"/>
      <c r="SLX110" s="273"/>
      <c r="SLY110" s="273"/>
      <c r="SLZ110" s="273"/>
      <c r="SMA110" s="273"/>
      <c r="SMB110" s="273"/>
      <c r="SMC110" s="273"/>
      <c r="SMD110" s="273"/>
      <c r="SME110" s="273"/>
      <c r="SMF110" s="273"/>
      <c r="SMG110" s="273"/>
      <c r="SMH110" s="273"/>
      <c r="SMI110" s="273"/>
      <c r="SMJ110" s="273"/>
      <c r="SMK110" s="273"/>
      <c r="SML110" s="273"/>
      <c r="SMM110" s="273"/>
      <c r="SMN110" s="273"/>
      <c r="SMO110" s="273"/>
      <c r="SMP110" s="273"/>
      <c r="SMQ110" s="273"/>
      <c r="SMR110" s="273"/>
      <c r="SMS110" s="273"/>
      <c r="SMT110" s="273"/>
      <c r="SMU110" s="273"/>
      <c r="SMV110" s="273"/>
      <c r="SMW110" s="273"/>
      <c r="SMX110" s="273"/>
      <c r="SMY110" s="273"/>
      <c r="SMZ110" s="273"/>
      <c r="SNA110" s="273"/>
      <c r="SNB110" s="273"/>
      <c r="SNC110" s="273"/>
      <c r="SND110" s="273"/>
      <c r="SNE110" s="273"/>
      <c r="SNF110" s="273"/>
      <c r="SNG110" s="273"/>
      <c r="SNH110" s="273"/>
      <c r="SNI110" s="273"/>
      <c r="SNJ110" s="273"/>
      <c r="SNK110" s="273"/>
      <c r="SNL110" s="273"/>
      <c r="SNM110" s="273"/>
      <c r="SNN110" s="273"/>
      <c r="SNO110" s="273"/>
      <c r="SNP110" s="273"/>
      <c r="SNQ110" s="273"/>
      <c r="SNR110" s="273"/>
      <c r="SNS110" s="273"/>
      <c r="SNT110" s="273"/>
      <c r="SNU110" s="273"/>
      <c r="SNV110" s="273"/>
      <c r="SNW110" s="273"/>
      <c r="SNX110" s="273"/>
      <c r="SNY110" s="273"/>
      <c r="SNZ110" s="273"/>
      <c r="SOA110" s="273"/>
      <c r="SOB110" s="273"/>
      <c r="SOC110" s="273"/>
      <c r="SOD110" s="273"/>
      <c r="SOE110" s="273"/>
      <c r="SOF110" s="273"/>
      <c r="SOG110" s="273"/>
      <c r="SOH110" s="273"/>
      <c r="SOI110" s="273"/>
      <c r="SOJ110" s="273"/>
      <c r="SOK110" s="273"/>
      <c r="SOL110" s="273"/>
      <c r="SOM110" s="273"/>
      <c r="SON110" s="273"/>
      <c r="SOO110" s="273"/>
      <c r="SOP110" s="273"/>
      <c r="SOQ110" s="273"/>
      <c r="SOR110" s="273"/>
      <c r="SOS110" s="273"/>
      <c r="SOT110" s="273"/>
      <c r="SOU110" s="273"/>
      <c r="SOV110" s="273"/>
      <c r="SOW110" s="273"/>
      <c r="SOX110" s="273"/>
      <c r="SOY110" s="273"/>
      <c r="SOZ110" s="273"/>
      <c r="SPA110" s="273"/>
      <c r="SPB110" s="273"/>
      <c r="SPC110" s="273"/>
      <c r="SPD110" s="273"/>
      <c r="SPE110" s="273"/>
      <c r="SPF110" s="273"/>
      <c r="SPG110" s="273"/>
      <c r="SPH110" s="273"/>
      <c r="SPI110" s="273"/>
      <c r="SPJ110" s="273"/>
      <c r="SPK110" s="273"/>
      <c r="SPL110" s="273"/>
      <c r="SPM110" s="273"/>
      <c r="SPN110" s="273"/>
      <c r="SPO110" s="273"/>
      <c r="SPP110" s="273"/>
      <c r="SPQ110" s="273"/>
      <c r="SPR110" s="273"/>
      <c r="SPS110" s="273"/>
      <c r="SPT110" s="273"/>
      <c r="SPU110" s="273"/>
      <c r="SPV110" s="273"/>
      <c r="SPW110" s="273"/>
      <c r="SPX110" s="273"/>
      <c r="SPY110" s="273"/>
      <c r="SPZ110" s="273"/>
      <c r="SQA110" s="273"/>
      <c r="SQB110" s="273"/>
      <c r="SQC110" s="273"/>
      <c r="SQD110" s="273"/>
      <c r="SQE110" s="273"/>
      <c r="SQF110" s="273"/>
      <c r="SQG110" s="273"/>
      <c r="SQH110" s="273"/>
      <c r="SQI110" s="273"/>
      <c r="SQJ110" s="273"/>
      <c r="SQK110" s="273"/>
      <c r="SQL110" s="273"/>
      <c r="SQM110" s="273"/>
      <c r="SQN110" s="273"/>
      <c r="SQO110" s="273"/>
      <c r="SQP110" s="273"/>
      <c r="SQQ110" s="273"/>
      <c r="SQR110" s="273"/>
      <c r="SQS110" s="273"/>
      <c r="SQT110" s="273"/>
      <c r="SQU110" s="273"/>
      <c r="SQV110" s="273"/>
      <c r="SQW110" s="273"/>
      <c r="SQX110" s="273"/>
      <c r="SQY110" s="273"/>
      <c r="SQZ110" s="273"/>
      <c r="SRA110" s="273"/>
      <c r="SRB110" s="273"/>
      <c r="SRC110" s="273"/>
      <c r="SRD110" s="273"/>
      <c r="SRE110" s="273"/>
      <c r="SRF110" s="273"/>
      <c r="SRG110" s="273"/>
      <c r="SRH110" s="273"/>
      <c r="SRI110" s="273"/>
      <c r="SRJ110" s="273"/>
      <c r="SRK110" s="273"/>
      <c r="SRL110" s="273"/>
      <c r="SRM110" s="273"/>
      <c r="SRN110" s="273"/>
      <c r="SRO110" s="273"/>
      <c r="SRP110" s="273"/>
      <c r="SRQ110" s="273"/>
      <c r="SRR110" s="273"/>
      <c r="SRS110" s="273"/>
      <c r="SRT110" s="273"/>
      <c r="SRU110" s="273"/>
      <c r="SRV110" s="273"/>
      <c r="SRW110" s="273"/>
      <c r="SRX110" s="273"/>
      <c r="SRY110" s="273"/>
      <c r="SRZ110" s="273"/>
      <c r="SSA110" s="273"/>
      <c r="SSB110" s="273"/>
      <c r="SSC110" s="273"/>
      <c r="SSD110" s="273"/>
      <c r="SSE110" s="273"/>
      <c r="SSF110" s="273"/>
      <c r="SSG110" s="273"/>
      <c r="SSH110" s="273"/>
      <c r="SSI110" s="273"/>
      <c r="SSJ110" s="273"/>
      <c r="SSK110" s="273"/>
      <c r="SSL110" s="273"/>
      <c r="SSM110" s="273"/>
      <c r="SSN110" s="273"/>
      <c r="SSO110" s="273"/>
      <c r="SSP110" s="273"/>
      <c r="SSQ110" s="273"/>
      <c r="SSR110" s="273"/>
      <c r="SSS110" s="273"/>
      <c r="SST110" s="273"/>
      <c r="SSU110" s="273"/>
      <c r="SSV110" s="273"/>
      <c r="SSW110" s="273"/>
      <c r="SSX110" s="273"/>
      <c r="SSY110" s="273"/>
      <c r="SSZ110" s="273"/>
      <c r="STA110" s="273"/>
      <c r="STB110" s="273"/>
      <c r="STC110" s="273"/>
      <c r="STD110" s="273"/>
      <c r="STE110" s="273"/>
      <c r="STF110" s="273"/>
      <c r="STG110" s="273"/>
      <c r="STH110" s="273"/>
      <c r="STI110" s="273"/>
      <c r="STJ110" s="273"/>
      <c r="STK110" s="273"/>
      <c r="STL110" s="273"/>
      <c r="STM110" s="273"/>
      <c r="STN110" s="273"/>
      <c r="STO110" s="273"/>
      <c r="STP110" s="273"/>
      <c r="STQ110" s="273"/>
      <c r="STR110" s="273"/>
      <c r="STS110" s="273"/>
      <c r="STT110" s="273"/>
      <c r="STU110" s="273"/>
      <c r="STV110" s="273"/>
      <c r="STW110" s="273"/>
      <c r="STX110" s="273"/>
      <c r="STY110" s="273"/>
      <c r="STZ110" s="273"/>
      <c r="SUA110" s="273"/>
      <c r="SUB110" s="273"/>
      <c r="SUC110" s="273"/>
      <c r="SUD110" s="273"/>
      <c r="SUE110" s="273"/>
      <c r="SUF110" s="273"/>
      <c r="SUG110" s="273"/>
      <c r="SUH110" s="273"/>
      <c r="SUI110" s="273"/>
      <c r="SUJ110" s="273"/>
      <c r="SUK110" s="273"/>
      <c r="SUL110" s="273"/>
      <c r="SUM110" s="273"/>
      <c r="SUN110" s="273"/>
      <c r="SUO110" s="273"/>
      <c r="SUP110" s="273"/>
      <c r="SUQ110" s="273"/>
      <c r="SUR110" s="273"/>
      <c r="SUS110" s="273"/>
      <c r="SUT110" s="273"/>
      <c r="SUU110" s="273"/>
      <c r="SUV110" s="273"/>
      <c r="SUW110" s="273"/>
      <c r="SUX110" s="273"/>
      <c r="SUY110" s="273"/>
      <c r="SUZ110" s="273"/>
      <c r="SVA110" s="273"/>
      <c r="SVB110" s="273"/>
      <c r="SVC110" s="273"/>
      <c r="SVD110" s="273"/>
      <c r="SVE110" s="273"/>
      <c r="SVF110" s="273"/>
      <c r="SVG110" s="273"/>
      <c r="SVH110" s="273"/>
      <c r="SVI110" s="273"/>
      <c r="SVJ110" s="273"/>
      <c r="SVK110" s="273"/>
      <c r="SVL110" s="273"/>
      <c r="SVM110" s="273"/>
      <c r="SVN110" s="273"/>
      <c r="SVO110" s="273"/>
      <c r="SVP110" s="273"/>
      <c r="SVQ110" s="273"/>
      <c r="SVR110" s="273"/>
      <c r="SVS110" s="273"/>
      <c r="SVT110" s="273"/>
      <c r="SVU110" s="273"/>
      <c r="SVV110" s="273"/>
      <c r="SVW110" s="273"/>
      <c r="SVX110" s="273"/>
      <c r="SVY110" s="273"/>
      <c r="SVZ110" s="273"/>
      <c r="SWA110" s="273"/>
      <c r="SWB110" s="273"/>
      <c r="SWC110" s="273"/>
      <c r="SWD110" s="273"/>
      <c r="SWE110" s="273"/>
      <c r="SWF110" s="273"/>
      <c r="SWG110" s="273"/>
      <c r="SWH110" s="273"/>
      <c r="SWI110" s="273"/>
      <c r="SWJ110" s="273"/>
      <c r="SWK110" s="273"/>
      <c r="SWL110" s="273"/>
      <c r="SWM110" s="273"/>
      <c r="SWN110" s="273"/>
      <c r="SWO110" s="273"/>
      <c r="SWP110" s="273"/>
      <c r="SWQ110" s="273"/>
      <c r="SWR110" s="273"/>
      <c r="SWS110" s="273"/>
      <c r="SWT110" s="273"/>
      <c r="SWU110" s="273"/>
      <c r="SWV110" s="273"/>
      <c r="SWW110" s="273"/>
      <c r="SWX110" s="273"/>
      <c r="SWY110" s="273"/>
      <c r="SWZ110" s="273"/>
      <c r="SXA110" s="273"/>
      <c r="SXB110" s="273"/>
      <c r="SXC110" s="273"/>
      <c r="SXD110" s="273"/>
      <c r="SXE110" s="273"/>
      <c r="SXF110" s="273"/>
      <c r="SXG110" s="273"/>
      <c r="SXH110" s="273"/>
      <c r="SXI110" s="273"/>
      <c r="SXJ110" s="273"/>
      <c r="SXK110" s="273"/>
      <c r="SXL110" s="273"/>
      <c r="SXM110" s="273"/>
      <c r="SXN110" s="273"/>
      <c r="SXO110" s="273"/>
      <c r="SXP110" s="273"/>
      <c r="SXQ110" s="273"/>
      <c r="SXR110" s="273"/>
      <c r="SXS110" s="273"/>
      <c r="SXT110" s="273"/>
      <c r="SXU110" s="273"/>
      <c r="SXV110" s="273"/>
      <c r="SXW110" s="273"/>
      <c r="SXX110" s="273"/>
      <c r="SXY110" s="273"/>
      <c r="SXZ110" s="273"/>
      <c r="SYA110" s="273"/>
      <c r="SYB110" s="273"/>
      <c r="SYC110" s="273"/>
      <c r="SYD110" s="273"/>
      <c r="SYE110" s="273"/>
      <c r="SYF110" s="273"/>
      <c r="SYG110" s="273"/>
      <c r="SYH110" s="273"/>
      <c r="SYI110" s="273"/>
      <c r="SYJ110" s="273"/>
      <c r="SYK110" s="273"/>
      <c r="SYL110" s="273"/>
      <c r="SYM110" s="273"/>
      <c r="SYN110" s="273"/>
      <c r="SYO110" s="273"/>
      <c r="SYP110" s="273"/>
      <c r="SYQ110" s="273"/>
      <c r="SYR110" s="273"/>
      <c r="SYS110" s="273"/>
      <c r="SYT110" s="273"/>
      <c r="SYU110" s="273"/>
      <c r="SYV110" s="273"/>
      <c r="SYW110" s="273"/>
      <c r="SYX110" s="273"/>
      <c r="SYY110" s="273"/>
      <c r="SYZ110" s="273"/>
      <c r="SZA110" s="273"/>
      <c r="SZB110" s="273"/>
      <c r="SZC110" s="273"/>
      <c r="SZD110" s="273"/>
      <c r="SZE110" s="273"/>
      <c r="SZF110" s="273"/>
      <c r="SZG110" s="273"/>
      <c r="SZH110" s="273"/>
      <c r="SZI110" s="273"/>
      <c r="SZJ110" s="273"/>
      <c r="SZK110" s="273"/>
      <c r="SZL110" s="273"/>
      <c r="SZM110" s="273"/>
      <c r="SZN110" s="273"/>
      <c r="SZO110" s="273"/>
      <c r="SZP110" s="273"/>
      <c r="SZQ110" s="273"/>
      <c r="SZR110" s="273"/>
      <c r="SZS110" s="273"/>
      <c r="SZT110" s="273"/>
      <c r="SZU110" s="273"/>
      <c r="SZV110" s="273"/>
      <c r="SZW110" s="273"/>
      <c r="SZX110" s="273"/>
      <c r="SZY110" s="273"/>
      <c r="SZZ110" s="273"/>
      <c r="TAA110" s="273"/>
      <c r="TAB110" s="273"/>
      <c r="TAC110" s="273"/>
      <c r="TAD110" s="273"/>
      <c r="TAE110" s="273"/>
      <c r="TAF110" s="273"/>
      <c r="TAG110" s="273"/>
      <c r="TAH110" s="273"/>
      <c r="TAI110" s="273"/>
      <c r="TAJ110" s="273"/>
      <c r="TAK110" s="273"/>
      <c r="TAL110" s="273"/>
      <c r="TAM110" s="273"/>
      <c r="TAN110" s="273"/>
      <c r="TAO110" s="273"/>
      <c r="TAP110" s="273"/>
      <c r="TAQ110" s="273"/>
      <c r="TAR110" s="273"/>
      <c r="TAS110" s="273"/>
      <c r="TAT110" s="273"/>
      <c r="TAU110" s="273"/>
      <c r="TAV110" s="273"/>
      <c r="TAW110" s="273"/>
      <c r="TAX110" s="273"/>
      <c r="TAY110" s="273"/>
      <c r="TAZ110" s="273"/>
      <c r="TBA110" s="273"/>
      <c r="TBB110" s="273"/>
      <c r="TBC110" s="273"/>
      <c r="TBD110" s="273"/>
      <c r="TBE110" s="273"/>
      <c r="TBF110" s="273"/>
      <c r="TBG110" s="273"/>
      <c r="TBH110" s="273"/>
      <c r="TBI110" s="273"/>
      <c r="TBJ110" s="273"/>
      <c r="TBK110" s="273"/>
      <c r="TBL110" s="273"/>
      <c r="TBM110" s="273"/>
      <c r="TBN110" s="273"/>
      <c r="TBO110" s="273"/>
      <c r="TBP110" s="273"/>
      <c r="TBQ110" s="273"/>
      <c r="TBR110" s="273"/>
      <c r="TBS110" s="273"/>
      <c r="TBT110" s="273"/>
      <c r="TBU110" s="273"/>
      <c r="TBV110" s="273"/>
      <c r="TBW110" s="273"/>
      <c r="TBX110" s="273"/>
      <c r="TBY110" s="273"/>
      <c r="TBZ110" s="273"/>
      <c r="TCA110" s="273"/>
      <c r="TCB110" s="273"/>
      <c r="TCC110" s="273"/>
      <c r="TCD110" s="273"/>
      <c r="TCE110" s="273"/>
      <c r="TCF110" s="273"/>
      <c r="TCG110" s="273"/>
      <c r="TCH110" s="273"/>
      <c r="TCI110" s="273"/>
      <c r="TCJ110" s="273"/>
      <c r="TCK110" s="273"/>
      <c r="TCL110" s="273"/>
      <c r="TCM110" s="273"/>
      <c r="TCN110" s="273"/>
      <c r="TCO110" s="273"/>
      <c r="TCP110" s="273"/>
      <c r="TCQ110" s="273"/>
      <c r="TCR110" s="273"/>
      <c r="TCS110" s="273"/>
      <c r="TCT110" s="273"/>
      <c r="TCU110" s="273"/>
      <c r="TCV110" s="273"/>
      <c r="TCW110" s="273"/>
      <c r="TCX110" s="273"/>
      <c r="TCY110" s="273"/>
      <c r="TCZ110" s="273"/>
      <c r="TDA110" s="273"/>
      <c r="TDB110" s="273"/>
      <c r="TDC110" s="273"/>
      <c r="TDD110" s="273"/>
      <c r="TDE110" s="273"/>
      <c r="TDF110" s="273"/>
      <c r="TDG110" s="273"/>
      <c r="TDH110" s="273"/>
      <c r="TDI110" s="273"/>
      <c r="TDJ110" s="273"/>
      <c r="TDK110" s="273"/>
      <c r="TDL110" s="273"/>
      <c r="TDM110" s="273"/>
      <c r="TDN110" s="273"/>
      <c r="TDO110" s="273"/>
      <c r="TDP110" s="273"/>
      <c r="TDQ110" s="273"/>
      <c r="TDR110" s="273"/>
      <c r="TDS110" s="273"/>
      <c r="TDT110" s="273"/>
      <c r="TDU110" s="273"/>
      <c r="TDV110" s="273"/>
      <c r="TDW110" s="273"/>
      <c r="TDX110" s="273"/>
      <c r="TDY110" s="273"/>
      <c r="TDZ110" s="273"/>
      <c r="TEA110" s="273"/>
      <c r="TEB110" s="273"/>
      <c r="TEC110" s="273"/>
      <c r="TED110" s="273"/>
      <c r="TEE110" s="273"/>
      <c r="TEF110" s="273"/>
      <c r="TEG110" s="273"/>
      <c r="TEH110" s="273"/>
      <c r="TEI110" s="273"/>
      <c r="TEJ110" s="273"/>
      <c r="TEK110" s="273"/>
      <c r="TEL110" s="273"/>
      <c r="TEM110" s="273"/>
      <c r="TEN110" s="273"/>
      <c r="TEO110" s="273"/>
      <c r="TEP110" s="273"/>
      <c r="TEQ110" s="273"/>
      <c r="TER110" s="273"/>
      <c r="TES110" s="273"/>
      <c r="TET110" s="273"/>
      <c r="TEU110" s="273"/>
      <c r="TEV110" s="273"/>
      <c r="TEW110" s="273"/>
      <c r="TEX110" s="273"/>
      <c r="TEY110" s="273"/>
      <c r="TEZ110" s="273"/>
      <c r="TFA110" s="273"/>
      <c r="TFB110" s="273"/>
      <c r="TFC110" s="273"/>
      <c r="TFD110" s="273"/>
      <c r="TFE110" s="273"/>
      <c r="TFF110" s="273"/>
      <c r="TFG110" s="273"/>
      <c r="TFH110" s="273"/>
      <c r="TFI110" s="273"/>
      <c r="TFJ110" s="273"/>
      <c r="TFK110" s="273"/>
      <c r="TFL110" s="273"/>
      <c r="TFM110" s="273"/>
      <c r="TFN110" s="273"/>
      <c r="TFO110" s="273"/>
      <c r="TFP110" s="273"/>
      <c r="TFQ110" s="273"/>
      <c r="TFR110" s="273"/>
      <c r="TFS110" s="273"/>
      <c r="TFT110" s="273"/>
      <c r="TFU110" s="273"/>
      <c r="TFV110" s="273"/>
      <c r="TFW110" s="273"/>
      <c r="TFX110" s="273"/>
      <c r="TFY110" s="273"/>
      <c r="TFZ110" s="273"/>
      <c r="TGA110" s="273"/>
      <c r="TGB110" s="273"/>
      <c r="TGC110" s="273"/>
      <c r="TGD110" s="273"/>
      <c r="TGE110" s="273"/>
      <c r="TGF110" s="273"/>
      <c r="TGG110" s="273"/>
      <c r="TGH110" s="273"/>
      <c r="TGI110" s="273"/>
      <c r="TGJ110" s="273"/>
      <c r="TGK110" s="273"/>
      <c r="TGL110" s="273"/>
      <c r="TGM110" s="273"/>
      <c r="TGN110" s="273"/>
      <c r="TGO110" s="273"/>
      <c r="TGP110" s="273"/>
      <c r="TGQ110" s="273"/>
      <c r="TGR110" s="273"/>
      <c r="TGS110" s="273"/>
      <c r="TGT110" s="273"/>
      <c r="TGU110" s="273"/>
      <c r="TGV110" s="273"/>
      <c r="TGW110" s="273"/>
      <c r="TGX110" s="273"/>
      <c r="TGY110" s="273"/>
      <c r="TGZ110" s="273"/>
      <c r="THA110" s="273"/>
      <c r="THB110" s="273"/>
      <c r="THC110" s="273"/>
      <c r="THD110" s="273"/>
      <c r="THE110" s="273"/>
      <c r="THF110" s="273"/>
      <c r="THG110" s="273"/>
      <c r="THH110" s="273"/>
      <c r="THI110" s="273"/>
      <c r="THJ110" s="273"/>
      <c r="THK110" s="273"/>
      <c r="THL110" s="273"/>
      <c r="THM110" s="273"/>
      <c r="THN110" s="273"/>
      <c r="THO110" s="273"/>
      <c r="THP110" s="273"/>
      <c r="THQ110" s="273"/>
      <c r="THR110" s="273"/>
      <c r="THS110" s="273"/>
      <c r="THT110" s="273"/>
      <c r="THU110" s="273"/>
      <c r="THV110" s="273"/>
      <c r="THW110" s="273"/>
      <c r="THX110" s="273"/>
      <c r="THY110" s="273"/>
      <c r="THZ110" s="273"/>
      <c r="TIA110" s="273"/>
      <c r="TIB110" s="273"/>
      <c r="TIC110" s="273"/>
      <c r="TID110" s="273"/>
      <c r="TIE110" s="273"/>
      <c r="TIF110" s="273"/>
      <c r="TIG110" s="273"/>
      <c r="TIH110" s="273"/>
      <c r="TII110" s="273"/>
      <c r="TIJ110" s="273"/>
      <c r="TIK110" s="273"/>
      <c r="TIL110" s="273"/>
      <c r="TIM110" s="273"/>
      <c r="TIN110" s="273"/>
      <c r="TIO110" s="273"/>
      <c r="TIP110" s="273"/>
      <c r="TIQ110" s="273"/>
      <c r="TIR110" s="273"/>
      <c r="TIS110" s="273"/>
      <c r="TIT110" s="273"/>
      <c r="TIU110" s="273"/>
      <c r="TIV110" s="273"/>
      <c r="TIW110" s="273"/>
      <c r="TIX110" s="273"/>
      <c r="TIY110" s="273"/>
      <c r="TIZ110" s="273"/>
      <c r="TJA110" s="273"/>
      <c r="TJB110" s="273"/>
      <c r="TJC110" s="273"/>
      <c r="TJD110" s="273"/>
      <c r="TJE110" s="273"/>
      <c r="TJF110" s="273"/>
      <c r="TJG110" s="273"/>
      <c r="TJH110" s="273"/>
      <c r="TJI110" s="273"/>
      <c r="TJJ110" s="273"/>
      <c r="TJK110" s="273"/>
      <c r="TJL110" s="273"/>
      <c r="TJM110" s="273"/>
      <c r="TJN110" s="273"/>
      <c r="TJO110" s="273"/>
      <c r="TJP110" s="273"/>
      <c r="TJQ110" s="273"/>
      <c r="TJR110" s="273"/>
      <c r="TJS110" s="273"/>
      <c r="TJT110" s="273"/>
      <c r="TJU110" s="273"/>
      <c r="TJV110" s="273"/>
      <c r="TJW110" s="273"/>
      <c r="TJX110" s="273"/>
      <c r="TJY110" s="273"/>
      <c r="TJZ110" s="273"/>
      <c r="TKA110" s="273"/>
      <c r="TKB110" s="273"/>
      <c r="TKC110" s="273"/>
      <c r="TKD110" s="273"/>
      <c r="TKE110" s="273"/>
      <c r="TKF110" s="273"/>
      <c r="TKG110" s="273"/>
      <c r="TKH110" s="273"/>
      <c r="TKI110" s="273"/>
      <c r="TKJ110" s="273"/>
      <c r="TKK110" s="273"/>
      <c r="TKL110" s="273"/>
      <c r="TKM110" s="273"/>
      <c r="TKN110" s="273"/>
      <c r="TKO110" s="273"/>
      <c r="TKP110" s="273"/>
      <c r="TKQ110" s="273"/>
      <c r="TKR110" s="273"/>
      <c r="TKS110" s="273"/>
      <c r="TKT110" s="273"/>
      <c r="TKU110" s="273"/>
      <c r="TKV110" s="273"/>
      <c r="TKW110" s="273"/>
      <c r="TKX110" s="273"/>
      <c r="TKY110" s="273"/>
      <c r="TKZ110" s="273"/>
      <c r="TLA110" s="273"/>
      <c r="TLB110" s="273"/>
      <c r="TLC110" s="273"/>
      <c r="TLD110" s="273"/>
      <c r="TLE110" s="273"/>
      <c r="TLF110" s="273"/>
      <c r="TLG110" s="273"/>
      <c r="TLH110" s="273"/>
      <c r="TLI110" s="273"/>
      <c r="TLJ110" s="273"/>
      <c r="TLK110" s="273"/>
      <c r="TLL110" s="273"/>
      <c r="TLM110" s="273"/>
      <c r="TLN110" s="273"/>
      <c r="TLO110" s="273"/>
      <c r="TLP110" s="273"/>
      <c r="TLQ110" s="273"/>
      <c r="TLR110" s="273"/>
      <c r="TLS110" s="273"/>
      <c r="TLT110" s="273"/>
      <c r="TLU110" s="273"/>
      <c r="TLV110" s="273"/>
      <c r="TLW110" s="273"/>
      <c r="TLX110" s="273"/>
      <c r="TLY110" s="273"/>
      <c r="TLZ110" s="273"/>
      <c r="TMA110" s="273"/>
      <c r="TMB110" s="273"/>
      <c r="TMC110" s="273"/>
      <c r="TMD110" s="273"/>
      <c r="TME110" s="273"/>
      <c r="TMF110" s="273"/>
      <c r="TMG110" s="273"/>
      <c r="TMH110" s="273"/>
      <c r="TMI110" s="273"/>
      <c r="TMJ110" s="273"/>
      <c r="TMK110" s="273"/>
      <c r="TML110" s="273"/>
      <c r="TMM110" s="273"/>
      <c r="TMN110" s="273"/>
      <c r="TMO110" s="273"/>
      <c r="TMP110" s="273"/>
      <c r="TMQ110" s="273"/>
      <c r="TMR110" s="273"/>
      <c r="TMS110" s="273"/>
      <c r="TMT110" s="273"/>
      <c r="TMU110" s="273"/>
      <c r="TMV110" s="273"/>
      <c r="TMW110" s="273"/>
      <c r="TMX110" s="273"/>
      <c r="TMY110" s="273"/>
      <c r="TMZ110" s="273"/>
      <c r="TNA110" s="273"/>
      <c r="TNB110" s="273"/>
      <c r="TNC110" s="273"/>
      <c r="TND110" s="273"/>
      <c r="TNE110" s="273"/>
      <c r="TNF110" s="273"/>
      <c r="TNG110" s="273"/>
      <c r="TNH110" s="273"/>
      <c r="TNI110" s="273"/>
      <c r="TNJ110" s="273"/>
      <c r="TNK110" s="273"/>
      <c r="TNL110" s="273"/>
      <c r="TNM110" s="273"/>
      <c r="TNN110" s="273"/>
      <c r="TNO110" s="273"/>
      <c r="TNP110" s="273"/>
      <c r="TNQ110" s="273"/>
      <c r="TNR110" s="273"/>
      <c r="TNS110" s="273"/>
      <c r="TNT110" s="273"/>
      <c r="TNU110" s="273"/>
      <c r="TNV110" s="273"/>
      <c r="TNW110" s="273"/>
      <c r="TNX110" s="273"/>
      <c r="TNY110" s="273"/>
      <c r="TNZ110" s="273"/>
      <c r="TOA110" s="273"/>
      <c r="TOB110" s="273"/>
      <c r="TOC110" s="273"/>
      <c r="TOD110" s="273"/>
      <c r="TOE110" s="273"/>
      <c r="TOF110" s="273"/>
      <c r="TOG110" s="273"/>
      <c r="TOH110" s="273"/>
      <c r="TOI110" s="273"/>
      <c r="TOJ110" s="273"/>
      <c r="TOK110" s="273"/>
      <c r="TOL110" s="273"/>
      <c r="TOM110" s="273"/>
      <c r="TON110" s="273"/>
      <c r="TOO110" s="273"/>
      <c r="TOP110" s="273"/>
      <c r="TOQ110" s="273"/>
      <c r="TOR110" s="273"/>
      <c r="TOS110" s="273"/>
      <c r="TOT110" s="273"/>
      <c r="TOU110" s="273"/>
      <c r="TOV110" s="273"/>
      <c r="TOW110" s="273"/>
      <c r="TOX110" s="273"/>
      <c r="TOY110" s="273"/>
      <c r="TOZ110" s="273"/>
      <c r="TPA110" s="273"/>
      <c r="TPB110" s="273"/>
      <c r="TPC110" s="273"/>
      <c r="TPD110" s="273"/>
      <c r="TPE110" s="273"/>
      <c r="TPF110" s="273"/>
      <c r="TPG110" s="273"/>
      <c r="TPH110" s="273"/>
      <c r="TPI110" s="273"/>
      <c r="TPJ110" s="273"/>
      <c r="TPK110" s="273"/>
      <c r="TPL110" s="273"/>
      <c r="TPM110" s="273"/>
      <c r="TPN110" s="273"/>
      <c r="TPO110" s="273"/>
      <c r="TPP110" s="273"/>
      <c r="TPQ110" s="273"/>
      <c r="TPR110" s="273"/>
      <c r="TPS110" s="273"/>
      <c r="TPT110" s="273"/>
      <c r="TPU110" s="273"/>
      <c r="TPV110" s="273"/>
      <c r="TPW110" s="273"/>
      <c r="TPX110" s="273"/>
      <c r="TPY110" s="273"/>
      <c r="TPZ110" s="273"/>
      <c r="TQA110" s="273"/>
      <c r="TQB110" s="273"/>
      <c r="TQC110" s="273"/>
      <c r="TQD110" s="273"/>
      <c r="TQE110" s="273"/>
      <c r="TQF110" s="273"/>
      <c r="TQG110" s="273"/>
      <c r="TQH110" s="273"/>
      <c r="TQI110" s="273"/>
      <c r="TQJ110" s="273"/>
      <c r="TQK110" s="273"/>
      <c r="TQL110" s="273"/>
      <c r="TQM110" s="273"/>
      <c r="TQN110" s="273"/>
      <c r="TQO110" s="273"/>
      <c r="TQP110" s="273"/>
      <c r="TQQ110" s="273"/>
      <c r="TQR110" s="273"/>
      <c r="TQS110" s="273"/>
      <c r="TQT110" s="273"/>
      <c r="TQU110" s="273"/>
      <c r="TQV110" s="273"/>
      <c r="TQW110" s="273"/>
      <c r="TQX110" s="273"/>
      <c r="TQY110" s="273"/>
      <c r="TQZ110" s="273"/>
      <c r="TRA110" s="273"/>
      <c r="TRB110" s="273"/>
      <c r="TRC110" s="273"/>
      <c r="TRD110" s="273"/>
      <c r="TRE110" s="273"/>
      <c r="TRF110" s="273"/>
      <c r="TRG110" s="273"/>
      <c r="TRH110" s="273"/>
      <c r="TRI110" s="273"/>
      <c r="TRJ110" s="273"/>
      <c r="TRK110" s="273"/>
      <c r="TRL110" s="273"/>
      <c r="TRM110" s="273"/>
      <c r="TRN110" s="273"/>
      <c r="TRO110" s="273"/>
      <c r="TRP110" s="273"/>
      <c r="TRQ110" s="273"/>
      <c r="TRR110" s="273"/>
      <c r="TRS110" s="273"/>
      <c r="TRT110" s="273"/>
      <c r="TRU110" s="273"/>
      <c r="TRV110" s="273"/>
      <c r="TRW110" s="273"/>
      <c r="TRX110" s="273"/>
      <c r="TRY110" s="273"/>
      <c r="TRZ110" s="273"/>
      <c r="TSA110" s="273"/>
      <c r="TSB110" s="273"/>
      <c r="TSC110" s="273"/>
      <c r="TSD110" s="273"/>
      <c r="TSE110" s="273"/>
      <c r="TSF110" s="273"/>
      <c r="TSG110" s="273"/>
      <c r="TSH110" s="273"/>
      <c r="TSI110" s="273"/>
      <c r="TSJ110" s="273"/>
      <c r="TSK110" s="273"/>
      <c r="TSL110" s="273"/>
      <c r="TSM110" s="273"/>
      <c r="TSN110" s="273"/>
      <c r="TSO110" s="273"/>
      <c r="TSP110" s="273"/>
      <c r="TSQ110" s="273"/>
      <c r="TSR110" s="273"/>
      <c r="TSS110" s="273"/>
      <c r="TST110" s="273"/>
      <c r="TSU110" s="273"/>
      <c r="TSV110" s="273"/>
      <c r="TSW110" s="273"/>
      <c r="TSX110" s="273"/>
      <c r="TSY110" s="273"/>
      <c r="TSZ110" s="273"/>
      <c r="TTA110" s="273"/>
      <c r="TTB110" s="273"/>
      <c r="TTC110" s="273"/>
      <c r="TTD110" s="273"/>
      <c r="TTE110" s="273"/>
      <c r="TTF110" s="273"/>
      <c r="TTG110" s="273"/>
      <c r="TTH110" s="273"/>
      <c r="TTI110" s="273"/>
      <c r="TTJ110" s="273"/>
      <c r="TTK110" s="273"/>
      <c r="TTL110" s="273"/>
      <c r="TTM110" s="273"/>
      <c r="TTN110" s="273"/>
      <c r="TTO110" s="273"/>
      <c r="TTP110" s="273"/>
      <c r="TTQ110" s="273"/>
      <c r="TTR110" s="273"/>
      <c r="TTS110" s="273"/>
      <c r="TTT110" s="273"/>
      <c r="TTU110" s="273"/>
      <c r="TTV110" s="273"/>
      <c r="TTW110" s="273"/>
      <c r="TTX110" s="273"/>
      <c r="TTY110" s="273"/>
      <c r="TTZ110" s="273"/>
      <c r="TUA110" s="273"/>
      <c r="TUB110" s="273"/>
      <c r="TUC110" s="273"/>
      <c r="TUD110" s="273"/>
      <c r="TUE110" s="273"/>
      <c r="TUF110" s="273"/>
      <c r="TUG110" s="273"/>
      <c r="TUH110" s="273"/>
      <c r="TUI110" s="273"/>
      <c r="TUJ110" s="273"/>
      <c r="TUK110" s="273"/>
      <c r="TUL110" s="273"/>
      <c r="TUM110" s="273"/>
      <c r="TUN110" s="273"/>
      <c r="TUO110" s="273"/>
      <c r="TUP110" s="273"/>
      <c r="TUQ110" s="273"/>
      <c r="TUR110" s="273"/>
      <c r="TUS110" s="273"/>
      <c r="TUT110" s="273"/>
      <c r="TUU110" s="273"/>
      <c r="TUV110" s="273"/>
      <c r="TUW110" s="273"/>
      <c r="TUX110" s="273"/>
      <c r="TUY110" s="273"/>
      <c r="TUZ110" s="273"/>
      <c r="TVA110" s="273"/>
      <c r="TVB110" s="273"/>
      <c r="TVC110" s="273"/>
      <c r="TVD110" s="273"/>
      <c r="TVE110" s="273"/>
      <c r="TVF110" s="273"/>
      <c r="TVG110" s="273"/>
      <c r="TVH110" s="273"/>
      <c r="TVI110" s="273"/>
      <c r="TVJ110" s="273"/>
      <c r="TVK110" s="273"/>
      <c r="TVL110" s="273"/>
      <c r="TVM110" s="273"/>
      <c r="TVN110" s="273"/>
      <c r="TVO110" s="273"/>
      <c r="TVP110" s="273"/>
      <c r="TVQ110" s="273"/>
      <c r="TVR110" s="273"/>
      <c r="TVS110" s="273"/>
      <c r="TVT110" s="273"/>
      <c r="TVU110" s="273"/>
      <c r="TVV110" s="273"/>
      <c r="TVW110" s="273"/>
      <c r="TVX110" s="273"/>
      <c r="TVY110" s="273"/>
      <c r="TVZ110" s="273"/>
      <c r="TWA110" s="273"/>
      <c r="TWB110" s="273"/>
      <c r="TWC110" s="273"/>
      <c r="TWD110" s="273"/>
      <c r="TWE110" s="273"/>
      <c r="TWF110" s="273"/>
      <c r="TWG110" s="273"/>
      <c r="TWH110" s="273"/>
      <c r="TWI110" s="273"/>
      <c r="TWJ110" s="273"/>
      <c r="TWK110" s="273"/>
      <c r="TWL110" s="273"/>
      <c r="TWM110" s="273"/>
      <c r="TWN110" s="273"/>
      <c r="TWO110" s="273"/>
      <c r="TWP110" s="273"/>
      <c r="TWQ110" s="273"/>
      <c r="TWR110" s="273"/>
      <c r="TWS110" s="273"/>
      <c r="TWT110" s="273"/>
      <c r="TWU110" s="273"/>
      <c r="TWV110" s="273"/>
      <c r="TWW110" s="273"/>
      <c r="TWX110" s="273"/>
      <c r="TWY110" s="273"/>
      <c r="TWZ110" s="273"/>
      <c r="TXA110" s="273"/>
      <c r="TXB110" s="273"/>
      <c r="TXC110" s="273"/>
      <c r="TXD110" s="273"/>
      <c r="TXE110" s="273"/>
      <c r="TXF110" s="273"/>
      <c r="TXG110" s="273"/>
      <c r="TXH110" s="273"/>
      <c r="TXI110" s="273"/>
      <c r="TXJ110" s="273"/>
      <c r="TXK110" s="273"/>
      <c r="TXL110" s="273"/>
      <c r="TXM110" s="273"/>
      <c r="TXN110" s="273"/>
      <c r="TXO110" s="273"/>
      <c r="TXP110" s="273"/>
      <c r="TXQ110" s="273"/>
      <c r="TXR110" s="273"/>
      <c r="TXS110" s="273"/>
      <c r="TXT110" s="273"/>
      <c r="TXU110" s="273"/>
      <c r="TXV110" s="273"/>
      <c r="TXW110" s="273"/>
      <c r="TXX110" s="273"/>
      <c r="TXY110" s="273"/>
      <c r="TXZ110" s="273"/>
      <c r="TYA110" s="273"/>
      <c r="TYB110" s="273"/>
      <c r="TYC110" s="273"/>
      <c r="TYD110" s="273"/>
      <c r="TYE110" s="273"/>
      <c r="TYF110" s="273"/>
      <c r="TYG110" s="273"/>
      <c r="TYH110" s="273"/>
      <c r="TYI110" s="273"/>
      <c r="TYJ110" s="273"/>
      <c r="TYK110" s="273"/>
      <c r="TYL110" s="273"/>
      <c r="TYM110" s="273"/>
      <c r="TYN110" s="273"/>
      <c r="TYO110" s="273"/>
      <c r="TYP110" s="273"/>
      <c r="TYQ110" s="273"/>
      <c r="TYR110" s="273"/>
      <c r="TYS110" s="273"/>
      <c r="TYT110" s="273"/>
      <c r="TYU110" s="273"/>
      <c r="TYV110" s="273"/>
      <c r="TYW110" s="273"/>
      <c r="TYX110" s="273"/>
      <c r="TYY110" s="273"/>
      <c r="TYZ110" s="273"/>
      <c r="TZA110" s="273"/>
      <c r="TZB110" s="273"/>
      <c r="TZC110" s="273"/>
      <c r="TZD110" s="273"/>
      <c r="TZE110" s="273"/>
      <c r="TZF110" s="273"/>
      <c r="TZG110" s="273"/>
      <c r="TZH110" s="273"/>
      <c r="TZI110" s="273"/>
      <c r="TZJ110" s="273"/>
      <c r="TZK110" s="273"/>
      <c r="TZL110" s="273"/>
      <c r="TZM110" s="273"/>
      <c r="TZN110" s="273"/>
      <c r="TZO110" s="273"/>
      <c r="TZP110" s="273"/>
      <c r="TZQ110" s="273"/>
      <c r="TZR110" s="273"/>
      <c r="TZS110" s="273"/>
      <c r="TZT110" s="273"/>
      <c r="TZU110" s="273"/>
      <c r="TZV110" s="273"/>
      <c r="TZW110" s="273"/>
      <c r="TZX110" s="273"/>
      <c r="TZY110" s="273"/>
      <c r="TZZ110" s="273"/>
      <c r="UAA110" s="273"/>
      <c r="UAB110" s="273"/>
      <c r="UAC110" s="273"/>
      <c r="UAD110" s="273"/>
      <c r="UAE110" s="273"/>
      <c r="UAF110" s="273"/>
      <c r="UAG110" s="273"/>
      <c r="UAH110" s="273"/>
      <c r="UAI110" s="273"/>
      <c r="UAJ110" s="273"/>
      <c r="UAK110" s="273"/>
      <c r="UAL110" s="273"/>
      <c r="UAM110" s="273"/>
      <c r="UAN110" s="273"/>
      <c r="UAO110" s="273"/>
      <c r="UAP110" s="273"/>
      <c r="UAQ110" s="273"/>
      <c r="UAR110" s="273"/>
      <c r="UAS110" s="273"/>
      <c r="UAT110" s="273"/>
      <c r="UAU110" s="273"/>
      <c r="UAV110" s="273"/>
      <c r="UAW110" s="273"/>
      <c r="UAX110" s="273"/>
      <c r="UAY110" s="273"/>
      <c r="UAZ110" s="273"/>
      <c r="UBA110" s="273"/>
      <c r="UBB110" s="273"/>
      <c r="UBC110" s="273"/>
      <c r="UBD110" s="273"/>
      <c r="UBE110" s="273"/>
      <c r="UBF110" s="273"/>
      <c r="UBG110" s="273"/>
      <c r="UBH110" s="273"/>
      <c r="UBI110" s="273"/>
      <c r="UBJ110" s="273"/>
      <c r="UBK110" s="273"/>
      <c r="UBL110" s="273"/>
      <c r="UBM110" s="273"/>
      <c r="UBN110" s="273"/>
      <c r="UBO110" s="273"/>
      <c r="UBP110" s="273"/>
      <c r="UBQ110" s="273"/>
      <c r="UBR110" s="273"/>
      <c r="UBS110" s="273"/>
      <c r="UBT110" s="273"/>
      <c r="UBU110" s="273"/>
      <c r="UBV110" s="273"/>
      <c r="UBW110" s="273"/>
      <c r="UBX110" s="273"/>
      <c r="UBY110" s="273"/>
      <c r="UBZ110" s="273"/>
      <c r="UCA110" s="273"/>
      <c r="UCB110" s="273"/>
      <c r="UCC110" s="273"/>
      <c r="UCD110" s="273"/>
      <c r="UCE110" s="273"/>
      <c r="UCF110" s="273"/>
      <c r="UCG110" s="273"/>
      <c r="UCH110" s="273"/>
      <c r="UCI110" s="273"/>
      <c r="UCJ110" s="273"/>
      <c r="UCK110" s="273"/>
      <c r="UCL110" s="273"/>
      <c r="UCM110" s="273"/>
      <c r="UCN110" s="273"/>
      <c r="UCO110" s="273"/>
      <c r="UCP110" s="273"/>
      <c r="UCQ110" s="273"/>
      <c r="UCR110" s="273"/>
      <c r="UCS110" s="273"/>
      <c r="UCT110" s="273"/>
      <c r="UCU110" s="273"/>
      <c r="UCV110" s="273"/>
      <c r="UCW110" s="273"/>
      <c r="UCX110" s="273"/>
      <c r="UCY110" s="273"/>
      <c r="UCZ110" s="273"/>
      <c r="UDA110" s="273"/>
      <c r="UDB110" s="273"/>
      <c r="UDC110" s="273"/>
      <c r="UDD110" s="273"/>
      <c r="UDE110" s="273"/>
      <c r="UDF110" s="273"/>
      <c r="UDG110" s="273"/>
      <c r="UDH110" s="273"/>
      <c r="UDI110" s="273"/>
      <c r="UDJ110" s="273"/>
      <c r="UDK110" s="273"/>
      <c r="UDL110" s="273"/>
      <c r="UDM110" s="273"/>
      <c r="UDN110" s="273"/>
      <c r="UDO110" s="273"/>
      <c r="UDP110" s="273"/>
      <c r="UDQ110" s="273"/>
      <c r="UDR110" s="273"/>
      <c r="UDS110" s="273"/>
      <c r="UDT110" s="273"/>
      <c r="UDU110" s="273"/>
      <c r="UDV110" s="273"/>
      <c r="UDW110" s="273"/>
      <c r="UDX110" s="273"/>
      <c r="UDY110" s="273"/>
      <c r="UDZ110" s="273"/>
      <c r="UEA110" s="273"/>
      <c r="UEB110" s="273"/>
      <c r="UEC110" s="273"/>
      <c r="UED110" s="273"/>
      <c r="UEE110" s="273"/>
      <c r="UEF110" s="273"/>
      <c r="UEG110" s="273"/>
      <c r="UEH110" s="273"/>
      <c r="UEI110" s="273"/>
      <c r="UEJ110" s="273"/>
      <c r="UEK110" s="273"/>
      <c r="UEL110" s="273"/>
      <c r="UEM110" s="273"/>
      <c r="UEN110" s="273"/>
      <c r="UEO110" s="273"/>
      <c r="UEP110" s="273"/>
      <c r="UEQ110" s="273"/>
      <c r="UER110" s="273"/>
      <c r="UES110" s="273"/>
      <c r="UET110" s="273"/>
      <c r="UEU110" s="273"/>
      <c r="UEV110" s="273"/>
      <c r="UEW110" s="273"/>
      <c r="UEX110" s="273"/>
      <c r="UEY110" s="273"/>
      <c r="UEZ110" s="273"/>
      <c r="UFA110" s="273"/>
      <c r="UFB110" s="273"/>
      <c r="UFC110" s="273"/>
      <c r="UFD110" s="273"/>
      <c r="UFE110" s="273"/>
      <c r="UFF110" s="273"/>
      <c r="UFG110" s="273"/>
      <c r="UFH110" s="273"/>
      <c r="UFI110" s="273"/>
      <c r="UFJ110" s="273"/>
      <c r="UFK110" s="273"/>
      <c r="UFL110" s="273"/>
      <c r="UFM110" s="273"/>
      <c r="UFN110" s="273"/>
      <c r="UFO110" s="273"/>
      <c r="UFP110" s="273"/>
      <c r="UFQ110" s="273"/>
      <c r="UFR110" s="273"/>
      <c r="UFS110" s="273"/>
      <c r="UFT110" s="273"/>
      <c r="UFU110" s="273"/>
      <c r="UFV110" s="273"/>
      <c r="UFW110" s="273"/>
      <c r="UFX110" s="273"/>
      <c r="UFY110" s="273"/>
      <c r="UFZ110" s="273"/>
      <c r="UGA110" s="273"/>
      <c r="UGB110" s="273"/>
      <c r="UGC110" s="273"/>
      <c r="UGD110" s="273"/>
      <c r="UGE110" s="273"/>
      <c r="UGF110" s="273"/>
      <c r="UGG110" s="273"/>
      <c r="UGH110" s="273"/>
      <c r="UGI110" s="273"/>
      <c r="UGJ110" s="273"/>
      <c r="UGK110" s="273"/>
      <c r="UGL110" s="273"/>
      <c r="UGM110" s="273"/>
      <c r="UGN110" s="273"/>
      <c r="UGO110" s="273"/>
      <c r="UGP110" s="273"/>
      <c r="UGQ110" s="273"/>
      <c r="UGR110" s="273"/>
      <c r="UGS110" s="273"/>
      <c r="UGT110" s="273"/>
      <c r="UGU110" s="273"/>
      <c r="UGV110" s="273"/>
      <c r="UGW110" s="273"/>
      <c r="UGX110" s="273"/>
      <c r="UGY110" s="273"/>
      <c r="UGZ110" s="273"/>
      <c r="UHA110" s="273"/>
      <c r="UHB110" s="273"/>
      <c r="UHC110" s="273"/>
      <c r="UHD110" s="273"/>
      <c r="UHE110" s="273"/>
      <c r="UHF110" s="273"/>
      <c r="UHG110" s="273"/>
      <c r="UHH110" s="273"/>
      <c r="UHI110" s="273"/>
      <c r="UHJ110" s="273"/>
      <c r="UHK110" s="273"/>
      <c r="UHL110" s="273"/>
      <c r="UHM110" s="273"/>
      <c r="UHN110" s="273"/>
      <c r="UHO110" s="273"/>
      <c r="UHP110" s="273"/>
      <c r="UHQ110" s="273"/>
      <c r="UHR110" s="273"/>
      <c r="UHS110" s="273"/>
      <c r="UHT110" s="273"/>
      <c r="UHU110" s="273"/>
      <c r="UHV110" s="273"/>
      <c r="UHW110" s="273"/>
      <c r="UHX110" s="273"/>
      <c r="UHY110" s="273"/>
      <c r="UHZ110" s="273"/>
      <c r="UIA110" s="273"/>
      <c r="UIB110" s="273"/>
      <c r="UIC110" s="273"/>
      <c r="UID110" s="273"/>
      <c r="UIE110" s="273"/>
      <c r="UIF110" s="273"/>
      <c r="UIG110" s="273"/>
      <c r="UIH110" s="273"/>
      <c r="UII110" s="273"/>
      <c r="UIJ110" s="273"/>
      <c r="UIK110" s="273"/>
      <c r="UIL110" s="273"/>
      <c r="UIM110" s="273"/>
      <c r="UIN110" s="273"/>
      <c r="UIO110" s="273"/>
      <c r="UIP110" s="273"/>
      <c r="UIQ110" s="273"/>
      <c r="UIR110" s="273"/>
      <c r="UIS110" s="273"/>
      <c r="UIT110" s="273"/>
      <c r="UIU110" s="273"/>
      <c r="UIV110" s="273"/>
      <c r="UIW110" s="273"/>
      <c r="UIX110" s="273"/>
      <c r="UIY110" s="273"/>
      <c r="UIZ110" s="273"/>
      <c r="UJA110" s="273"/>
      <c r="UJB110" s="273"/>
      <c r="UJC110" s="273"/>
      <c r="UJD110" s="273"/>
      <c r="UJE110" s="273"/>
      <c r="UJF110" s="273"/>
      <c r="UJG110" s="273"/>
      <c r="UJH110" s="273"/>
      <c r="UJI110" s="273"/>
      <c r="UJJ110" s="273"/>
      <c r="UJK110" s="273"/>
      <c r="UJL110" s="273"/>
      <c r="UJM110" s="273"/>
      <c r="UJN110" s="273"/>
      <c r="UJO110" s="273"/>
      <c r="UJP110" s="273"/>
      <c r="UJQ110" s="273"/>
      <c r="UJR110" s="273"/>
      <c r="UJS110" s="273"/>
      <c r="UJT110" s="273"/>
      <c r="UJU110" s="273"/>
      <c r="UJV110" s="273"/>
      <c r="UJW110" s="273"/>
      <c r="UJX110" s="273"/>
      <c r="UJY110" s="273"/>
      <c r="UJZ110" s="273"/>
      <c r="UKA110" s="273"/>
      <c r="UKB110" s="273"/>
      <c r="UKC110" s="273"/>
      <c r="UKD110" s="273"/>
      <c r="UKE110" s="273"/>
      <c r="UKF110" s="273"/>
      <c r="UKG110" s="273"/>
      <c r="UKH110" s="273"/>
      <c r="UKI110" s="273"/>
      <c r="UKJ110" s="273"/>
      <c r="UKK110" s="273"/>
      <c r="UKL110" s="273"/>
      <c r="UKM110" s="273"/>
      <c r="UKN110" s="273"/>
      <c r="UKO110" s="273"/>
      <c r="UKP110" s="273"/>
      <c r="UKQ110" s="273"/>
      <c r="UKR110" s="273"/>
      <c r="UKS110" s="273"/>
      <c r="UKT110" s="273"/>
      <c r="UKU110" s="273"/>
      <c r="UKV110" s="273"/>
      <c r="UKW110" s="273"/>
      <c r="UKX110" s="273"/>
      <c r="UKY110" s="273"/>
      <c r="UKZ110" s="273"/>
      <c r="ULA110" s="273"/>
      <c r="ULB110" s="273"/>
      <c r="ULC110" s="273"/>
      <c r="ULD110" s="273"/>
      <c r="ULE110" s="273"/>
      <c r="ULF110" s="273"/>
      <c r="ULG110" s="273"/>
      <c r="ULH110" s="273"/>
      <c r="ULI110" s="273"/>
      <c r="ULJ110" s="273"/>
      <c r="ULK110" s="273"/>
      <c r="ULL110" s="273"/>
      <c r="ULM110" s="273"/>
      <c r="ULN110" s="273"/>
      <c r="ULO110" s="273"/>
      <c r="ULP110" s="273"/>
      <c r="ULQ110" s="273"/>
      <c r="ULR110" s="273"/>
      <c r="ULS110" s="273"/>
      <c r="ULT110" s="273"/>
      <c r="ULU110" s="273"/>
      <c r="ULV110" s="273"/>
      <c r="ULW110" s="273"/>
      <c r="ULX110" s="273"/>
      <c r="ULY110" s="273"/>
      <c r="ULZ110" s="273"/>
      <c r="UMA110" s="273"/>
      <c r="UMB110" s="273"/>
      <c r="UMC110" s="273"/>
      <c r="UMD110" s="273"/>
      <c r="UME110" s="273"/>
      <c r="UMF110" s="273"/>
      <c r="UMG110" s="273"/>
      <c r="UMH110" s="273"/>
      <c r="UMI110" s="273"/>
      <c r="UMJ110" s="273"/>
      <c r="UMK110" s="273"/>
      <c r="UML110" s="273"/>
      <c r="UMM110" s="273"/>
      <c r="UMN110" s="273"/>
      <c r="UMO110" s="273"/>
      <c r="UMP110" s="273"/>
      <c r="UMQ110" s="273"/>
      <c r="UMR110" s="273"/>
      <c r="UMS110" s="273"/>
      <c r="UMT110" s="273"/>
      <c r="UMU110" s="273"/>
      <c r="UMV110" s="273"/>
      <c r="UMW110" s="273"/>
      <c r="UMX110" s="273"/>
      <c r="UMY110" s="273"/>
      <c r="UMZ110" s="273"/>
      <c r="UNA110" s="273"/>
      <c r="UNB110" s="273"/>
      <c r="UNC110" s="273"/>
      <c r="UND110" s="273"/>
      <c r="UNE110" s="273"/>
      <c r="UNF110" s="273"/>
      <c r="UNG110" s="273"/>
      <c r="UNH110" s="273"/>
      <c r="UNI110" s="273"/>
      <c r="UNJ110" s="273"/>
      <c r="UNK110" s="273"/>
      <c r="UNL110" s="273"/>
      <c r="UNM110" s="273"/>
      <c r="UNN110" s="273"/>
      <c r="UNO110" s="273"/>
      <c r="UNP110" s="273"/>
      <c r="UNQ110" s="273"/>
      <c r="UNR110" s="273"/>
      <c r="UNS110" s="273"/>
      <c r="UNT110" s="273"/>
      <c r="UNU110" s="273"/>
      <c r="UNV110" s="273"/>
      <c r="UNW110" s="273"/>
      <c r="UNX110" s="273"/>
      <c r="UNY110" s="273"/>
      <c r="UNZ110" s="273"/>
      <c r="UOA110" s="273"/>
      <c r="UOB110" s="273"/>
      <c r="UOC110" s="273"/>
      <c r="UOD110" s="273"/>
      <c r="UOE110" s="273"/>
      <c r="UOF110" s="273"/>
      <c r="UOG110" s="273"/>
      <c r="UOH110" s="273"/>
      <c r="UOI110" s="273"/>
      <c r="UOJ110" s="273"/>
      <c r="UOK110" s="273"/>
      <c r="UOL110" s="273"/>
      <c r="UOM110" s="273"/>
      <c r="UON110" s="273"/>
      <c r="UOO110" s="273"/>
      <c r="UOP110" s="273"/>
      <c r="UOQ110" s="273"/>
      <c r="UOR110" s="273"/>
      <c r="UOS110" s="273"/>
      <c r="UOT110" s="273"/>
      <c r="UOU110" s="273"/>
      <c r="UOV110" s="273"/>
      <c r="UOW110" s="273"/>
      <c r="UOX110" s="273"/>
      <c r="UOY110" s="273"/>
      <c r="UOZ110" s="273"/>
      <c r="UPA110" s="273"/>
      <c r="UPB110" s="273"/>
      <c r="UPC110" s="273"/>
      <c r="UPD110" s="273"/>
      <c r="UPE110" s="273"/>
      <c r="UPF110" s="273"/>
      <c r="UPG110" s="273"/>
      <c r="UPH110" s="273"/>
      <c r="UPI110" s="273"/>
      <c r="UPJ110" s="273"/>
      <c r="UPK110" s="273"/>
      <c r="UPL110" s="273"/>
      <c r="UPM110" s="273"/>
      <c r="UPN110" s="273"/>
      <c r="UPO110" s="273"/>
      <c r="UPP110" s="273"/>
      <c r="UPQ110" s="273"/>
      <c r="UPR110" s="273"/>
      <c r="UPS110" s="273"/>
      <c r="UPT110" s="273"/>
      <c r="UPU110" s="273"/>
      <c r="UPV110" s="273"/>
      <c r="UPW110" s="273"/>
      <c r="UPX110" s="273"/>
      <c r="UPY110" s="273"/>
      <c r="UPZ110" s="273"/>
      <c r="UQA110" s="273"/>
      <c r="UQB110" s="273"/>
      <c r="UQC110" s="273"/>
      <c r="UQD110" s="273"/>
      <c r="UQE110" s="273"/>
      <c r="UQF110" s="273"/>
      <c r="UQG110" s="273"/>
      <c r="UQH110" s="273"/>
      <c r="UQI110" s="273"/>
      <c r="UQJ110" s="273"/>
      <c r="UQK110" s="273"/>
      <c r="UQL110" s="273"/>
      <c r="UQM110" s="273"/>
      <c r="UQN110" s="273"/>
      <c r="UQO110" s="273"/>
      <c r="UQP110" s="273"/>
      <c r="UQQ110" s="273"/>
      <c r="UQR110" s="273"/>
      <c r="UQS110" s="273"/>
      <c r="UQT110" s="273"/>
      <c r="UQU110" s="273"/>
      <c r="UQV110" s="273"/>
      <c r="UQW110" s="273"/>
      <c r="UQX110" s="273"/>
      <c r="UQY110" s="273"/>
      <c r="UQZ110" s="273"/>
      <c r="URA110" s="273"/>
      <c r="URB110" s="273"/>
      <c r="URC110" s="273"/>
      <c r="URD110" s="273"/>
      <c r="URE110" s="273"/>
      <c r="URF110" s="273"/>
      <c r="URG110" s="273"/>
      <c r="URH110" s="273"/>
      <c r="URI110" s="273"/>
      <c r="URJ110" s="273"/>
      <c r="URK110" s="273"/>
      <c r="URL110" s="273"/>
      <c r="URM110" s="273"/>
      <c r="URN110" s="273"/>
      <c r="URO110" s="273"/>
      <c r="URP110" s="273"/>
      <c r="URQ110" s="273"/>
      <c r="URR110" s="273"/>
      <c r="URS110" s="273"/>
      <c r="URT110" s="273"/>
      <c r="URU110" s="273"/>
      <c r="URV110" s="273"/>
      <c r="URW110" s="273"/>
      <c r="URX110" s="273"/>
      <c r="URY110" s="273"/>
      <c r="URZ110" s="273"/>
      <c r="USA110" s="273"/>
      <c r="USB110" s="273"/>
      <c r="USC110" s="273"/>
      <c r="USD110" s="273"/>
      <c r="USE110" s="273"/>
      <c r="USF110" s="273"/>
      <c r="USG110" s="273"/>
      <c r="USH110" s="273"/>
      <c r="USI110" s="273"/>
      <c r="USJ110" s="273"/>
      <c r="USK110" s="273"/>
      <c r="USL110" s="273"/>
      <c r="USM110" s="273"/>
      <c r="USN110" s="273"/>
      <c r="USO110" s="273"/>
      <c r="USP110" s="273"/>
      <c r="USQ110" s="273"/>
      <c r="USR110" s="273"/>
      <c r="USS110" s="273"/>
      <c r="UST110" s="273"/>
      <c r="USU110" s="273"/>
      <c r="USV110" s="273"/>
      <c r="USW110" s="273"/>
      <c r="USX110" s="273"/>
      <c r="USY110" s="273"/>
      <c r="USZ110" s="273"/>
      <c r="UTA110" s="273"/>
      <c r="UTB110" s="273"/>
      <c r="UTC110" s="273"/>
      <c r="UTD110" s="273"/>
      <c r="UTE110" s="273"/>
      <c r="UTF110" s="273"/>
      <c r="UTG110" s="273"/>
      <c r="UTH110" s="273"/>
      <c r="UTI110" s="273"/>
      <c r="UTJ110" s="273"/>
      <c r="UTK110" s="273"/>
      <c r="UTL110" s="273"/>
      <c r="UTM110" s="273"/>
      <c r="UTN110" s="273"/>
      <c r="UTO110" s="273"/>
      <c r="UTP110" s="273"/>
      <c r="UTQ110" s="273"/>
      <c r="UTR110" s="273"/>
      <c r="UTS110" s="273"/>
      <c r="UTT110" s="273"/>
      <c r="UTU110" s="273"/>
      <c r="UTV110" s="273"/>
      <c r="UTW110" s="273"/>
      <c r="UTX110" s="273"/>
      <c r="UTY110" s="273"/>
      <c r="UTZ110" s="273"/>
      <c r="UUA110" s="273"/>
      <c r="UUB110" s="273"/>
      <c r="UUC110" s="273"/>
      <c r="UUD110" s="273"/>
      <c r="UUE110" s="273"/>
      <c r="UUF110" s="273"/>
      <c r="UUG110" s="273"/>
      <c r="UUH110" s="273"/>
      <c r="UUI110" s="273"/>
      <c r="UUJ110" s="273"/>
      <c r="UUK110" s="273"/>
      <c r="UUL110" s="273"/>
      <c r="UUM110" s="273"/>
      <c r="UUN110" s="273"/>
      <c r="UUO110" s="273"/>
      <c r="UUP110" s="273"/>
      <c r="UUQ110" s="273"/>
      <c r="UUR110" s="273"/>
      <c r="UUS110" s="273"/>
      <c r="UUT110" s="273"/>
      <c r="UUU110" s="273"/>
      <c r="UUV110" s="273"/>
      <c r="UUW110" s="273"/>
      <c r="UUX110" s="273"/>
      <c r="UUY110" s="273"/>
      <c r="UUZ110" s="273"/>
      <c r="UVA110" s="273"/>
      <c r="UVB110" s="273"/>
      <c r="UVC110" s="273"/>
      <c r="UVD110" s="273"/>
      <c r="UVE110" s="273"/>
      <c r="UVF110" s="273"/>
      <c r="UVG110" s="273"/>
      <c r="UVH110" s="273"/>
      <c r="UVI110" s="273"/>
      <c r="UVJ110" s="273"/>
      <c r="UVK110" s="273"/>
      <c r="UVL110" s="273"/>
      <c r="UVM110" s="273"/>
      <c r="UVN110" s="273"/>
      <c r="UVO110" s="273"/>
      <c r="UVP110" s="273"/>
      <c r="UVQ110" s="273"/>
      <c r="UVR110" s="273"/>
      <c r="UVS110" s="273"/>
      <c r="UVT110" s="273"/>
      <c r="UVU110" s="273"/>
      <c r="UVV110" s="273"/>
      <c r="UVW110" s="273"/>
      <c r="UVX110" s="273"/>
      <c r="UVY110" s="273"/>
      <c r="UVZ110" s="273"/>
      <c r="UWA110" s="273"/>
      <c r="UWB110" s="273"/>
      <c r="UWC110" s="273"/>
      <c r="UWD110" s="273"/>
      <c r="UWE110" s="273"/>
      <c r="UWF110" s="273"/>
      <c r="UWG110" s="273"/>
      <c r="UWH110" s="273"/>
      <c r="UWI110" s="273"/>
      <c r="UWJ110" s="273"/>
      <c r="UWK110" s="273"/>
      <c r="UWL110" s="273"/>
      <c r="UWM110" s="273"/>
      <c r="UWN110" s="273"/>
      <c r="UWO110" s="273"/>
      <c r="UWP110" s="273"/>
      <c r="UWQ110" s="273"/>
      <c r="UWR110" s="273"/>
      <c r="UWS110" s="273"/>
      <c r="UWT110" s="273"/>
      <c r="UWU110" s="273"/>
      <c r="UWV110" s="273"/>
      <c r="UWW110" s="273"/>
      <c r="UWX110" s="273"/>
      <c r="UWY110" s="273"/>
      <c r="UWZ110" s="273"/>
      <c r="UXA110" s="273"/>
      <c r="UXB110" s="273"/>
      <c r="UXC110" s="273"/>
      <c r="UXD110" s="273"/>
      <c r="UXE110" s="273"/>
      <c r="UXF110" s="273"/>
      <c r="UXG110" s="273"/>
      <c r="UXH110" s="273"/>
      <c r="UXI110" s="273"/>
      <c r="UXJ110" s="273"/>
      <c r="UXK110" s="273"/>
      <c r="UXL110" s="273"/>
      <c r="UXM110" s="273"/>
      <c r="UXN110" s="273"/>
      <c r="UXO110" s="273"/>
      <c r="UXP110" s="273"/>
      <c r="UXQ110" s="273"/>
      <c r="UXR110" s="273"/>
      <c r="UXS110" s="273"/>
      <c r="UXT110" s="273"/>
      <c r="UXU110" s="273"/>
      <c r="UXV110" s="273"/>
      <c r="UXW110" s="273"/>
      <c r="UXX110" s="273"/>
      <c r="UXY110" s="273"/>
      <c r="UXZ110" s="273"/>
      <c r="UYA110" s="273"/>
      <c r="UYB110" s="273"/>
      <c r="UYC110" s="273"/>
      <c r="UYD110" s="273"/>
      <c r="UYE110" s="273"/>
      <c r="UYF110" s="273"/>
      <c r="UYG110" s="273"/>
      <c r="UYH110" s="273"/>
      <c r="UYI110" s="273"/>
      <c r="UYJ110" s="273"/>
      <c r="UYK110" s="273"/>
      <c r="UYL110" s="273"/>
      <c r="UYM110" s="273"/>
      <c r="UYN110" s="273"/>
      <c r="UYO110" s="273"/>
      <c r="UYP110" s="273"/>
      <c r="UYQ110" s="273"/>
      <c r="UYR110" s="273"/>
      <c r="UYS110" s="273"/>
      <c r="UYT110" s="273"/>
      <c r="UYU110" s="273"/>
      <c r="UYV110" s="273"/>
      <c r="UYW110" s="273"/>
      <c r="UYX110" s="273"/>
      <c r="UYY110" s="273"/>
      <c r="UYZ110" s="273"/>
      <c r="UZA110" s="273"/>
      <c r="UZB110" s="273"/>
      <c r="UZC110" s="273"/>
      <c r="UZD110" s="273"/>
      <c r="UZE110" s="273"/>
      <c r="UZF110" s="273"/>
      <c r="UZG110" s="273"/>
      <c r="UZH110" s="273"/>
      <c r="UZI110" s="273"/>
      <c r="UZJ110" s="273"/>
      <c r="UZK110" s="273"/>
      <c r="UZL110" s="273"/>
      <c r="UZM110" s="273"/>
      <c r="UZN110" s="273"/>
      <c r="UZO110" s="273"/>
      <c r="UZP110" s="273"/>
      <c r="UZQ110" s="273"/>
      <c r="UZR110" s="273"/>
      <c r="UZS110" s="273"/>
      <c r="UZT110" s="273"/>
      <c r="UZU110" s="273"/>
      <c r="UZV110" s="273"/>
      <c r="UZW110" s="273"/>
      <c r="UZX110" s="273"/>
      <c r="UZY110" s="273"/>
      <c r="UZZ110" s="273"/>
      <c r="VAA110" s="273"/>
      <c r="VAB110" s="273"/>
      <c r="VAC110" s="273"/>
      <c r="VAD110" s="273"/>
      <c r="VAE110" s="273"/>
      <c r="VAF110" s="273"/>
      <c r="VAG110" s="273"/>
      <c r="VAH110" s="273"/>
      <c r="VAI110" s="273"/>
      <c r="VAJ110" s="273"/>
      <c r="VAK110" s="273"/>
      <c r="VAL110" s="273"/>
      <c r="VAM110" s="273"/>
      <c r="VAN110" s="273"/>
      <c r="VAO110" s="273"/>
      <c r="VAP110" s="273"/>
      <c r="VAQ110" s="273"/>
      <c r="VAR110" s="273"/>
      <c r="VAS110" s="273"/>
      <c r="VAT110" s="273"/>
      <c r="VAU110" s="273"/>
      <c r="VAV110" s="273"/>
      <c r="VAW110" s="273"/>
      <c r="VAX110" s="273"/>
      <c r="VAY110" s="273"/>
      <c r="VAZ110" s="273"/>
      <c r="VBA110" s="273"/>
      <c r="VBB110" s="273"/>
      <c r="VBC110" s="273"/>
      <c r="VBD110" s="273"/>
      <c r="VBE110" s="273"/>
      <c r="VBF110" s="273"/>
      <c r="VBG110" s="273"/>
      <c r="VBH110" s="273"/>
      <c r="VBI110" s="273"/>
      <c r="VBJ110" s="273"/>
      <c r="VBK110" s="273"/>
      <c r="VBL110" s="273"/>
      <c r="VBM110" s="273"/>
      <c r="VBN110" s="273"/>
      <c r="VBO110" s="273"/>
      <c r="VBP110" s="273"/>
      <c r="VBQ110" s="273"/>
      <c r="VBR110" s="273"/>
      <c r="VBS110" s="273"/>
      <c r="VBT110" s="273"/>
      <c r="VBU110" s="273"/>
      <c r="VBV110" s="273"/>
      <c r="VBW110" s="273"/>
      <c r="VBX110" s="273"/>
      <c r="VBY110" s="273"/>
      <c r="VBZ110" s="273"/>
      <c r="VCA110" s="273"/>
      <c r="VCB110" s="273"/>
      <c r="VCC110" s="273"/>
      <c r="VCD110" s="273"/>
      <c r="VCE110" s="273"/>
      <c r="VCF110" s="273"/>
      <c r="VCG110" s="273"/>
      <c r="VCH110" s="273"/>
      <c r="VCI110" s="273"/>
      <c r="VCJ110" s="273"/>
      <c r="VCK110" s="273"/>
      <c r="VCL110" s="273"/>
      <c r="VCM110" s="273"/>
      <c r="VCN110" s="273"/>
      <c r="VCO110" s="273"/>
      <c r="VCP110" s="273"/>
      <c r="VCQ110" s="273"/>
      <c r="VCR110" s="273"/>
      <c r="VCS110" s="273"/>
      <c r="VCT110" s="273"/>
      <c r="VCU110" s="273"/>
      <c r="VCV110" s="273"/>
      <c r="VCW110" s="273"/>
      <c r="VCX110" s="273"/>
      <c r="VCY110" s="273"/>
      <c r="VCZ110" s="273"/>
      <c r="VDA110" s="273"/>
      <c r="VDB110" s="273"/>
      <c r="VDC110" s="273"/>
      <c r="VDD110" s="273"/>
      <c r="VDE110" s="273"/>
      <c r="VDF110" s="273"/>
      <c r="VDG110" s="273"/>
      <c r="VDH110" s="273"/>
      <c r="VDI110" s="273"/>
      <c r="VDJ110" s="273"/>
      <c r="VDK110" s="273"/>
      <c r="VDL110" s="273"/>
      <c r="VDM110" s="273"/>
      <c r="VDN110" s="273"/>
      <c r="VDO110" s="273"/>
      <c r="VDP110" s="273"/>
      <c r="VDQ110" s="273"/>
      <c r="VDR110" s="273"/>
      <c r="VDS110" s="273"/>
      <c r="VDT110" s="273"/>
      <c r="VDU110" s="273"/>
      <c r="VDV110" s="273"/>
      <c r="VDW110" s="273"/>
      <c r="VDX110" s="273"/>
      <c r="VDY110" s="273"/>
      <c r="VDZ110" s="273"/>
      <c r="VEA110" s="273"/>
      <c r="VEB110" s="273"/>
      <c r="VEC110" s="273"/>
      <c r="VED110" s="273"/>
      <c r="VEE110" s="273"/>
      <c r="VEF110" s="273"/>
      <c r="VEG110" s="273"/>
      <c r="VEH110" s="273"/>
      <c r="VEI110" s="273"/>
      <c r="VEJ110" s="273"/>
      <c r="VEK110" s="273"/>
      <c r="VEL110" s="273"/>
      <c r="VEM110" s="273"/>
      <c r="VEN110" s="273"/>
      <c r="VEO110" s="273"/>
      <c r="VEP110" s="273"/>
      <c r="VEQ110" s="273"/>
      <c r="VER110" s="273"/>
      <c r="VES110" s="273"/>
      <c r="VET110" s="273"/>
      <c r="VEU110" s="273"/>
      <c r="VEV110" s="273"/>
      <c r="VEW110" s="273"/>
      <c r="VEX110" s="273"/>
      <c r="VEY110" s="273"/>
      <c r="VEZ110" s="273"/>
      <c r="VFA110" s="273"/>
      <c r="VFB110" s="273"/>
      <c r="VFC110" s="273"/>
      <c r="VFD110" s="273"/>
      <c r="VFE110" s="273"/>
      <c r="VFF110" s="273"/>
      <c r="VFG110" s="273"/>
      <c r="VFH110" s="273"/>
      <c r="VFI110" s="273"/>
      <c r="VFJ110" s="273"/>
      <c r="VFK110" s="273"/>
      <c r="VFL110" s="273"/>
      <c r="VFM110" s="273"/>
      <c r="VFN110" s="273"/>
      <c r="VFO110" s="273"/>
      <c r="VFP110" s="273"/>
      <c r="VFQ110" s="273"/>
      <c r="VFR110" s="273"/>
      <c r="VFS110" s="273"/>
      <c r="VFT110" s="273"/>
      <c r="VFU110" s="273"/>
      <c r="VFV110" s="273"/>
      <c r="VFW110" s="273"/>
      <c r="VFX110" s="273"/>
      <c r="VFY110" s="273"/>
      <c r="VFZ110" s="273"/>
      <c r="VGA110" s="273"/>
      <c r="VGB110" s="273"/>
      <c r="VGC110" s="273"/>
      <c r="VGD110" s="273"/>
      <c r="VGE110" s="273"/>
      <c r="VGF110" s="273"/>
      <c r="VGG110" s="273"/>
      <c r="VGH110" s="273"/>
      <c r="VGI110" s="273"/>
      <c r="VGJ110" s="273"/>
      <c r="VGK110" s="273"/>
      <c r="VGL110" s="273"/>
      <c r="VGM110" s="273"/>
      <c r="VGN110" s="273"/>
      <c r="VGO110" s="273"/>
      <c r="VGP110" s="273"/>
      <c r="VGQ110" s="273"/>
      <c r="VGR110" s="273"/>
      <c r="VGS110" s="273"/>
      <c r="VGT110" s="273"/>
      <c r="VGU110" s="273"/>
      <c r="VGV110" s="273"/>
      <c r="VGW110" s="273"/>
      <c r="VGX110" s="273"/>
      <c r="VGY110" s="273"/>
      <c r="VGZ110" s="273"/>
      <c r="VHA110" s="273"/>
      <c r="VHB110" s="273"/>
      <c r="VHC110" s="273"/>
      <c r="VHD110" s="273"/>
      <c r="VHE110" s="273"/>
      <c r="VHF110" s="273"/>
      <c r="VHG110" s="273"/>
      <c r="VHH110" s="273"/>
      <c r="VHI110" s="273"/>
      <c r="VHJ110" s="273"/>
      <c r="VHK110" s="273"/>
      <c r="VHL110" s="273"/>
      <c r="VHM110" s="273"/>
      <c r="VHN110" s="273"/>
      <c r="VHO110" s="273"/>
      <c r="VHP110" s="273"/>
      <c r="VHQ110" s="273"/>
      <c r="VHR110" s="273"/>
      <c r="VHS110" s="273"/>
      <c r="VHT110" s="273"/>
      <c r="VHU110" s="273"/>
      <c r="VHV110" s="273"/>
      <c r="VHW110" s="273"/>
      <c r="VHX110" s="273"/>
      <c r="VHY110" s="273"/>
      <c r="VHZ110" s="273"/>
      <c r="VIA110" s="273"/>
      <c r="VIB110" s="273"/>
      <c r="VIC110" s="273"/>
      <c r="VID110" s="273"/>
      <c r="VIE110" s="273"/>
      <c r="VIF110" s="273"/>
      <c r="VIG110" s="273"/>
      <c r="VIH110" s="273"/>
      <c r="VII110" s="273"/>
      <c r="VIJ110" s="273"/>
      <c r="VIK110" s="273"/>
      <c r="VIL110" s="273"/>
      <c r="VIM110" s="273"/>
      <c r="VIN110" s="273"/>
      <c r="VIO110" s="273"/>
      <c r="VIP110" s="273"/>
      <c r="VIQ110" s="273"/>
      <c r="VIR110" s="273"/>
      <c r="VIS110" s="273"/>
      <c r="VIT110" s="273"/>
      <c r="VIU110" s="273"/>
      <c r="VIV110" s="273"/>
      <c r="VIW110" s="273"/>
      <c r="VIX110" s="273"/>
      <c r="VIY110" s="273"/>
      <c r="VIZ110" s="273"/>
      <c r="VJA110" s="273"/>
      <c r="VJB110" s="273"/>
      <c r="VJC110" s="273"/>
      <c r="VJD110" s="273"/>
      <c r="VJE110" s="273"/>
      <c r="VJF110" s="273"/>
      <c r="VJG110" s="273"/>
      <c r="VJH110" s="273"/>
      <c r="VJI110" s="273"/>
      <c r="VJJ110" s="273"/>
      <c r="VJK110" s="273"/>
      <c r="VJL110" s="273"/>
      <c r="VJM110" s="273"/>
      <c r="VJN110" s="273"/>
      <c r="VJO110" s="273"/>
      <c r="VJP110" s="273"/>
      <c r="VJQ110" s="273"/>
      <c r="VJR110" s="273"/>
      <c r="VJS110" s="273"/>
      <c r="VJT110" s="273"/>
      <c r="VJU110" s="273"/>
      <c r="VJV110" s="273"/>
      <c r="VJW110" s="273"/>
      <c r="VJX110" s="273"/>
      <c r="VJY110" s="273"/>
      <c r="VJZ110" s="273"/>
      <c r="VKA110" s="273"/>
      <c r="VKB110" s="273"/>
      <c r="VKC110" s="273"/>
      <c r="VKD110" s="273"/>
      <c r="VKE110" s="273"/>
      <c r="VKF110" s="273"/>
      <c r="VKG110" s="273"/>
      <c r="VKH110" s="273"/>
      <c r="VKI110" s="273"/>
      <c r="VKJ110" s="273"/>
      <c r="VKK110" s="273"/>
      <c r="VKL110" s="273"/>
      <c r="VKM110" s="273"/>
      <c r="VKN110" s="273"/>
      <c r="VKO110" s="273"/>
      <c r="VKP110" s="273"/>
      <c r="VKQ110" s="273"/>
      <c r="VKR110" s="273"/>
      <c r="VKS110" s="273"/>
      <c r="VKT110" s="273"/>
      <c r="VKU110" s="273"/>
      <c r="VKV110" s="273"/>
      <c r="VKW110" s="273"/>
      <c r="VKX110" s="273"/>
      <c r="VKY110" s="273"/>
      <c r="VKZ110" s="273"/>
      <c r="VLA110" s="273"/>
      <c r="VLB110" s="273"/>
      <c r="VLC110" s="273"/>
      <c r="VLD110" s="273"/>
      <c r="VLE110" s="273"/>
      <c r="VLF110" s="273"/>
      <c r="VLG110" s="273"/>
      <c r="VLH110" s="273"/>
      <c r="VLI110" s="273"/>
      <c r="VLJ110" s="273"/>
      <c r="VLK110" s="273"/>
      <c r="VLL110" s="273"/>
      <c r="VLM110" s="273"/>
      <c r="VLN110" s="273"/>
      <c r="VLO110" s="273"/>
      <c r="VLP110" s="273"/>
      <c r="VLQ110" s="273"/>
      <c r="VLR110" s="273"/>
      <c r="VLS110" s="273"/>
      <c r="VLT110" s="273"/>
      <c r="VLU110" s="273"/>
      <c r="VLV110" s="273"/>
      <c r="VLW110" s="273"/>
      <c r="VLX110" s="273"/>
      <c r="VLY110" s="273"/>
      <c r="VLZ110" s="273"/>
      <c r="VMA110" s="273"/>
      <c r="VMB110" s="273"/>
      <c r="VMC110" s="273"/>
      <c r="VMD110" s="273"/>
      <c r="VME110" s="273"/>
      <c r="VMF110" s="273"/>
      <c r="VMG110" s="273"/>
      <c r="VMH110" s="273"/>
      <c r="VMI110" s="273"/>
      <c r="VMJ110" s="273"/>
      <c r="VMK110" s="273"/>
      <c r="VML110" s="273"/>
      <c r="VMM110" s="273"/>
      <c r="VMN110" s="273"/>
      <c r="VMO110" s="273"/>
      <c r="VMP110" s="273"/>
      <c r="VMQ110" s="273"/>
      <c r="VMR110" s="273"/>
      <c r="VMS110" s="273"/>
      <c r="VMT110" s="273"/>
      <c r="VMU110" s="273"/>
      <c r="VMV110" s="273"/>
      <c r="VMW110" s="273"/>
      <c r="VMX110" s="273"/>
      <c r="VMY110" s="273"/>
      <c r="VMZ110" s="273"/>
      <c r="VNA110" s="273"/>
      <c r="VNB110" s="273"/>
      <c r="VNC110" s="273"/>
      <c r="VND110" s="273"/>
      <c r="VNE110" s="273"/>
      <c r="VNF110" s="273"/>
      <c r="VNG110" s="273"/>
      <c r="VNH110" s="273"/>
      <c r="VNI110" s="273"/>
      <c r="VNJ110" s="273"/>
      <c r="VNK110" s="273"/>
      <c r="VNL110" s="273"/>
      <c r="VNM110" s="273"/>
      <c r="VNN110" s="273"/>
      <c r="VNO110" s="273"/>
      <c r="VNP110" s="273"/>
      <c r="VNQ110" s="273"/>
      <c r="VNR110" s="273"/>
      <c r="VNS110" s="273"/>
      <c r="VNT110" s="273"/>
      <c r="VNU110" s="273"/>
      <c r="VNV110" s="273"/>
      <c r="VNW110" s="273"/>
      <c r="VNX110" s="273"/>
      <c r="VNY110" s="273"/>
      <c r="VNZ110" s="273"/>
      <c r="VOA110" s="273"/>
      <c r="VOB110" s="273"/>
      <c r="VOC110" s="273"/>
      <c r="VOD110" s="273"/>
      <c r="VOE110" s="273"/>
      <c r="VOF110" s="273"/>
      <c r="VOG110" s="273"/>
      <c r="VOH110" s="273"/>
      <c r="VOI110" s="273"/>
      <c r="VOJ110" s="273"/>
      <c r="VOK110" s="273"/>
      <c r="VOL110" s="273"/>
      <c r="VOM110" s="273"/>
      <c r="VON110" s="273"/>
      <c r="VOO110" s="273"/>
      <c r="VOP110" s="273"/>
      <c r="VOQ110" s="273"/>
      <c r="VOR110" s="273"/>
      <c r="VOS110" s="273"/>
      <c r="VOT110" s="273"/>
      <c r="VOU110" s="273"/>
      <c r="VOV110" s="273"/>
      <c r="VOW110" s="273"/>
      <c r="VOX110" s="273"/>
      <c r="VOY110" s="273"/>
      <c r="VOZ110" s="273"/>
      <c r="VPA110" s="273"/>
      <c r="VPB110" s="273"/>
      <c r="VPC110" s="273"/>
      <c r="VPD110" s="273"/>
      <c r="VPE110" s="273"/>
      <c r="VPF110" s="273"/>
      <c r="VPG110" s="273"/>
      <c r="VPH110" s="273"/>
      <c r="VPI110" s="273"/>
      <c r="VPJ110" s="273"/>
      <c r="VPK110" s="273"/>
      <c r="VPL110" s="273"/>
      <c r="VPM110" s="273"/>
      <c r="VPN110" s="273"/>
      <c r="VPO110" s="273"/>
      <c r="VPP110" s="273"/>
      <c r="VPQ110" s="273"/>
      <c r="VPR110" s="273"/>
      <c r="VPS110" s="273"/>
      <c r="VPT110" s="273"/>
      <c r="VPU110" s="273"/>
      <c r="VPV110" s="273"/>
      <c r="VPW110" s="273"/>
      <c r="VPX110" s="273"/>
      <c r="VPY110" s="273"/>
      <c r="VPZ110" s="273"/>
      <c r="VQA110" s="273"/>
      <c r="VQB110" s="273"/>
      <c r="VQC110" s="273"/>
      <c r="VQD110" s="273"/>
      <c r="VQE110" s="273"/>
      <c r="VQF110" s="273"/>
      <c r="VQG110" s="273"/>
      <c r="VQH110" s="273"/>
      <c r="VQI110" s="273"/>
      <c r="VQJ110" s="273"/>
      <c r="VQK110" s="273"/>
      <c r="VQL110" s="273"/>
      <c r="VQM110" s="273"/>
      <c r="VQN110" s="273"/>
      <c r="VQO110" s="273"/>
      <c r="VQP110" s="273"/>
      <c r="VQQ110" s="273"/>
      <c r="VQR110" s="273"/>
      <c r="VQS110" s="273"/>
      <c r="VQT110" s="273"/>
      <c r="VQU110" s="273"/>
      <c r="VQV110" s="273"/>
      <c r="VQW110" s="273"/>
      <c r="VQX110" s="273"/>
      <c r="VQY110" s="273"/>
      <c r="VQZ110" s="273"/>
      <c r="VRA110" s="273"/>
      <c r="VRB110" s="273"/>
      <c r="VRC110" s="273"/>
      <c r="VRD110" s="273"/>
      <c r="VRE110" s="273"/>
      <c r="VRF110" s="273"/>
      <c r="VRG110" s="273"/>
      <c r="VRH110" s="273"/>
      <c r="VRI110" s="273"/>
      <c r="VRJ110" s="273"/>
      <c r="VRK110" s="273"/>
      <c r="VRL110" s="273"/>
      <c r="VRM110" s="273"/>
      <c r="VRN110" s="273"/>
      <c r="VRO110" s="273"/>
      <c r="VRP110" s="273"/>
      <c r="VRQ110" s="273"/>
      <c r="VRR110" s="273"/>
      <c r="VRS110" s="273"/>
      <c r="VRT110" s="273"/>
      <c r="VRU110" s="273"/>
      <c r="VRV110" s="273"/>
      <c r="VRW110" s="273"/>
      <c r="VRX110" s="273"/>
      <c r="VRY110" s="273"/>
      <c r="VRZ110" s="273"/>
      <c r="VSA110" s="273"/>
      <c r="VSB110" s="273"/>
      <c r="VSC110" s="273"/>
      <c r="VSD110" s="273"/>
      <c r="VSE110" s="273"/>
      <c r="VSF110" s="273"/>
      <c r="VSG110" s="273"/>
      <c r="VSH110" s="273"/>
      <c r="VSI110" s="273"/>
      <c r="VSJ110" s="273"/>
      <c r="VSK110" s="273"/>
      <c r="VSL110" s="273"/>
      <c r="VSM110" s="273"/>
      <c r="VSN110" s="273"/>
      <c r="VSO110" s="273"/>
      <c r="VSP110" s="273"/>
      <c r="VSQ110" s="273"/>
      <c r="VSR110" s="273"/>
      <c r="VSS110" s="273"/>
      <c r="VST110" s="273"/>
      <c r="VSU110" s="273"/>
      <c r="VSV110" s="273"/>
      <c r="VSW110" s="273"/>
      <c r="VSX110" s="273"/>
      <c r="VSY110" s="273"/>
      <c r="VSZ110" s="273"/>
      <c r="VTA110" s="273"/>
      <c r="VTB110" s="273"/>
      <c r="VTC110" s="273"/>
      <c r="VTD110" s="273"/>
      <c r="VTE110" s="273"/>
      <c r="VTF110" s="273"/>
      <c r="VTG110" s="273"/>
      <c r="VTH110" s="273"/>
      <c r="VTI110" s="273"/>
      <c r="VTJ110" s="273"/>
      <c r="VTK110" s="273"/>
      <c r="VTL110" s="273"/>
      <c r="VTM110" s="273"/>
      <c r="VTN110" s="273"/>
      <c r="VTO110" s="273"/>
      <c r="VTP110" s="273"/>
      <c r="VTQ110" s="273"/>
      <c r="VTR110" s="273"/>
      <c r="VTS110" s="273"/>
      <c r="VTT110" s="273"/>
      <c r="VTU110" s="273"/>
      <c r="VTV110" s="273"/>
      <c r="VTW110" s="273"/>
      <c r="VTX110" s="273"/>
      <c r="VTY110" s="273"/>
      <c r="VTZ110" s="273"/>
      <c r="VUA110" s="273"/>
      <c r="VUB110" s="273"/>
      <c r="VUC110" s="273"/>
      <c r="VUD110" s="273"/>
      <c r="VUE110" s="273"/>
      <c r="VUF110" s="273"/>
      <c r="VUG110" s="273"/>
      <c r="VUH110" s="273"/>
      <c r="VUI110" s="273"/>
      <c r="VUJ110" s="273"/>
      <c r="VUK110" s="273"/>
      <c r="VUL110" s="273"/>
      <c r="VUM110" s="273"/>
      <c r="VUN110" s="273"/>
      <c r="VUO110" s="273"/>
      <c r="VUP110" s="273"/>
      <c r="VUQ110" s="273"/>
      <c r="VUR110" s="273"/>
      <c r="VUS110" s="273"/>
      <c r="VUT110" s="273"/>
      <c r="VUU110" s="273"/>
      <c r="VUV110" s="273"/>
      <c r="VUW110" s="273"/>
      <c r="VUX110" s="273"/>
      <c r="VUY110" s="273"/>
      <c r="VUZ110" s="273"/>
      <c r="VVA110" s="273"/>
      <c r="VVB110" s="273"/>
      <c r="VVC110" s="273"/>
      <c r="VVD110" s="273"/>
      <c r="VVE110" s="273"/>
      <c r="VVF110" s="273"/>
      <c r="VVG110" s="273"/>
      <c r="VVH110" s="273"/>
      <c r="VVI110" s="273"/>
      <c r="VVJ110" s="273"/>
      <c r="VVK110" s="273"/>
      <c r="VVL110" s="273"/>
      <c r="VVM110" s="273"/>
      <c r="VVN110" s="273"/>
      <c r="VVO110" s="273"/>
      <c r="VVP110" s="273"/>
      <c r="VVQ110" s="273"/>
      <c r="VVR110" s="273"/>
      <c r="VVS110" s="273"/>
      <c r="VVT110" s="273"/>
      <c r="VVU110" s="273"/>
      <c r="VVV110" s="273"/>
      <c r="VVW110" s="273"/>
      <c r="VVX110" s="273"/>
      <c r="VVY110" s="273"/>
      <c r="VVZ110" s="273"/>
      <c r="VWA110" s="273"/>
      <c r="VWB110" s="273"/>
      <c r="VWC110" s="273"/>
      <c r="VWD110" s="273"/>
      <c r="VWE110" s="273"/>
      <c r="VWF110" s="273"/>
      <c r="VWG110" s="273"/>
      <c r="VWH110" s="273"/>
      <c r="VWI110" s="273"/>
      <c r="VWJ110" s="273"/>
      <c r="VWK110" s="273"/>
      <c r="VWL110" s="273"/>
      <c r="VWM110" s="273"/>
      <c r="VWN110" s="273"/>
      <c r="VWO110" s="273"/>
      <c r="VWP110" s="273"/>
      <c r="VWQ110" s="273"/>
      <c r="VWR110" s="273"/>
      <c r="VWS110" s="273"/>
      <c r="VWT110" s="273"/>
      <c r="VWU110" s="273"/>
      <c r="VWV110" s="273"/>
      <c r="VWW110" s="273"/>
      <c r="VWX110" s="273"/>
      <c r="VWY110" s="273"/>
      <c r="VWZ110" s="273"/>
      <c r="VXA110" s="273"/>
      <c r="VXB110" s="273"/>
      <c r="VXC110" s="273"/>
      <c r="VXD110" s="273"/>
      <c r="VXE110" s="273"/>
      <c r="VXF110" s="273"/>
      <c r="VXG110" s="273"/>
      <c r="VXH110" s="273"/>
      <c r="VXI110" s="273"/>
      <c r="VXJ110" s="273"/>
      <c r="VXK110" s="273"/>
      <c r="VXL110" s="273"/>
      <c r="VXM110" s="273"/>
      <c r="VXN110" s="273"/>
      <c r="VXO110" s="273"/>
      <c r="VXP110" s="273"/>
      <c r="VXQ110" s="273"/>
      <c r="VXR110" s="273"/>
      <c r="VXS110" s="273"/>
      <c r="VXT110" s="273"/>
      <c r="VXU110" s="273"/>
      <c r="VXV110" s="273"/>
      <c r="VXW110" s="273"/>
      <c r="VXX110" s="273"/>
      <c r="VXY110" s="273"/>
      <c r="VXZ110" s="273"/>
      <c r="VYA110" s="273"/>
      <c r="VYB110" s="273"/>
      <c r="VYC110" s="273"/>
      <c r="VYD110" s="273"/>
      <c r="VYE110" s="273"/>
      <c r="VYF110" s="273"/>
      <c r="VYG110" s="273"/>
      <c r="VYH110" s="273"/>
      <c r="VYI110" s="273"/>
      <c r="VYJ110" s="273"/>
      <c r="VYK110" s="273"/>
      <c r="VYL110" s="273"/>
      <c r="VYM110" s="273"/>
      <c r="VYN110" s="273"/>
      <c r="VYO110" s="273"/>
      <c r="VYP110" s="273"/>
      <c r="VYQ110" s="273"/>
      <c r="VYR110" s="273"/>
      <c r="VYS110" s="273"/>
      <c r="VYT110" s="273"/>
      <c r="VYU110" s="273"/>
      <c r="VYV110" s="273"/>
      <c r="VYW110" s="273"/>
      <c r="VYX110" s="273"/>
      <c r="VYY110" s="273"/>
      <c r="VYZ110" s="273"/>
      <c r="VZA110" s="273"/>
      <c r="VZB110" s="273"/>
      <c r="VZC110" s="273"/>
      <c r="VZD110" s="273"/>
      <c r="VZE110" s="273"/>
      <c r="VZF110" s="273"/>
      <c r="VZG110" s="273"/>
      <c r="VZH110" s="273"/>
      <c r="VZI110" s="273"/>
      <c r="VZJ110" s="273"/>
      <c r="VZK110" s="273"/>
      <c r="VZL110" s="273"/>
      <c r="VZM110" s="273"/>
      <c r="VZN110" s="273"/>
      <c r="VZO110" s="273"/>
      <c r="VZP110" s="273"/>
      <c r="VZQ110" s="273"/>
      <c r="VZR110" s="273"/>
      <c r="VZS110" s="273"/>
      <c r="VZT110" s="273"/>
      <c r="VZU110" s="273"/>
      <c r="VZV110" s="273"/>
      <c r="VZW110" s="273"/>
      <c r="VZX110" s="273"/>
      <c r="VZY110" s="273"/>
      <c r="VZZ110" s="273"/>
      <c r="WAA110" s="273"/>
      <c r="WAB110" s="273"/>
      <c r="WAC110" s="273"/>
      <c r="WAD110" s="273"/>
      <c r="WAE110" s="273"/>
      <c r="WAF110" s="273"/>
      <c r="WAG110" s="273"/>
      <c r="WAH110" s="273"/>
      <c r="WAI110" s="273"/>
      <c r="WAJ110" s="273"/>
      <c r="WAK110" s="273"/>
      <c r="WAL110" s="273"/>
      <c r="WAM110" s="273"/>
      <c r="WAN110" s="273"/>
      <c r="WAO110" s="273"/>
      <c r="WAP110" s="273"/>
      <c r="WAQ110" s="273"/>
      <c r="WAR110" s="273"/>
      <c r="WAS110" s="273"/>
      <c r="WAT110" s="273"/>
      <c r="WAU110" s="273"/>
      <c r="WAV110" s="273"/>
      <c r="WAW110" s="273"/>
      <c r="WAX110" s="273"/>
      <c r="WAY110" s="273"/>
      <c r="WAZ110" s="273"/>
      <c r="WBA110" s="273"/>
      <c r="WBB110" s="273"/>
      <c r="WBC110" s="273"/>
      <c r="WBD110" s="273"/>
      <c r="WBE110" s="273"/>
      <c r="WBF110" s="273"/>
      <c r="WBG110" s="273"/>
      <c r="WBH110" s="273"/>
      <c r="WBI110" s="273"/>
      <c r="WBJ110" s="273"/>
      <c r="WBK110" s="273"/>
      <c r="WBL110" s="273"/>
      <c r="WBM110" s="273"/>
      <c r="WBN110" s="273"/>
      <c r="WBO110" s="273"/>
      <c r="WBP110" s="273"/>
      <c r="WBQ110" s="273"/>
      <c r="WBR110" s="273"/>
      <c r="WBS110" s="273"/>
      <c r="WBT110" s="273"/>
      <c r="WBU110" s="273"/>
      <c r="WBV110" s="273"/>
      <c r="WBW110" s="273"/>
      <c r="WBX110" s="273"/>
      <c r="WBY110" s="273"/>
      <c r="WBZ110" s="273"/>
      <c r="WCA110" s="273"/>
      <c r="WCB110" s="273"/>
      <c r="WCC110" s="273"/>
      <c r="WCD110" s="273"/>
      <c r="WCE110" s="273"/>
      <c r="WCF110" s="273"/>
      <c r="WCG110" s="273"/>
      <c r="WCH110" s="273"/>
      <c r="WCI110" s="273"/>
      <c r="WCJ110" s="273"/>
      <c r="WCK110" s="273"/>
      <c r="WCL110" s="273"/>
      <c r="WCM110" s="273"/>
      <c r="WCN110" s="273"/>
      <c r="WCO110" s="273"/>
      <c r="WCP110" s="273"/>
      <c r="WCQ110" s="273"/>
      <c r="WCR110" s="273"/>
      <c r="WCS110" s="273"/>
      <c r="WCT110" s="273"/>
      <c r="WCU110" s="273"/>
      <c r="WCV110" s="273"/>
      <c r="WCW110" s="273"/>
      <c r="WCX110" s="273"/>
      <c r="WCY110" s="273"/>
      <c r="WCZ110" s="273"/>
      <c r="WDA110" s="273"/>
      <c r="WDB110" s="273"/>
      <c r="WDC110" s="273"/>
      <c r="WDD110" s="273"/>
      <c r="WDE110" s="273"/>
      <c r="WDF110" s="273"/>
      <c r="WDG110" s="273"/>
      <c r="WDH110" s="273"/>
      <c r="WDI110" s="273"/>
      <c r="WDJ110" s="273"/>
      <c r="WDK110" s="273"/>
      <c r="WDL110" s="273"/>
      <c r="WDM110" s="273"/>
      <c r="WDN110" s="273"/>
      <c r="WDO110" s="273"/>
      <c r="WDP110" s="273"/>
      <c r="WDQ110" s="273"/>
      <c r="WDR110" s="273"/>
      <c r="WDS110" s="273"/>
      <c r="WDT110" s="273"/>
      <c r="WDU110" s="273"/>
      <c r="WDV110" s="273"/>
      <c r="WDW110" s="273"/>
      <c r="WDX110" s="273"/>
      <c r="WDY110" s="273"/>
      <c r="WDZ110" s="273"/>
      <c r="WEA110" s="273"/>
      <c r="WEB110" s="273"/>
      <c r="WEC110" s="273"/>
      <c r="WED110" s="273"/>
      <c r="WEE110" s="273"/>
      <c r="WEF110" s="273"/>
      <c r="WEG110" s="273"/>
      <c r="WEH110" s="273"/>
      <c r="WEI110" s="273"/>
      <c r="WEJ110" s="273"/>
      <c r="WEK110" s="273"/>
      <c r="WEL110" s="273"/>
      <c r="WEM110" s="273"/>
      <c r="WEN110" s="273"/>
      <c r="WEO110" s="273"/>
      <c r="WEP110" s="273"/>
      <c r="WEQ110" s="273"/>
      <c r="WER110" s="273"/>
      <c r="WES110" s="273"/>
      <c r="WET110" s="273"/>
      <c r="WEU110" s="273"/>
      <c r="WEV110" s="273"/>
      <c r="WEW110" s="273"/>
      <c r="WEX110" s="273"/>
      <c r="WEY110" s="273"/>
      <c r="WEZ110" s="273"/>
      <c r="WFA110" s="273"/>
      <c r="WFB110" s="273"/>
      <c r="WFC110" s="273"/>
      <c r="WFD110" s="273"/>
      <c r="WFE110" s="273"/>
      <c r="WFF110" s="273"/>
      <c r="WFG110" s="273"/>
      <c r="WFH110" s="273"/>
      <c r="WFI110" s="273"/>
      <c r="WFJ110" s="273"/>
      <c r="WFK110" s="273"/>
      <c r="WFL110" s="273"/>
      <c r="WFM110" s="273"/>
      <c r="WFN110" s="273"/>
      <c r="WFO110" s="273"/>
      <c r="WFP110" s="273"/>
      <c r="WFQ110" s="273"/>
      <c r="WFR110" s="273"/>
      <c r="WFS110" s="273"/>
      <c r="WFT110" s="273"/>
      <c r="WFU110" s="273"/>
      <c r="WFV110" s="273"/>
      <c r="WFW110" s="273"/>
      <c r="WFX110" s="273"/>
      <c r="WFY110" s="273"/>
      <c r="WFZ110" s="273"/>
      <c r="WGA110" s="273"/>
      <c r="WGB110" s="273"/>
      <c r="WGC110" s="273"/>
      <c r="WGD110" s="273"/>
      <c r="WGE110" s="273"/>
      <c r="WGF110" s="273"/>
      <c r="WGG110" s="273"/>
      <c r="WGH110" s="273"/>
      <c r="WGI110" s="273"/>
      <c r="WGJ110" s="273"/>
      <c r="WGK110" s="273"/>
      <c r="WGL110" s="273"/>
      <c r="WGM110" s="273"/>
      <c r="WGN110" s="273"/>
      <c r="WGO110" s="273"/>
      <c r="WGP110" s="273"/>
      <c r="WGQ110" s="273"/>
      <c r="WGR110" s="273"/>
      <c r="WGS110" s="273"/>
      <c r="WGT110" s="273"/>
      <c r="WGU110" s="273"/>
      <c r="WGV110" s="273"/>
      <c r="WGW110" s="273"/>
      <c r="WGX110" s="273"/>
      <c r="WGY110" s="273"/>
      <c r="WGZ110" s="273"/>
      <c r="WHA110" s="273"/>
      <c r="WHB110" s="273"/>
      <c r="WHC110" s="273"/>
      <c r="WHD110" s="273"/>
      <c r="WHE110" s="273"/>
      <c r="WHF110" s="273"/>
      <c r="WHG110" s="273"/>
      <c r="WHH110" s="273"/>
      <c r="WHI110" s="273"/>
      <c r="WHJ110" s="273"/>
      <c r="WHK110" s="273"/>
      <c r="WHL110" s="273"/>
      <c r="WHM110" s="273"/>
      <c r="WHN110" s="273"/>
      <c r="WHO110" s="273"/>
      <c r="WHP110" s="273"/>
      <c r="WHQ110" s="273"/>
      <c r="WHR110" s="273"/>
      <c r="WHS110" s="273"/>
      <c r="WHT110" s="273"/>
      <c r="WHU110" s="273"/>
      <c r="WHV110" s="273"/>
      <c r="WHW110" s="273"/>
      <c r="WHX110" s="273"/>
      <c r="WHY110" s="273"/>
      <c r="WHZ110" s="273"/>
      <c r="WIA110" s="273"/>
      <c r="WIB110" s="273"/>
      <c r="WIC110" s="273"/>
      <c r="WID110" s="273"/>
      <c r="WIE110" s="273"/>
      <c r="WIF110" s="273"/>
      <c r="WIG110" s="273"/>
      <c r="WIH110" s="273"/>
      <c r="WII110" s="273"/>
      <c r="WIJ110" s="273"/>
      <c r="WIK110" s="273"/>
      <c r="WIL110" s="273"/>
      <c r="WIM110" s="273"/>
      <c r="WIN110" s="273"/>
      <c r="WIO110" s="273"/>
      <c r="WIP110" s="273"/>
      <c r="WIQ110" s="273"/>
      <c r="WIR110" s="273"/>
      <c r="WIS110" s="273"/>
      <c r="WIT110" s="273"/>
      <c r="WIU110" s="273"/>
      <c r="WIV110" s="273"/>
      <c r="WIW110" s="273"/>
      <c r="WIX110" s="273"/>
      <c r="WIY110" s="273"/>
      <c r="WIZ110" s="273"/>
      <c r="WJA110" s="273"/>
      <c r="WJB110" s="273"/>
      <c r="WJC110" s="273"/>
      <c r="WJD110" s="273"/>
      <c r="WJE110" s="273"/>
      <c r="WJF110" s="273"/>
      <c r="WJG110" s="273"/>
      <c r="WJH110" s="273"/>
      <c r="WJI110" s="273"/>
      <c r="WJJ110" s="273"/>
      <c r="WJK110" s="273"/>
      <c r="WJL110" s="273"/>
      <c r="WJM110" s="273"/>
      <c r="WJN110" s="273"/>
      <c r="WJO110" s="273"/>
      <c r="WJP110" s="273"/>
      <c r="WJQ110" s="273"/>
      <c r="WJR110" s="273"/>
      <c r="WJS110" s="273"/>
      <c r="WJT110" s="273"/>
      <c r="WJU110" s="273"/>
      <c r="WJV110" s="273"/>
      <c r="WJW110" s="273"/>
      <c r="WJX110" s="273"/>
      <c r="WJY110" s="273"/>
      <c r="WJZ110" s="273"/>
      <c r="WKA110" s="273"/>
      <c r="WKB110" s="273"/>
      <c r="WKC110" s="273"/>
      <c r="WKD110" s="273"/>
      <c r="WKE110" s="273"/>
      <c r="WKF110" s="273"/>
      <c r="WKG110" s="273"/>
      <c r="WKH110" s="273"/>
      <c r="WKI110" s="273"/>
      <c r="WKJ110" s="273"/>
      <c r="WKK110" s="273"/>
      <c r="WKL110" s="273"/>
      <c r="WKM110" s="273"/>
      <c r="WKN110" s="273"/>
      <c r="WKO110" s="273"/>
      <c r="WKP110" s="273"/>
      <c r="WKQ110" s="273"/>
      <c r="WKR110" s="273"/>
      <c r="WKS110" s="273"/>
      <c r="WKT110" s="273"/>
      <c r="WKU110" s="273"/>
      <c r="WKV110" s="273"/>
      <c r="WKW110" s="273"/>
      <c r="WKX110" s="273"/>
      <c r="WKY110" s="273"/>
      <c r="WKZ110" s="273"/>
      <c r="WLA110" s="273"/>
      <c r="WLB110" s="273"/>
      <c r="WLC110" s="273"/>
      <c r="WLD110" s="273"/>
      <c r="WLE110" s="273"/>
      <c r="WLF110" s="273"/>
      <c r="WLG110" s="273"/>
      <c r="WLH110" s="273"/>
      <c r="WLI110" s="273"/>
      <c r="WLJ110" s="273"/>
      <c r="WLK110" s="273"/>
      <c r="WLL110" s="273"/>
      <c r="WLM110" s="273"/>
      <c r="WLN110" s="273"/>
      <c r="WLO110" s="273"/>
      <c r="WLP110" s="273"/>
      <c r="WLQ110" s="273"/>
      <c r="WLR110" s="273"/>
      <c r="WLS110" s="273"/>
      <c r="WLT110" s="273"/>
      <c r="WLU110" s="273"/>
      <c r="WLV110" s="273"/>
      <c r="WLW110" s="273"/>
      <c r="WLX110" s="273"/>
      <c r="WLY110" s="273"/>
      <c r="WLZ110" s="273"/>
      <c r="WMA110" s="273"/>
      <c r="WMB110" s="273"/>
      <c r="WMC110" s="273"/>
      <c r="WMD110" s="273"/>
      <c r="WME110" s="273"/>
      <c r="WMF110" s="273"/>
      <c r="WMG110" s="273"/>
      <c r="WMH110" s="273"/>
      <c r="WMI110" s="273"/>
      <c r="WMJ110" s="273"/>
      <c r="WMK110" s="273"/>
      <c r="WML110" s="273"/>
      <c r="WMM110" s="273"/>
      <c r="WMN110" s="273"/>
      <c r="WMO110" s="273"/>
      <c r="WMP110" s="273"/>
      <c r="WMQ110" s="273"/>
      <c r="WMR110" s="273"/>
      <c r="WMS110" s="273"/>
      <c r="WMT110" s="273"/>
      <c r="WMU110" s="273"/>
      <c r="WMV110" s="273"/>
      <c r="WMW110" s="273"/>
      <c r="WMX110" s="273"/>
      <c r="WMY110" s="273"/>
      <c r="WMZ110" s="273"/>
      <c r="WNA110" s="273"/>
      <c r="WNB110" s="273"/>
      <c r="WNC110" s="273"/>
      <c r="WND110" s="273"/>
      <c r="WNE110" s="273"/>
      <c r="WNF110" s="273"/>
      <c r="WNG110" s="273"/>
      <c r="WNH110" s="273"/>
      <c r="WNI110" s="273"/>
      <c r="WNJ110" s="273"/>
      <c r="WNK110" s="273"/>
      <c r="WNL110" s="273"/>
      <c r="WNM110" s="273"/>
      <c r="WNN110" s="273"/>
      <c r="WNO110" s="273"/>
      <c r="WNP110" s="273"/>
      <c r="WNQ110" s="273"/>
      <c r="WNR110" s="273"/>
      <c r="WNS110" s="273"/>
      <c r="WNT110" s="273"/>
      <c r="WNU110" s="273"/>
      <c r="WNV110" s="273"/>
      <c r="WNW110" s="273"/>
      <c r="WNX110" s="273"/>
      <c r="WNY110" s="273"/>
      <c r="WNZ110" s="273"/>
      <c r="WOA110" s="273"/>
      <c r="WOB110" s="273"/>
      <c r="WOC110" s="273"/>
      <c r="WOD110" s="273"/>
      <c r="WOE110" s="273"/>
      <c r="WOF110" s="273"/>
      <c r="WOG110" s="273"/>
      <c r="WOH110" s="273"/>
      <c r="WOI110" s="273"/>
      <c r="WOJ110" s="273"/>
      <c r="WOK110" s="273"/>
      <c r="WOL110" s="273"/>
      <c r="WOM110" s="273"/>
      <c r="WON110" s="273"/>
      <c r="WOO110" s="273"/>
      <c r="WOP110" s="273"/>
      <c r="WOQ110" s="273"/>
      <c r="WOR110" s="273"/>
      <c r="WOS110" s="273"/>
      <c r="WOT110" s="273"/>
      <c r="WOU110" s="273"/>
      <c r="WOV110" s="273"/>
      <c r="WOW110" s="273"/>
      <c r="WOX110" s="273"/>
      <c r="WOY110" s="273"/>
      <c r="WOZ110" s="273"/>
      <c r="WPA110" s="273"/>
      <c r="WPB110" s="273"/>
      <c r="WPC110" s="273"/>
      <c r="WPD110" s="273"/>
      <c r="WPE110" s="273"/>
      <c r="WPF110" s="273"/>
      <c r="WPG110" s="273"/>
      <c r="WPH110" s="273"/>
      <c r="WPI110" s="273"/>
      <c r="WPJ110" s="273"/>
      <c r="WPK110" s="273"/>
      <c r="WPL110" s="273"/>
      <c r="WPM110" s="273"/>
      <c r="WPN110" s="273"/>
      <c r="WPO110" s="273"/>
      <c r="WPP110" s="273"/>
      <c r="WPQ110" s="273"/>
      <c r="WPR110" s="273"/>
      <c r="WPS110" s="273"/>
      <c r="WPT110" s="273"/>
      <c r="WPU110" s="273"/>
      <c r="WPV110" s="273"/>
      <c r="WPW110" s="273"/>
      <c r="WPX110" s="273"/>
      <c r="WPY110" s="273"/>
      <c r="WPZ110" s="273"/>
      <c r="WQA110" s="273"/>
      <c r="WQB110" s="273"/>
      <c r="WQC110" s="273"/>
      <c r="WQD110" s="273"/>
      <c r="WQE110" s="273"/>
      <c r="WQF110" s="273"/>
      <c r="WQG110" s="273"/>
      <c r="WQH110" s="273"/>
      <c r="WQI110" s="273"/>
      <c r="WQJ110" s="273"/>
      <c r="WQK110" s="273"/>
      <c r="WQL110" s="273"/>
      <c r="WQM110" s="273"/>
      <c r="WQN110" s="273"/>
      <c r="WQO110" s="273"/>
      <c r="WQP110" s="273"/>
      <c r="WQQ110" s="273"/>
      <c r="WQR110" s="273"/>
      <c r="WQS110" s="273"/>
      <c r="WQT110" s="273"/>
      <c r="WQU110" s="273"/>
      <c r="WQV110" s="273"/>
      <c r="WQW110" s="273"/>
      <c r="WQX110" s="273"/>
      <c r="WQY110" s="273"/>
      <c r="WQZ110" s="273"/>
      <c r="WRA110" s="273"/>
      <c r="WRB110" s="273"/>
      <c r="WRC110" s="273"/>
      <c r="WRD110" s="273"/>
      <c r="WRE110" s="273"/>
      <c r="WRF110" s="273"/>
      <c r="WRG110" s="273"/>
      <c r="WRH110" s="273"/>
      <c r="WRI110" s="273"/>
      <c r="WRJ110" s="273"/>
      <c r="WRK110" s="273"/>
      <c r="WRL110" s="273"/>
      <c r="WRM110" s="273"/>
      <c r="WRN110" s="273"/>
      <c r="WRO110" s="273"/>
      <c r="WRP110" s="273"/>
      <c r="WRQ110" s="273"/>
      <c r="WRR110" s="273"/>
      <c r="WRS110" s="273"/>
      <c r="WRT110" s="273"/>
      <c r="WRU110" s="273"/>
      <c r="WRV110" s="273"/>
      <c r="WRW110" s="273"/>
      <c r="WRX110" s="273"/>
      <c r="WRY110" s="273"/>
      <c r="WRZ110" s="273"/>
      <c r="WSA110" s="273"/>
      <c r="WSB110" s="273"/>
      <c r="WSC110" s="273"/>
      <c r="WSD110" s="273"/>
      <c r="WSE110" s="273"/>
      <c r="WSF110" s="273"/>
      <c r="WSG110" s="273"/>
      <c r="WSH110" s="273"/>
      <c r="WSI110" s="273"/>
      <c r="WSJ110" s="273"/>
      <c r="WSK110" s="273"/>
      <c r="WSL110" s="273"/>
      <c r="WSM110" s="273"/>
      <c r="WSN110" s="273"/>
      <c r="WSO110" s="273"/>
      <c r="WSP110" s="273"/>
      <c r="WSQ110" s="273"/>
      <c r="WSR110" s="273"/>
      <c r="WSS110" s="273"/>
      <c r="WST110" s="273"/>
      <c r="WSU110" s="273"/>
      <c r="WSV110" s="273"/>
      <c r="WSW110" s="273"/>
      <c r="WSX110" s="273"/>
      <c r="WSY110" s="273"/>
      <c r="WSZ110" s="273"/>
      <c r="WTA110" s="273"/>
      <c r="WTB110" s="273"/>
      <c r="WTC110" s="273"/>
      <c r="WTD110" s="273"/>
      <c r="WTE110" s="273"/>
      <c r="WTF110" s="273"/>
      <c r="WTG110" s="273"/>
      <c r="WTH110" s="273"/>
      <c r="WTI110" s="273"/>
      <c r="WTJ110" s="273"/>
      <c r="WTK110" s="273"/>
      <c r="WTL110" s="273"/>
      <c r="WTM110" s="273"/>
      <c r="WTN110" s="273"/>
      <c r="WTO110" s="273"/>
      <c r="WTP110" s="273"/>
      <c r="WTQ110" s="273"/>
      <c r="WTR110" s="273"/>
      <c r="WTS110" s="273"/>
      <c r="WTT110" s="273"/>
      <c r="WTU110" s="273"/>
      <c r="WTV110" s="273"/>
      <c r="WTW110" s="273"/>
      <c r="WTX110" s="273"/>
      <c r="WTY110" s="273"/>
      <c r="WTZ110" s="273"/>
      <c r="WUA110" s="273"/>
      <c r="WUB110" s="273"/>
      <c r="WUC110" s="273"/>
      <c r="WUD110" s="273"/>
      <c r="WUE110" s="273"/>
      <c r="WUF110" s="273"/>
      <c r="WUG110" s="273"/>
      <c r="WUH110" s="273"/>
      <c r="WUI110" s="273"/>
      <c r="WUJ110" s="273"/>
      <c r="WUK110" s="273"/>
      <c r="WUL110" s="273"/>
      <c r="WUM110" s="273"/>
      <c r="WUN110" s="273"/>
      <c r="WUO110" s="273"/>
      <c r="WUP110" s="273"/>
      <c r="WUQ110" s="273"/>
      <c r="WUR110" s="273"/>
      <c r="WUS110" s="273"/>
      <c r="WUT110" s="273"/>
      <c r="WUU110" s="273"/>
      <c r="WUV110" s="273"/>
      <c r="WUW110" s="273"/>
      <c r="WUX110" s="273"/>
      <c r="WUY110" s="273"/>
      <c r="WUZ110" s="273"/>
      <c r="WVA110" s="273"/>
      <c r="WVB110" s="273"/>
      <c r="WVC110" s="273"/>
      <c r="WVD110" s="273"/>
      <c r="WVE110" s="273"/>
      <c r="WVF110" s="273"/>
      <c r="WVG110" s="273"/>
      <c r="WVH110" s="273"/>
      <c r="WVI110" s="273"/>
      <c r="WVJ110" s="273"/>
      <c r="WVK110" s="273"/>
      <c r="WVL110" s="273"/>
      <c r="WVM110" s="273"/>
      <c r="WVN110" s="273"/>
      <c r="WVO110" s="273"/>
      <c r="WVP110" s="273"/>
      <c r="WVQ110" s="273"/>
      <c r="WVR110" s="273"/>
      <c r="WVS110" s="273"/>
      <c r="WVT110" s="273"/>
      <c r="WVU110" s="273"/>
      <c r="WVV110" s="273"/>
      <c r="WVW110" s="273"/>
      <c r="WVX110" s="273"/>
      <c r="WVY110" s="273"/>
      <c r="WVZ110" s="273"/>
      <c r="WWA110" s="273"/>
      <c r="WWB110" s="273"/>
      <c r="WWC110" s="273"/>
      <c r="WWD110" s="273"/>
      <c r="WWE110" s="273"/>
      <c r="WWF110" s="273"/>
      <c r="WWG110" s="273"/>
      <c r="WWH110" s="273"/>
      <c r="WWI110" s="273"/>
      <c r="WWJ110" s="273"/>
      <c r="WWK110" s="273"/>
      <c r="WWL110" s="273"/>
      <c r="WWM110" s="273"/>
      <c r="WWN110" s="273"/>
      <c r="WWO110" s="273"/>
      <c r="WWP110" s="273"/>
      <c r="WWQ110" s="273"/>
      <c r="WWR110" s="273"/>
      <c r="WWS110" s="273"/>
      <c r="WWT110" s="273"/>
      <c r="WWU110" s="273"/>
      <c r="WWV110" s="273"/>
      <c r="WWW110" s="273"/>
      <c r="WWX110" s="273"/>
      <c r="WWY110" s="273"/>
      <c r="WWZ110" s="273"/>
      <c r="WXA110" s="273"/>
      <c r="WXB110" s="273"/>
      <c r="WXC110" s="273"/>
      <c r="WXD110" s="273"/>
      <c r="WXE110" s="273"/>
      <c r="WXF110" s="273"/>
      <c r="WXG110" s="273"/>
      <c r="WXH110" s="273"/>
      <c r="WXI110" s="273"/>
      <c r="WXJ110" s="273"/>
      <c r="WXK110" s="273"/>
      <c r="WXL110" s="273"/>
      <c r="WXM110" s="273"/>
      <c r="WXN110" s="273"/>
      <c r="WXO110" s="273"/>
      <c r="WXP110" s="273"/>
      <c r="WXQ110" s="273"/>
      <c r="WXR110" s="273"/>
      <c r="WXS110" s="273"/>
      <c r="WXT110" s="273"/>
      <c r="WXU110" s="273"/>
      <c r="WXV110" s="273"/>
      <c r="WXW110" s="273"/>
      <c r="WXX110" s="273"/>
      <c r="WXY110" s="273"/>
      <c r="WXZ110" s="273"/>
      <c r="WYA110" s="273"/>
      <c r="WYB110" s="273"/>
      <c r="WYC110" s="273"/>
      <c r="WYD110" s="273"/>
      <c r="WYE110" s="273"/>
      <c r="WYF110" s="273"/>
      <c r="WYG110" s="273"/>
      <c r="WYH110" s="273"/>
      <c r="WYI110" s="273"/>
      <c r="WYJ110" s="273"/>
      <c r="WYK110" s="273"/>
      <c r="WYL110" s="273"/>
      <c r="WYM110" s="273"/>
      <c r="WYN110" s="273"/>
      <c r="WYO110" s="273"/>
      <c r="WYP110" s="273"/>
      <c r="WYQ110" s="273"/>
      <c r="WYR110" s="273"/>
      <c r="WYS110" s="273"/>
      <c r="WYT110" s="273"/>
      <c r="WYU110" s="273"/>
      <c r="WYV110" s="273"/>
      <c r="WYW110" s="273"/>
      <c r="WYX110" s="273"/>
      <c r="WYY110" s="273"/>
      <c r="WYZ110" s="273"/>
      <c r="WZA110" s="273"/>
      <c r="WZB110" s="273"/>
      <c r="WZC110" s="273"/>
      <c r="WZD110" s="273"/>
      <c r="WZE110" s="273"/>
      <c r="WZF110" s="273"/>
      <c r="WZG110" s="273"/>
      <c r="WZH110" s="273"/>
      <c r="WZI110" s="273"/>
      <c r="WZJ110" s="273"/>
      <c r="WZK110" s="273"/>
      <c r="WZL110" s="273"/>
      <c r="WZM110" s="273"/>
      <c r="WZN110" s="273"/>
      <c r="WZO110" s="273"/>
      <c r="WZP110" s="273"/>
      <c r="WZQ110" s="273"/>
      <c r="WZR110" s="273"/>
      <c r="WZS110" s="273"/>
      <c r="WZT110" s="273"/>
      <c r="WZU110" s="273"/>
      <c r="WZV110" s="273"/>
      <c r="WZW110" s="273"/>
      <c r="WZX110" s="273"/>
      <c r="WZY110" s="273"/>
      <c r="WZZ110" s="273"/>
      <c r="XAA110" s="273"/>
      <c r="XAB110" s="273"/>
      <c r="XAC110" s="273"/>
      <c r="XAD110" s="273"/>
      <c r="XAE110" s="273"/>
      <c r="XAF110" s="273"/>
      <c r="XAG110" s="273"/>
      <c r="XAH110" s="273"/>
      <c r="XAI110" s="273"/>
      <c r="XAJ110" s="273"/>
      <c r="XAK110" s="273"/>
      <c r="XAL110" s="273"/>
      <c r="XAM110" s="273"/>
      <c r="XAN110" s="273"/>
      <c r="XAO110" s="273"/>
      <c r="XAP110" s="273"/>
      <c r="XAQ110" s="273"/>
      <c r="XAR110" s="273"/>
      <c r="XAS110" s="273"/>
      <c r="XAT110" s="273"/>
      <c r="XAU110" s="273"/>
      <c r="XAV110" s="273"/>
      <c r="XAW110" s="273"/>
      <c r="XAX110" s="273"/>
      <c r="XAY110" s="273"/>
      <c r="XAZ110" s="273"/>
      <c r="XBA110" s="273"/>
      <c r="XBB110" s="273"/>
      <c r="XBC110" s="273"/>
      <c r="XBD110" s="273"/>
      <c r="XBE110" s="273"/>
      <c r="XBF110" s="273"/>
      <c r="XBG110" s="273"/>
      <c r="XBH110" s="273"/>
      <c r="XBI110" s="273"/>
      <c r="XBJ110" s="273"/>
      <c r="XBK110" s="273"/>
      <c r="XBL110" s="273"/>
      <c r="XBM110" s="273"/>
      <c r="XBN110" s="273"/>
      <c r="XBO110" s="273"/>
      <c r="XBP110" s="273"/>
      <c r="XBQ110" s="273"/>
      <c r="XBR110" s="273"/>
      <c r="XBS110" s="273"/>
      <c r="XBT110" s="273"/>
      <c r="XBU110" s="273"/>
      <c r="XBV110" s="273"/>
      <c r="XBW110" s="273"/>
      <c r="XBX110" s="273"/>
      <c r="XBY110" s="273"/>
      <c r="XBZ110" s="273"/>
      <c r="XCA110" s="273"/>
      <c r="XCB110" s="273"/>
      <c r="XCC110" s="273"/>
      <c r="XCD110" s="273"/>
      <c r="XCE110" s="273"/>
      <c r="XCF110" s="273"/>
      <c r="XCG110" s="273"/>
      <c r="XCH110" s="273"/>
      <c r="XCI110" s="273"/>
      <c r="XCJ110" s="273"/>
      <c r="XCK110" s="273"/>
      <c r="XCL110" s="273"/>
      <c r="XCM110" s="273"/>
      <c r="XCN110" s="273"/>
      <c r="XCO110" s="273"/>
      <c r="XCP110" s="273"/>
      <c r="XCQ110" s="273"/>
      <c r="XCR110" s="273"/>
      <c r="XCS110" s="273"/>
      <c r="XCT110" s="273"/>
      <c r="XCU110" s="273"/>
      <c r="XCV110" s="273"/>
      <c r="XCW110" s="273"/>
      <c r="XCX110" s="273"/>
      <c r="XCY110" s="273"/>
      <c r="XCZ110" s="273"/>
      <c r="XDA110" s="273"/>
      <c r="XDB110" s="273"/>
      <c r="XDC110" s="273"/>
      <c r="XDD110" s="273"/>
      <c r="XDE110" s="273"/>
      <c r="XDF110" s="273"/>
      <c r="XDG110" s="273"/>
      <c r="XDH110" s="273"/>
      <c r="XDI110" s="273"/>
      <c r="XDJ110" s="273"/>
      <c r="XDK110" s="273"/>
      <c r="XDL110" s="273"/>
      <c r="XDM110" s="273"/>
      <c r="XDN110" s="273"/>
      <c r="XDO110" s="273"/>
      <c r="XDP110" s="273"/>
      <c r="XDQ110" s="273"/>
      <c r="XDR110" s="273"/>
      <c r="XDS110" s="273"/>
      <c r="XDT110" s="273"/>
      <c r="XDU110" s="273"/>
      <c r="XDV110" s="273"/>
      <c r="XDW110" s="273"/>
      <c r="XDX110" s="273"/>
      <c r="XDY110" s="273"/>
      <c r="XDZ110" s="273"/>
      <c r="XEA110" s="273"/>
      <c r="XEB110" s="273"/>
      <c r="XEC110" s="273"/>
      <c r="XED110" s="273"/>
      <c r="XEE110" s="273"/>
      <c r="XEF110" s="273"/>
      <c r="XEG110" s="273"/>
      <c r="XEH110" s="273"/>
      <c r="XEI110" s="273"/>
      <c r="XEJ110" s="273"/>
      <c r="XEK110" s="273"/>
      <c r="XEL110" s="273"/>
      <c r="XEM110" s="273"/>
      <c r="XEN110" s="273"/>
      <c r="XEO110" s="273"/>
      <c r="XEP110" s="273"/>
      <c r="XEQ110" s="273"/>
    </row>
    <row r="111" spans="1:16371" s="272" customFormat="1" ht="58.35" customHeight="1">
      <c r="A111" s="201"/>
      <c r="B111" s="1045" t="s">
        <v>803</v>
      </c>
      <c r="C111" s="1045"/>
      <c r="D111" s="1120">
        <v>15</v>
      </c>
      <c r="E111" s="1120"/>
      <c r="F111" s="1120" t="s">
        <v>804</v>
      </c>
      <c r="G111" s="1120"/>
      <c r="H111" s="1062" t="s">
        <v>804</v>
      </c>
      <c r="I111" s="1062"/>
      <c r="J111" s="1120" t="s">
        <v>801</v>
      </c>
      <c r="K111" s="1120"/>
      <c r="L111" s="1120"/>
      <c r="M111" s="206"/>
      <c r="N111" s="206"/>
      <c r="O111" s="206"/>
      <c r="P111" s="206"/>
      <c r="Q111" s="206"/>
      <c r="R111" s="206"/>
      <c r="S111" s="206"/>
      <c r="T111" s="206"/>
      <c r="U111" s="206"/>
      <c r="V111" s="273"/>
      <c r="W111" s="273"/>
      <c r="X111" s="273"/>
      <c r="Y111" s="273"/>
      <c r="Z111" s="273"/>
      <c r="AA111" s="273"/>
      <c r="AB111" s="273"/>
      <c r="AC111" s="273"/>
      <c r="AD111" s="273"/>
      <c r="AE111" s="273"/>
      <c r="AF111" s="273"/>
      <c r="AG111" s="273"/>
      <c r="AH111" s="273"/>
      <c r="AI111" s="273"/>
      <c r="AJ111" s="273"/>
      <c r="AK111" s="273"/>
      <c r="AL111" s="273"/>
      <c r="AM111" s="273"/>
      <c r="AN111" s="273"/>
      <c r="AO111" s="273"/>
      <c r="AP111" s="273"/>
      <c r="AQ111" s="273"/>
      <c r="AR111" s="273"/>
      <c r="AS111" s="273"/>
      <c r="AT111" s="273"/>
      <c r="AU111" s="273"/>
      <c r="AV111" s="273"/>
      <c r="AW111" s="273"/>
      <c r="AX111" s="273"/>
      <c r="AY111" s="273"/>
      <c r="AZ111" s="273"/>
      <c r="BA111" s="273"/>
      <c r="BB111" s="273"/>
      <c r="BC111" s="273"/>
      <c r="BD111" s="273"/>
      <c r="BE111" s="273"/>
      <c r="BF111" s="273"/>
      <c r="BG111" s="273"/>
      <c r="BH111" s="273"/>
      <c r="BI111" s="273"/>
      <c r="BJ111" s="273"/>
      <c r="BK111" s="273"/>
      <c r="BL111" s="273"/>
      <c r="BM111" s="273"/>
      <c r="BN111" s="273"/>
      <c r="BO111" s="273"/>
      <c r="BP111" s="273"/>
      <c r="BQ111" s="273"/>
      <c r="BR111" s="273"/>
      <c r="BS111" s="273"/>
      <c r="BT111" s="273"/>
      <c r="BU111" s="273"/>
      <c r="BV111" s="273"/>
      <c r="BW111" s="273"/>
      <c r="BX111" s="273"/>
      <c r="BY111" s="273"/>
      <c r="BZ111" s="273"/>
      <c r="CA111" s="273"/>
      <c r="CB111" s="273"/>
      <c r="CC111" s="273"/>
      <c r="CD111" s="273"/>
      <c r="CE111" s="273"/>
      <c r="CF111" s="273"/>
      <c r="CG111" s="273"/>
      <c r="CH111" s="273"/>
      <c r="CI111" s="273"/>
      <c r="CJ111" s="273"/>
      <c r="CK111" s="273"/>
      <c r="CL111" s="273"/>
      <c r="CM111" s="273"/>
      <c r="CN111" s="273"/>
      <c r="CO111" s="273"/>
      <c r="CP111" s="273"/>
      <c r="CQ111" s="273"/>
      <c r="CR111" s="273"/>
      <c r="CS111" s="273"/>
      <c r="CT111" s="273"/>
      <c r="CU111" s="273"/>
      <c r="CV111" s="273"/>
      <c r="CW111" s="273"/>
      <c r="CX111" s="273"/>
      <c r="CY111" s="273"/>
      <c r="CZ111" s="273"/>
      <c r="DA111" s="273"/>
      <c r="DB111" s="273"/>
      <c r="DC111" s="273"/>
      <c r="DD111" s="273"/>
      <c r="DE111" s="273"/>
      <c r="DF111" s="273"/>
      <c r="DG111" s="273"/>
      <c r="DH111" s="273"/>
      <c r="DI111" s="273"/>
      <c r="DJ111" s="273"/>
      <c r="DK111" s="273"/>
      <c r="DL111" s="273"/>
      <c r="DM111" s="273"/>
      <c r="DN111" s="273"/>
      <c r="DO111" s="273"/>
      <c r="DP111" s="273"/>
      <c r="DQ111" s="273"/>
      <c r="DR111" s="273"/>
      <c r="DS111" s="273"/>
      <c r="DT111" s="273"/>
      <c r="DU111" s="273"/>
      <c r="DV111" s="273"/>
      <c r="DW111" s="273"/>
      <c r="DX111" s="273"/>
      <c r="DY111" s="273"/>
      <c r="DZ111" s="273"/>
      <c r="EA111" s="273"/>
      <c r="EB111" s="273"/>
      <c r="EC111" s="273"/>
      <c r="ED111" s="273"/>
      <c r="EE111" s="273"/>
      <c r="EF111" s="273"/>
      <c r="EG111" s="273"/>
      <c r="EH111" s="273"/>
      <c r="EI111" s="273"/>
      <c r="EJ111" s="273"/>
      <c r="EK111" s="273"/>
      <c r="EL111" s="273"/>
      <c r="EM111" s="273"/>
      <c r="EN111" s="273"/>
      <c r="EO111" s="273"/>
      <c r="EP111" s="273"/>
      <c r="EQ111" s="273"/>
      <c r="ER111" s="273"/>
      <c r="ES111" s="273"/>
      <c r="ET111" s="273"/>
      <c r="EU111" s="273"/>
      <c r="EV111" s="273"/>
      <c r="EW111" s="273"/>
      <c r="EX111" s="273"/>
      <c r="EY111" s="273"/>
      <c r="EZ111" s="273"/>
      <c r="FA111" s="273"/>
      <c r="FB111" s="273"/>
      <c r="FC111" s="273"/>
      <c r="FD111" s="273"/>
      <c r="FE111" s="273"/>
      <c r="FF111" s="273"/>
      <c r="FG111" s="273"/>
      <c r="FH111" s="273"/>
      <c r="FI111" s="273"/>
      <c r="FJ111" s="273"/>
      <c r="FK111" s="273"/>
      <c r="FL111" s="273"/>
      <c r="FM111" s="273"/>
      <c r="FN111" s="273"/>
      <c r="FO111" s="273"/>
      <c r="FP111" s="273"/>
      <c r="FQ111" s="273"/>
      <c r="FR111" s="273"/>
      <c r="FS111" s="273"/>
      <c r="FT111" s="273"/>
      <c r="FU111" s="273"/>
      <c r="FV111" s="273"/>
      <c r="FW111" s="273"/>
      <c r="FX111" s="273"/>
      <c r="FY111" s="273"/>
      <c r="FZ111" s="273"/>
      <c r="GA111" s="273"/>
      <c r="GB111" s="273"/>
      <c r="GC111" s="273"/>
      <c r="GD111" s="273"/>
      <c r="GE111" s="273"/>
      <c r="GF111" s="273"/>
      <c r="GG111" s="273"/>
      <c r="GH111" s="273"/>
      <c r="GI111" s="273"/>
      <c r="GJ111" s="273"/>
      <c r="GK111" s="273"/>
      <c r="GL111" s="273"/>
      <c r="GM111" s="273"/>
      <c r="GN111" s="273"/>
      <c r="GO111" s="273"/>
      <c r="GP111" s="273"/>
      <c r="GQ111" s="273"/>
      <c r="GR111" s="273"/>
      <c r="GS111" s="273"/>
      <c r="GT111" s="273"/>
      <c r="GU111" s="273"/>
      <c r="GV111" s="273"/>
      <c r="GW111" s="273"/>
      <c r="GX111" s="273"/>
      <c r="GY111" s="273"/>
      <c r="GZ111" s="273"/>
      <c r="HA111" s="273"/>
      <c r="HB111" s="273"/>
      <c r="HC111" s="273"/>
      <c r="HD111" s="273"/>
      <c r="HE111" s="273"/>
      <c r="HF111" s="273"/>
      <c r="HG111" s="273"/>
      <c r="HH111" s="273"/>
      <c r="HI111" s="273"/>
      <c r="HJ111" s="273"/>
      <c r="HK111" s="273"/>
      <c r="HL111" s="273"/>
      <c r="HM111" s="273"/>
      <c r="HN111" s="273"/>
      <c r="HO111" s="273"/>
      <c r="HP111" s="273"/>
      <c r="HQ111" s="273"/>
      <c r="HR111" s="273"/>
      <c r="HS111" s="273"/>
      <c r="HT111" s="273"/>
      <c r="HU111" s="273"/>
      <c r="HV111" s="273"/>
      <c r="HW111" s="273"/>
      <c r="HX111" s="273"/>
      <c r="HY111" s="273"/>
      <c r="HZ111" s="273"/>
      <c r="IA111" s="273"/>
      <c r="IB111" s="273"/>
      <c r="IC111" s="273"/>
      <c r="ID111" s="273"/>
      <c r="IE111" s="273"/>
      <c r="IF111" s="273"/>
      <c r="IG111" s="273"/>
      <c r="IH111" s="273"/>
      <c r="II111" s="273"/>
      <c r="IJ111" s="273"/>
      <c r="IK111" s="273"/>
      <c r="IL111" s="273"/>
      <c r="IM111" s="273"/>
      <c r="IN111" s="273"/>
      <c r="IO111" s="273"/>
      <c r="IP111" s="273"/>
      <c r="IQ111" s="273"/>
      <c r="IR111" s="273"/>
      <c r="IS111" s="273"/>
      <c r="IT111" s="273"/>
      <c r="IU111" s="273"/>
      <c r="IV111" s="273"/>
      <c r="IW111" s="273"/>
      <c r="IX111" s="273"/>
      <c r="IY111" s="273"/>
      <c r="IZ111" s="273"/>
      <c r="JA111" s="273"/>
      <c r="JB111" s="273"/>
      <c r="JC111" s="273"/>
      <c r="JD111" s="273"/>
      <c r="JE111" s="273"/>
      <c r="JF111" s="273"/>
      <c r="JG111" s="273"/>
      <c r="JH111" s="273"/>
      <c r="JI111" s="273"/>
      <c r="JJ111" s="273"/>
      <c r="JK111" s="273"/>
      <c r="JL111" s="273"/>
      <c r="JM111" s="273"/>
      <c r="JN111" s="273"/>
      <c r="JO111" s="273"/>
      <c r="JP111" s="273"/>
      <c r="JQ111" s="273"/>
      <c r="JR111" s="273"/>
      <c r="JS111" s="273"/>
      <c r="JT111" s="273"/>
      <c r="JU111" s="273"/>
      <c r="JV111" s="273"/>
      <c r="JW111" s="273"/>
      <c r="JX111" s="273"/>
      <c r="JY111" s="273"/>
      <c r="JZ111" s="273"/>
      <c r="KA111" s="273"/>
      <c r="KB111" s="273"/>
      <c r="KC111" s="273"/>
      <c r="KD111" s="273"/>
      <c r="KE111" s="273"/>
      <c r="KF111" s="273"/>
      <c r="KG111" s="273"/>
      <c r="KH111" s="273"/>
      <c r="KI111" s="273"/>
      <c r="KJ111" s="273"/>
      <c r="KK111" s="273"/>
      <c r="KL111" s="273"/>
      <c r="KM111" s="273"/>
      <c r="KN111" s="273"/>
      <c r="KO111" s="273"/>
      <c r="KP111" s="273"/>
      <c r="KQ111" s="273"/>
      <c r="KR111" s="273"/>
      <c r="KS111" s="273"/>
      <c r="KT111" s="273"/>
      <c r="KU111" s="273"/>
      <c r="KV111" s="273"/>
      <c r="KW111" s="273"/>
      <c r="KX111" s="273"/>
      <c r="KY111" s="273"/>
      <c r="KZ111" s="273"/>
      <c r="LA111" s="273"/>
      <c r="LB111" s="273"/>
      <c r="LC111" s="273"/>
      <c r="LD111" s="273"/>
      <c r="LE111" s="273"/>
      <c r="LF111" s="273"/>
      <c r="LG111" s="273"/>
      <c r="LH111" s="273"/>
      <c r="LI111" s="273"/>
      <c r="LJ111" s="273"/>
      <c r="LK111" s="273"/>
      <c r="LL111" s="273"/>
      <c r="LM111" s="273"/>
      <c r="LN111" s="273"/>
      <c r="LO111" s="273"/>
      <c r="LP111" s="273"/>
      <c r="LQ111" s="273"/>
      <c r="LR111" s="273"/>
      <c r="LS111" s="273"/>
      <c r="LT111" s="273"/>
      <c r="LU111" s="273"/>
      <c r="LV111" s="273"/>
      <c r="LW111" s="273"/>
      <c r="LX111" s="273"/>
      <c r="LY111" s="273"/>
      <c r="LZ111" s="273"/>
      <c r="MA111" s="273"/>
      <c r="MB111" s="273"/>
      <c r="MC111" s="273"/>
      <c r="MD111" s="273"/>
      <c r="ME111" s="273"/>
      <c r="MF111" s="273"/>
      <c r="MG111" s="273"/>
      <c r="MH111" s="273"/>
      <c r="MI111" s="273"/>
      <c r="MJ111" s="273"/>
      <c r="MK111" s="273"/>
      <c r="ML111" s="273"/>
      <c r="MM111" s="273"/>
      <c r="MN111" s="273"/>
      <c r="MO111" s="273"/>
      <c r="MP111" s="273"/>
      <c r="MQ111" s="273"/>
      <c r="MR111" s="273"/>
      <c r="MS111" s="273"/>
      <c r="MT111" s="273"/>
      <c r="MU111" s="273"/>
      <c r="MV111" s="273"/>
      <c r="MW111" s="273"/>
      <c r="MX111" s="273"/>
      <c r="MY111" s="273"/>
      <c r="MZ111" s="273"/>
      <c r="NA111" s="273"/>
      <c r="NB111" s="273"/>
      <c r="NC111" s="273"/>
      <c r="ND111" s="273"/>
      <c r="NE111" s="273"/>
      <c r="NF111" s="273"/>
      <c r="NG111" s="273"/>
      <c r="NH111" s="273"/>
      <c r="NI111" s="273"/>
      <c r="NJ111" s="273"/>
      <c r="NK111" s="273"/>
      <c r="NL111" s="273"/>
      <c r="NM111" s="273"/>
      <c r="NN111" s="273"/>
      <c r="NO111" s="273"/>
      <c r="NP111" s="273"/>
      <c r="NQ111" s="273"/>
      <c r="NR111" s="273"/>
      <c r="NS111" s="273"/>
      <c r="NT111" s="273"/>
      <c r="NU111" s="273"/>
      <c r="NV111" s="273"/>
      <c r="NW111" s="273"/>
      <c r="NX111" s="273"/>
      <c r="NY111" s="273"/>
      <c r="NZ111" s="273"/>
      <c r="OA111" s="273"/>
      <c r="OB111" s="273"/>
      <c r="OC111" s="273"/>
      <c r="OD111" s="273"/>
      <c r="OE111" s="273"/>
      <c r="OF111" s="273"/>
      <c r="OG111" s="273"/>
      <c r="OH111" s="273"/>
      <c r="OI111" s="273"/>
      <c r="OJ111" s="273"/>
      <c r="OK111" s="273"/>
      <c r="OL111" s="273"/>
      <c r="OM111" s="273"/>
      <c r="ON111" s="273"/>
      <c r="OO111" s="273"/>
      <c r="OP111" s="273"/>
      <c r="OQ111" s="273"/>
      <c r="OR111" s="273"/>
      <c r="OS111" s="273"/>
      <c r="OT111" s="273"/>
      <c r="OU111" s="273"/>
      <c r="OV111" s="273"/>
      <c r="OW111" s="273"/>
      <c r="OX111" s="273"/>
      <c r="OY111" s="273"/>
      <c r="OZ111" s="273"/>
      <c r="PA111" s="273"/>
      <c r="PB111" s="273"/>
      <c r="PC111" s="273"/>
      <c r="PD111" s="273"/>
      <c r="PE111" s="273"/>
      <c r="PF111" s="273"/>
      <c r="PG111" s="273"/>
      <c r="PH111" s="273"/>
      <c r="PI111" s="273"/>
      <c r="PJ111" s="273"/>
      <c r="PK111" s="273"/>
      <c r="PL111" s="273"/>
      <c r="PM111" s="273"/>
      <c r="PN111" s="273"/>
      <c r="PO111" s="273"/>
      <c r="PP111" s="273"/>
      <c r="PQ111" s="273"/>
      <c r="PR111" s="273"/>
      <c r="PS111" s="273"/>
      <c r="PT111" s="273"/>
      <c r="PU111" s="273"/>
      <c r="PV111" s="273"/>
      <c r="PW111" s="273"/>
      <c r="PX111" s="273"/>
      <c r="PY111" s="273"/>
      <c r="PZ111" s="273"/>
      <c r="QA111" s="273"/>
      <c r="QB111" s="273"/>
      <c r="QC111" s="273"/>
      <c r="QD111" s="273"/>
      <c r="QE111" s="273"/>
      <c r="QF111" s="273"/>
      <c r="QG111" s="273"/>
      <c r="QH111" s="273"/>
      <c r="QI111" s="273"/>
      <c r="QJ111" s="273"/>
      <c r="QK111" s="273"/>
      <c r="QL111" s="273"/>
      <c r="QM111" s="273"/>
      <c r="QN111" s="273"/>
      <c r="QO111" s="273"/>
      <c r="QP111" s="273"/>
      <c r="QQ111" s="273"/>
      <c r="QR111" s="273"/>
      <c r="QS111" s="273"/>
      <c r="QT111" s="273"/>
      <c r="QU111" s="273"/>
      <c r="QV111" s="273"/>
      <c r="QW111" s="273"/>
      <c r="QX111" s="273"/>
      <c r="QY111" s="273"/>
      <c r="QZ111" s="273"/>
      <c r="RA111" s="273"/>
      <c r="RB111" s="273"/>
      <c r="RC111" s="273"/>
      <c r="RD111" s="273"/>
      <c r="RE111" s="273"/>
      <c r="RF111" s="273"/>
      <c r="RG111" s="273"/>
      <c r="RH111" s="273"/>
      <c r="RI111" s="273"/>
      <c r="RJ111" s="273"/>
      <c r="RK111" s="273"/>
      <c r="RL111" s="273"/>
      <c r="RM111" s="273"/>
      <c r="RN111" s="273"/>
      <c r="RO111" s="273"/>
      <c r="RP111" s="273"/>
      <c r="RQ111" s="273"/>
      <c r="RR111" s="273"/>
      <c r="RS111" s="273"/>
      <c r="RT111" s="273"/>
      <c r="RU111" s="273"/>
      <c r="RV111" s="273"/>
      <c r="RW111" s="273"/>
      <c r="RX111" s="273"/>
      <c r="RY111" s="273"/>
      <c r="RZ111" s="273"/>
      <c r="SA111" s="273"/>
      <c r="SB111" s="273"/>
      <c r="SC111" s="273"/>
      <c r="SD111" s="273"/>
      <c r="SE111" s="273"/>
      <c r="SF111" s="273"/>
      <c r="SG111" s="273"/>
      <c r="SH111" s="273"/>
      <c r="SI111" s="273"/>
      <c r="SJ111" s="273"/>
      <c r="SK111" s="273"/>
      <c r="SL111" s="273"/>
      <c r="SM111" s="273"/>
      <c r="SN111" s="273"/>
      <c r="SO111" s="273"/>
      <c r="SP111" s="273"/>
      <c r="SQ111" s="273"/>
      <c r="SR111" s="273"/>
      <c r="SS111" s="273"/>
      <c r="ST111" s="273"/>
      <c r="SU111" s="273"/>
      <c r="SV111" s="273"/>
      <c r="SW111" s="273"/>
      <c r="SX111" s="273"/>
      <c r="SY111" s="273"/>
      <c r="SZ111" s="273"/>
      <c r="TA111" s="273"/>
      <c r="TB111" s="273"/>
      <c r="TC111" s="273"/>
      <c r="TD111" s="273"/>
      <c r="TE111" s="273"/>
      <c r="TF111" s="273"/>
      <c r="TG111" s="273"/>
      <c r="TH111" s="273"/>
      <c r="TI111" s="273"/>
      <c r="TJ111" s="273"/>
      <c r="TK111" s="273"/>
      <c r="TL111" s="273"/>
      <c r="TM111" s="273"/>
      <c r="TN111" s="273"/>
      <c r="TO111" s="273"/>
      <c r="TP111" s="273"/>
      <c r="TQ111" s="273"/>
      <c r="TR111" s="273"/>
      <c r="TS111" s="273"/>
      <c r="TT111" s="273"/>
      <c r="TU111" s="273"/>
      <c r="TV111" s="273"/>
      <c r="TW111" s="273"/>
      <c r="TX111" s="273"/>
      <c r="TY111" s="273"/>
      <c r="TZ111" s="273"/>
      <c r="UA111" s="273"/>
      <c r="UB111" s="273"/>
      <c r="UC111" s="273"/>
      <c r="UD111" s="273"/>
      <c r="UE111" s="273"/>
      <c r="UF111" s="273"/>
      <c r="UG111" s="273"/>
      <c r="UH111" s="273"/>
      <c r="UI111" s="273"/>
      <c r="UJ111" s="273"/>
      <c r="UK111" s="273"/>
      <c r="UL111" s="273"/>
      <c r="UM111" s="273"/>
      <c r="UN111" s="273"/>
      <c r="UO111" s="273"/>
      <c r="UP111" s="273"/>
      <c r="UQ111" s="273"/>
      <c r="UR111" s="273"/>
      <c r="US111" s="273"/>
      <c r="UT111" s="273"/>
      <c r="UU111" s="273"/>
      <c r="UV111" s="273"/>
      <c r="UW111" s="273"/>
      <c r="UX111" s="273"/>
      <c r="UY111" s="273"/>
      <c r="UZ111" s="273"/>
      <c r="VA111" s="273"/>
      <c r="VB111" s="273"/>
      <c r="VC111" s="273"/>
      <c r="VD111" s="273"/>
      <c r="VE111" s="273"/>
      <c r="VF111" s="273"/>
      <c r="VG111" s="273"/>
      <c r="VH111" s="273"/>
      <c r="VI111" s="273"/>
      <c r="VJ111" s="273"/>
      <c r="VK111" s="273"/>
      <c r="VL111" s="273"/>
      <c r="VM111" s="273"/>
      <c r="VN111" s="273"/>
      <c r="VO111" s="273"/>
      <c r="VP111" s="273"/>
      <c r="VQ111" s="273"/>
      <c r="VR111" s="273"/>
      <c r="VS111" s="273"/>
      <c r="VT111" s="273"/>
      <c r="VU111" s="273"/>
      <c r="VV111" s="273"/>
      <c r="VW111" s="273"/>
      <c r="VX111" s="273"/>
      <c r="VY111" s="273"/>
      <c r="VZ111" s="273"/>
      <c r="WA111" s="273"/>
      <c r="WB111" s="273"/>
      <c r="WC111" s="273"/>
      <c r="WD111" s="273"/>
      <c r="WE111" s="273"/>
      <c r="WF111" s="273"/>
      <c r="WG111" s="273"/>
      <c r="WH111" s="273"/>
      <c r="WI111" s="273"/>
      <c r="WJ111" s="273"/>
      <c r="WK111" s="273"/>
      <c r="WL111" s="273"/>
      <c r="WM111" s="273"/>
      <c r="WN111" s="273"/>
      <c r="WO111" s="273"/>
      <c r="WP111" s="273"/>
      <c r="WQ111" s="273"/>
      <c r="WR111" s="273"/>
      <c r="WS111" s="273"/>
      <c r="WT111" s="273"/>
      <c r="WU111" s="273"/>
      <c r="WV111" s="273"/>
      <c r="WW111" s="273"/>
      <c r="WX111" s="273"/>
      <c r="WY111" s="273"/>
      <c r="WZ111" s="273"/>
      <c r="XA111" s="273"/>
      <c r="XB111" s="273"/>
      <c r="XC111" s="273"/>
      <c r="XD111" s="273"/>
      <c r="XE111" s="273"/>
      <c r="XF111" s="273"/>
      <c r="XG111" s="273"/>
      <c r="XH111" s="273"/>
      <c r="XI111" s="273"/>
      <c r="XJ111" s="273"/>
      <c r="XK111" s="273"/>
      <c r="XL111" s="273"/>
      <c r="XM111" s="273"/>
      <c r="XN111" s="273"/>
      <c r="XO111" s="273"/>
      <c r="XP111" s="273"/>
      <c r="XQ111" s="273"/>
      <c r="XR111" s="273"/>
      <c r="XS111" s="273"/>
      <c r="XT111" s="273"/>
      <c r="XU111" s="273"/>
      <c r="XV111" s="273"/>
      <c r="XW111" s="273"/>
      <c r="XX111" s="273"/>
      <c r="XY111" s="273"/>
      <c r="XZ111" s="273"/>
      <c r="YA111" s="273"/>
      <c r="YB111" s="273"/>
      <c r="YC111" s="273"/>
      <c r="YD111" s="273"/>
      <c r="YE111" s="273"/>
      <c r="YF111" s="273"/>
      <c r="YG111" s="273"/>
      <c r="YH111" s="273"/>
      <c r="YI111" s="273"/>
      <c r="YJ111" s="273"/>
      <c r="YK111" s="273"/>
      <c r="YL111" s="273"/>
      <c r="YM111" s="273"/>
      <c r="YN111" s="273"/>
      <c r="YO111" s="273"/>
      <c r="YP111" s="273"/>
      <c r="YQ111" s="273"/>
      <c r="YR111" s="273"/>
      <c r="YS111" s="273"/>
      <c r="YT111" s="273"/>
      <c r="YU111" s="273"/>
      <c r="YV111" s="273"/>
      <c r="YW111" s="273"/>
      <c r="YX111" s="273"/>
      <c r="YY111" s="273"/>
      <c r="YZ111" s="273"/>
      <c r="ZA111" s="273"/>
      <c r="ZB111" s="273"/>
      <c r="ZC111" s="273"/>
      <c r="ZD111" s="273"/>
      <c r="ZE111" s="273"/>
      <c r="ZF111" s="273"/>
      <c r="ZG111" s="273"/>
      <c r="ZH111" s="273"/>
      <c r="ZI111" s="273"/>
      <c r="ZJ111" s="273"/>
      <c r="ZK111" s="273"/>
      <c r="ZL111" s="273"/>
      <c r="ZM111" s="273"/>
      <c r="ZN111" s="273"/>
      <c r="ZO111" s="273"/>
      <c r="ZP111" s="273"/>
      <c r="ZQ111" s="273"/>
      <c r="ZR111" s="273"/>
      <c r="ZS111" s="273"/>
      <c r="ZT111" s="273"/>
      <c r="ZU111" s="273"/>
      <c r="ZV111" s="273"/>
      <c r="ZW111" s="273"/>
      <c r="ZX111" s="273"/>
      <c r="ZY111" s="273"/>
      <c r="ZZ111" s="273"/>
      <c r="AAA111" s="273"/>
      <c r="AAB111" s="273"/>
      <c r="AAC111" s="273"/>
      <c r="AAD111" s="273"/>
      <c r="AAE111" s="273"/>
      <c r="AAF111" s="273"/>
      <c r="AAG111" s="273"/>
      <c r="AAH111" s="273"/>
      <c r="AAI111" s="273"/>
      <c r="AAJ111" s="273"/>
      <c r="AAK111" s="273"/>
      <c r="AAL111" s="273"/>
      <c r="AAM111" s="273"/>
      <c r="AAN111" s="273"/>
      <c r="AAO111" s="273"/>
      <c r="AAP111" s="273"/>
      <c r="AAQ111" s="273"/>
      <c r="AAR111" s="273"/>
      <c r="AAS111" s="273"/>
      <c r="AAT111" s="273"/>
      <c r="AAU111" s="273"/>
      <c r="AAV111" s="273"/>
      <c r="AAW111" s="273"/>
      <c r="AAX111" s="273"/>
      <c r="AAY111" s="273"/>
      <c r="AAZ111" s="273"/>
      <c r="ABA111" s="273"/>
      <c r="ABB111" s="273"/>
      <c r="ABC111" s="273"/>
      <c r="ABD111" s="273"/>
      <c r="ABE111" s="273"/>
      <c r="ABF111" s="273"/>
      <c r="ABG111" s="273"/>
      <c r="ABH111" s="273"/>
      <c r="ABI111" s="273"/>
      <c r="ABJ111" s="273"/>
      <c r="ABK111" s="273"/>
      <c r="ABL111" s="273"/>
      <c r="ABM111" s="273"/>
      <c r="ABN111" s="273"/>
      <c r="ABO111" s="273"/>
      <c r="ABP111" s="273"/>
      <c r="ABQ111" s="273"/>
      <c r="ABR111" s="273"/>
      <c r="ABS111" s="273"/>
      <c r="ABT111" s="273"/>
      <c r="ABU111" s="273"/>
      <c r="ABV111" s="273"/>
      <c r="ABW111" s="273"/>
      <c r="ABX111" s="273"/>
      <c r="ABY111" s="273"/>
      <c r="ABZ111" s="273"/>
      <c r="ACA111" s="273"/>
      <c r="ACB111" s="273"/>
      <c r="ACC111" s="273"/>
      <c r="ACD111" s="273"/>
      <c r="ACE111" s="273"/>
      <c r="ACF111" s="273"/>
      <c r="ACG111" s="273"/>
      <c r="ACH111" s="273"/>
      <c r="ACI111" s="273"/>
      <c r="ACJ111" s="273"/>
      <c r="ACK111" s="273"/>
      <c r="ACL111" s="273"/>
      <c r="ACM111" s="273"/>
      <c r="ACN111" s="273"/>
      <c r="ACO111" s="273"/>
      <c r="ACP111" s="273"/>
      <c r="ACQ111" s="273"/>
      <c r="ACR111" s="273"/>
      <c r="ACS111" s="273"/>
      <c r="ACT111" s="273"/>
      <c r="ACU111" s="273"/>
      <c r="ACV111" s="273"/>
      <c r="ACW111" s="273"/>
      <c r="ACX111" s="273"/>
      <c r="ACY111" s="273"/>
      <c r="ACZ111" s="273"/>
      <c r="ADA111" s="273"/>
      <c r="ADB111" s="273"/>
      <c r="ADC111" s="273"/>
      <c r="ADD111" s="273"/>
      <c r="ADE111" s="273"/>
      <c r="ADF111" s="273"/>
      <c r="ADG111" s="273"/>
      <c r="ADH111" s="273"/>
      <c r="ADI111" s="273"/>
      <c r="ADJ111" s="273"/>
      <c r="ADK111" s="273"/>
      <c r="ADL111" s="273"/>
      <c r="ADM111" s="273"/>
      <c r="ADN111" s="273"/>
      <c r="ADO111" s="273"/>
      <c r="ADP111" s="273"/>
      <c r="ADQ111" s="273"/>
      <c r="ADR111" s="273"/>
      <c r="ADS111" s="273"/>
      <c r="ADT111" s="273"/>
      <c r="ADU111" s="273"/>
      <c r="ADV111" s="273"/>
      <c r="ADW111" s="273"/>
      <c r="ADX111" s="273"/>
      <c r="ADY111" s="273"/>
      <c r="ADZ111" s="273"/>
      <c r="AEA111" s="273"/>
      <c r="AEB111" s="273"/>
      <c r="AEC111" s="273"/>
      <c r="AED111" s="273"/>
      <c r="AEE111" s="273"/>
      <c r="AEF111" s="273"/>
      <c r="AEG111" s="273"/>
      <c r="AEH111" s="273"/>
      <c r="AEI111" s="273"/>
      <c r="AEJ111" s="273"/>
      <c r="AEK111" s="273"/>
      <c r="AEL111" s="273"/>
      <c r="AEM111" s="273"/>
      <c r="AEN111" s="273"/>
      <c r="AEO111" s="273"/>
      <c r="AEP111" s="273"/>
      <c r="AEQ111" s="273"/>
      <c r="AER111" s="273"/>
      <c r="AES111" s="273"/>
      <c r="AET111" s="273"/>
      <c r="AEU111" s="273"/>
      <c r="AEV111" s="273"/>
      <c r="AEW111" s="273"/>
      <c r="AEX111" s="273"/>
      <c r="AEY111" s="273"/>
      <c r="AEZ111" s="273"/>
      <c r="AFA111" s="273"/>
      <c r="AFB111" s="273"/>
      <c r="AFC111" s="273"/>
      <c r="AFD111" s="273"/>
      <c r="AFE111" s="273"/>
      <c r="AFF111" s="273"/>
      <c r="AFG111" s="273"/>
      <c r="AFH111" s="273"/>
      <c r="AFI111" s="273"/>
      <c r="AFJ111" s="273"/>
      <c r="AFK111" s="273"/>
      <c r="AFL111" s="273"/>
      <c r="AFM111" s="273"/>
      <c r="AFN111" s="273"/>
      <c r="AFO111" s="273"/>
      <c r="AFP111" s="273"/>
      <c r="AFQ111" s="273"/>
      <c r="AFR111" s="273"/>
      <c r="AFS111" s="273"/>
      <c r="AFT111" s="273"/>
      <c r="AFU111" s="273"/>
      <c r="AFV111" s="273"/>
      <c r="AFW111" s="273"/>
      <c r="AFX111" s="273"/>
      <c r="AFY111" s="273"/>
      <c r="AFZ111" s="273"/>
      <c r="AGA111" s="273"/>
      <c r="AGB111" s="273"/>
      <c r="AGC111" s="273"/>
      <c r="AGD111" s="273"/>
      <c r="AGE111" s="273"/>
      <c r="AGF111" s="273"/>
      <c r="AGG111" s="273"/>
      <c r="AGH111" s="273"/>
      <c r="AGI111" s="273"/>
      <c r="AGJ111" s="273"/>
      <c r="AGK111" s="273"/>
      <c r="AGL111" s="273"/>
      <c r="AGM111" s="273"/>
      <c r="AGN111" s="273"/>
      <c r="AGO111" s="273"/>
      <c r="AGP111" s="273"/>
      <c r="AGQ111" s="273"/>
      <c r="AGR111" s="273"/>
      <c r="AGS111" s="273"/>
      <c r="AGT111" s="273"/>
      <c r="AGU111" s="273"/>
      <c r="AGV111" s="273"/>
      <c r="AGW111" s="273"/>
      <c r="AGX111" s="273"/>
      <c r="AGY111" s="273"/>
      <c r="AGZ111" s="273"/>
      <c r="AHA111" s="273"/>
      <c r="AHB111" s="273"/>
      <c r="AHC111" s="273"/>
      <c r="AHD111" s="273"/>
      <c r="AHE111" s="273"/>
      <c r="AHF111" s="273"/>
      <c r="AHG111" s="273"/>
      <c r="AHH111" s="273"/>
      <c r="AHI111" s="273"/>
      <c r="AHJ111" s="273"/>
      <c r="AHK111" s="273"/>
      <c r="AHL111" s="273"/>
      <c r="AHM111" s="273"/>
      <c r="AHN111" s="273"/>
      <c r="AHO111" s="273"/>
      <c r="AHP111" s="273"/>
      <c r="AHQ111" s="273"/>
      <c r="AHR111" s="273"/>
      <c r="AHS111" s="273"/>
      <c r="AHT111" s="273"/>
      <c r="AHU111" s="273"/>
      <c r="AHV111" s="273"/>
      <c r="AHW111" s="273"/>
      <c r="AHX111" s="273"/>
      <c r="AHY111" s="273"/>
      <c r="AHZ111" s="273"/>
      <c r="AIA111" s="273"/>
      <c r="AIB111" s="273"/>
      <c r="AIC111" s="273"/>
      <c r="AID111" s="273"/>
      <c r="AIE111" s="273"/>
      <c r="AIF111" s="273"/>
      <c r="AIG111" s="273"/>
      <c r="AIH111" s="273"/>
      <c r="AII111" s="273"/>
      <c r="AIJ111" s="273"/>
      <c r="AIK111" s="273"/>
      <c r="AIL111" s="273"/>
      <c r="AIM111" s="273"/>
      <c r="AIN111" s="273"/>
      <c r="AIO111" s="273"/>
      <c r="AIP111" s="273"/>
      <c r="AIQ111" s="273"/>
      <c r="AIR111" s="273"/>
      <c r="AIS111" s="273"/>
      <c r="AIT111" s="273"/>
      <c r="AIU111" s="273"/>
      <c r="AIV111" s="273"/>
      <c r="AIW111" s="273"/>
      <c r="AIX111" s="273"/>
      <c r="AIY111" s="273"/>
      <c r="AIZ111" s="273"/>
      <c r="AJA111" s="273"/>
      <c r="AJB111" s="273"/>
      <c r="AJC111" s="273"/>
      <c r="AJD111" s="273"/>
      <c r="AJE111" s="273"/>
      <c r="AJF111" s="273"/>
      <c r="AJG111" s="273"/>
      <c r="AJH111" s="273"/>
      <c r="AJI111" s="273"/>
      <c r="AJJ111" s="273"/>
      <c r="AJK111" s="273"/>
      <c r="AJL111" s="273"/>
      <c r="AJM111" s="273"/>
      <c r="AJN111" s="273"/>
      <c r="AJO111" s="273"/>
      <c r="AJP111" s="273"/>
      <c r="AJQ111" s="273"/>
      <c r="AJR111" s="273"/>
      <c r="AJS111" s="273"/>
      <c r="AJT111" s="273"/>
      <c r="AJU111" s="273"/>
      <c r="AJV111" s="273"/>
      <c r="AJW111" s="273"/>
      <c r="AJX111" s="273"/>
      <c r="AJY111" s="273"/>
      <c r="AJZ111" s="273"/>
      <c r="AKA111" s="273"/>
      <c r="AKB111" s="273"/>
      <c r="AKC111" s="273"/>
      <c r="AKD111" s="273"/>
      <c r="AKE111" s="273"/>
      <c r="AKF111" s="273"/>
      <c r="AKG111" s="273"/>
      <c r="AKH111" s="273"/>
      <c r="AKI111" s="273"/>
      <c r="AKJ111" s="273"/>
      <c r="AKK111" s="273"/>
      <c r="AKL111" s="273"/>
      <c r="AKM111" s="273"/>
      <c r="AKN111" s="273"/>
      <c r="AKO111" s="273"/>
      <c r="AKP111" s="273"/>
      <c r="AKQ111" s="273"/>
      <c r="AKR111" s="273"/>
      <c r="AKS111" s="273"/>
      <c r="AKT111" s="273"/>
      <c r="AKU111" s="273"/>
      <c r="AKV111" s="273"/>
      <c r="AKW111" s="273"/>
      <c r="AKX111" s="273"/>
      <c r="AKY111" s="273"/>
      <c r="AKZ111" s="273"/>
      <c r="ALA111" s="273"/>
      <c r="ALB111" s="273"/>
      <c r="ALC111" s="273"/>
      <c r="ALD111" s="273"/>
      <c r="ALE111" s="273"/>
      <c r="ALF111" s="273"/>
      <c r="ALG111" s="273"/>
      <c r="ALH111" s="273"/>
      <c r="ALI111" s="273"/>
      <c r="ALJ111" s="273"/>
      <c r="ALK111" s="273"/>
      <c r="ALL111" s="273"/>
      <c r="ALM111" s="273"/>
      <c r="ALN111" s="273"/>
      <c r="ALO111" s="273"/>
      <c r="ALP111" s="273"/>
      <c r="ALQ111" s="273"/>
      <c r="ALR111" s="273"/>
      <c r="ALS111" s="273"/>
      <c r="ALT111" s="273"/>
      <c r="ALU111" s="273"/>
      <c r="ALV111" s="273"/>
      <c r="ALW111" s="273"/>
      <c r="ALX111" s="273"/>
      <c r="ALY111" s="273"/>
      <c r="ALZ111" s="273"/>
      <c r="AMA111" s="273"/>
      <c r="AMB111" s="273"/>
      <c r="AMC111" s="273"/>
      <c r="AMD111" s="273"/>
      <c r="AME111" s="273"/>
      <c r="AMF111" s="273"/>
      <c r="AMG111" s="273"/>
      <c r="AMH111" s="273"/>
      <c r="AMI111" s="273"/>
      <c r="AMJ111" s="273"/>
      <c r="AMK111" s="273"/>
      <c r="AML111" s="273"/>
      <c r="AMM111" s="273"/>
      <c r="AMN111" s="273"/>
      <c r="AMO111" s="273"/>
      <c r="AMP111" s="273"/>
      <c r="AMQ111" s="273"/>
      <c r="AMR111" s="273"/>
      <c r="AMS111" s="273"/>
      <c r="AMT111" s="273"/>
      <c r="AMU111" s="273"/>
      <c r="AMV111" s="273"/>
      <c r="AMW111" s="273"/>
      <c r="AMX111" s="273"/>
      <c r="AMY111" s="273"/>
      <c r="AMZ111" s="273"/>
      <c r="ANA111" s="273"/>
      <c r="ANB111" s="273"/>
      <c r="ANC111" s="273"/>
      <c r="AND111" s="273"/>
      <c r="ANE111" s="273"/>
      <c r="ANF111" s="273"/>
      <c r="ANG111" s="273"/>
      <c r="ANH111" s="273"/>
      <c r="ANI111" s="273"/>
      <c r="ANJ111" s="273"/>
      <c r="ANK111" s="273"/>
      <c r="ANL111" s="273"/>
      <c r="ANM111" s="273"/>
      <c r="ANN111" s="273"/>
      <c r="ANO111" s="273"/>
      <c r="ANP111" s="273"/>
      <c r="ANQ111" s="273"/>
      <c r="ANR111" s="273"/>
      <c r="ANS111" s="273"/>
      <c r="ANT111" s="273"/>
      <c r="ANU111" s="273"/>
      <c r="ANV111" s="273"/>
      <c r="ANW111" s="273"/>
      <c r="ANX111" s="273"/>
      <c r="ANY111" s="273"/>
      <c r="ANZ111" s="273"/>
      <c r="AOA111" s="273"/>
      <c r="AOB111" s="273"/>
      <c r="AOC111" s="273"/>
      <c r="AOD111" s="273"/>
      <c r="AOE111" s="273"/>
      <c r="AOF111" s="273"/>
      <c r="AOG111" s="273"/>
      <c r="AOH111" s="273"/>
      <c r="AOI111" s="273"/>
      <c r="AOJ111" s="273"/>
      <c r="AOK111" s="273"/>
      <c r="AOL111" s="273"/>
      <c r="AOM111" s="273"/>
      <c r="AON111" s="273"/>
      <c r="AOO111" s="273"/>
      <c r="AOP111" s="273"/>
      <c r="AOQ111" s="273"/>
      <c r="AOR111" s="273"/>
      <c r="AOS111" s="273"/>
      <c r="AOT111" s="273"/>
      <c r="AOU111" s="273"/>
      <c r="AOV111" s="273"/>
      <c r="AOW111" s="273"/>
      <c r="AOX111" s="273"/>
      <c r="AOY111" s="273"/>
      <c r="AOZ111" s="273"/>
      <c r="APA111" s="273"/>
      <c r="APB111" s="273"/>
      <c r="APC111" s="273"/>
      <c r="APD111" s="273"/>
      <c r="APE111" s="273"/>
      <c r="APF111" s="273"/>
      <c r="APG111" s="273"/>
      <c r="APH111" s="273"/>
      <c r="API111" s="273"/>
      <c r="APJ111" s="273"/>
      <c r="APK111" s="273"/>
      <c r="APL111" s="273"/>
      <c r="APM111" s="273"/>
      <c r="APN111" s="273"/>
      <c r="APO111" s="273"/>
      <c r="APP111" s="273"/>
      <c r="APQ111" s="273"/>
      <c r="APR111" s="273"/>
      <c r="APS111" s="273"/>
      <c r="APT111" s="273"/>
      <c r="APU111" s="273"/>
      <c r="APV111" s="273"/>
      <c r="APW111" s="273"/>
      <c r="APX111" s="273"/>
      <c r="APY111" s="273"/>
      <c r="APZ111" s="273"/>
      <c r="AQA111" s="273"/>
      <c r="AQB111" s="273"/>
      <c r="AQC111" s="273"/>
      <c r="AQD111" s="273"/>
      <c r="AQE111" s="273"/>
      <c r="AQF111" s="273"/>
      <c r="AQG111" s="273"/>
      <c r="AQH111" s="273"/>
      <c r="AQI111" s="273"/>
      <c r="AQJ111" s="273"/>
      <c r="AQK111" s="273"/>
      <c r="AQL111" s="273"/>
      <c r="AQM111" s="273"/>
      <c r="AQN111" s="273"/>
      <c r="AQO111" s="273"/>
      <c r="AQP111" s="273"/>
      <c r="AQQ111" s="273"/>
      <c r="AQR111" s="273"/>
      <c r="AQS111" s="273"/>
      <c r="AQT111" s="273"/>
      <c r="AQU111" s="273"/>
      <c r="AQV111" s="273"/>
      <c r="AQW111" s="273"/>
      <c r="AQX111" s="273"/>
      <c r="AQY111" s="273"/>
      <c r="AQZ111" s="273"/>
      <c r="ARA111" s="273"/>
      <c r="ARB111" s="273"/>
      <c r="ARC111" s="273"/>
      <c r="ARD111" s="273"/>
      <c r="ARE111" s="273"/>
      <c r="ARF111" s="273"/>
      <c r="ARG111" s="273"/>
      <c r="ARH111" s="273"/>
      <c r="ARI111" s="273"/>
      <c r="ARJ111" s="273"/>
      <c r="ARK111" s="273"/>
      <c r="ARL111" s="273"/>
      <c r="ARM111" s="273"/>
      <c r="ARN111" s="273"/>
      <c r="ARO111" s="273"/>
      <c r="ARP111" s="273"/>
      <c r="ARQ111" s="273"/>
      <c r="ARR111" s="273"/>
      <c r="ARS111" s="273"/>
      <c r="ART111" s="273"/>
      <c r="ARU111" s="273"/>
      <c r="ARV111" s="273"/>
      <c r="ARW111" s="273"/>
      <c r="ARX111" s="273"/>
      <c r="ARY111" s="273"/>
      <c r="ARZ111" s="273"/>
      <c r="ASA111" s="273"/>
      <c r="ASB111" s="273"/>
      <c r="ASC111" s="273"/>
      <c r="ASD111" s="273"/>
      <c r="ASE111" s="273"/>
      <c r="ASF111" s="273"/>
      <c r="ASG111" s="273"/>
      <c r="ASH111" s="273"/>
      <c r="ASI111" s="273"/>
      <c r="ASJ111" s="273"/>
      <c r="ASK111" s="273"/>
      <c r="ASL111" s="273"/>
      <c r="ASM111" s="273"/>
      <c r="ASN111" s="273"/>
      <c r="ASO111" s="273"/>
      <c r="ASP111" s="273"/>
      <c r="ASQ111" s="273"/>
      <c r="ASR111" s="273"/>
      <c r="ASS111" s="273"/>
      <c r="AST111" s="273"/>
      <c r="ASU111" s="273"/>
      <c r="ASV111" s="273"/>
      <c r="ASW111" s="273"/>
      <c r="ASX111" s="273"/>
      <c r="ASY111" s="273"/>
      <c r="ASZ111" s="273"/>
      <c r="ATA111" s="273"/>
      <c r="ATB111" s="273"/>
      <c r="ATC111" s="273"/>
      <c r="ATD111" s="273"/>
      <c r="ATE111" s="273"/>
      <c r="ATF111" s="273"/>
      <c r="ATG111" s="273"/>
      <c r="ATH111" s="273"/>
      <c r="ATI111" s="273"/>
      <c r="ATJ111" s="273"/>
      <c r="ATK111" s="273"/>
      <c r="ATL111" s="273"/>
      <c r="ATM111" s="273"/>
      <c r="ATN111" s="273"/>
      <c r="ATO111" s="273"/>
      <c r="ATP111" s="273"/>
      <c r="ATQ111" s="273"/>
      <c r="ATR111" s="273"/>
      <c r="ATS111" s="273"/>
      <c r="ATT111" s="273"/>
      <c r="ATU111" s="273"/>
      <c r="ATV111" s="273"/>
      <c r="ATW111" s="273"/>
      <c r="ATX111" s="273"/>
      <c r="ATY111" s="273"/>
      <c r="ATZ111" s="273"/>
      <c r="AUA111" s="273"/>
      <c r="AUB111" s="273"/>
      <c r="AUC111" s="273"/>
      <c r="AUD111" s="273"/>
      <c r="AUE111" s="273"/>
      <c r="AUF111" s="273"/>
      <c r="AUG111" s="273"/>
      <c r="AUH111" s="273"/>
      <c r="AUI111" s="273"/>
      <c r="AUJ111" s="273"/>
      <c r="AUK111" s="273"/>
      <c r="AUL111" s="273"/>
      <c r="AUM111" s="273"/>
      <c r="AUN111" s="273"/>
      <c r="AUO111" s="273"/>
      <c r="AUP111" s="273"/>
      <c r="AUQ111" s="273"/>
      <c r="AUR111" s="273"/>
      <c r="AUS111" s="273"/>
      <c r="AUT111" s="273"/>
      <c r="AUU111" s="273"/>
      <c r="AUV111" s="273"/>
      <c r="AUW111" s="273"/>
      <c r="AUX111" s="273"/>
      <c r="AUY111" s="273"/>
      <c r="AUZ111" s="273"/>
      <c r="AVA111" s="273"/>
      <c r="AVB111" s="273"/>
      <c r="AVC111" s="273"/>
      <c r="AVD111" s="273"/>
      <c r="AVE111" s="273"/>
      <c r="AVF111" s="273"/>
      <c r="AVG111" s="273"/>
      <c r="AVH111" s="273"/>
      <c r="AVI111" s="273"/>
      <c r="AVJ111" s="273"/>
      <c r="AVK111" s="273"/>
      <c r="AVL111" s="273"/>
      <c r="AVM111" s="273"/>
      <c r="AVN111" s="273"/>
      <c r="AVO111" s="273"/>
      <c r="AVP111" s="273"/>
      <c r="AVQ111" s="273"/>
      <c r="AVR111" s="273"/>
      <c r="AVS111" s="273"/>
      <c r="AVT111" s="273"/>
      <c r="AVU111" s="273"/>
      <c r="AVV111" s="273"/>
      <c r="AVW111" s="273"/>
      <c r="AVX111" s="273"/>
      <c r="AVY111" s="273"/>
      <c r="AVZ111" s="273"/>
      <c r="AWA111" s="273"/>
      <c r="AWB111" s="273"/>
      <c r="AWC111" s="273"/>
      <c r="AWD111" s="273"/>
      <c r="AWE111" s="273"/>
      <c r="AWF111" s="273"/>
      <c r="AWG111" s="273"/>
      <c r="AWH111" s="273"/>
      <c r="AWI111" s="273"/>
      <c r="AWJ111" s="273"/>
      <c r="AWK111" s="273"/>
      <c r="AWL111" s="273"/>
      <c r="AWM111" s="273"/>
      <c r="AWN111" s="273"/>
      <c r="AWO111" s="273"/>
      <c r="AWP111" s="273"/>
      <c r="AWQ111" s="273"/>
      <c r="AWR111" s="273"/>
      <c r="AWS111" s="273"/>
      <c r="AWT111" s="273"/>
      <c r="AWU111" s="273"/>
      <c r="AWV111" s="273"/>
      <c r="AWW111" s="273"/>
      <c r="AWX111" s="273"/>
      <c r="AWY111" s="273"/>
      <c r="AWZ111" s="273"/>
      <c r="AXA111" s="273"/>
      <c r="AXB111" s="273"/>
      <c r="AXC111" s="273"/>
      <c r="AXD111" s="273"/>
      <c r="AXE111" s="273"/>
      <c r="AXF111" s="273"/>
      <c r="AXG111" s="273"/>
      <c r="AXH111" s="273"/>
      <c r="AXI111" s="273"/>
      <c r="AXJ111" s="273"/>
      <c r="AXK111" s="273"/>
      <c r="AXL111" s="273"/>
      <c r="AXM111" s="273"/>
      <c r="AXN111" s="273"/>
      <c r="AXO111" s="273"/>
      <c r="AXP111" s="273"/>
      <c r="AXQ111" s="273"/>
      <c r="AXR111" s="273"/>
      <c r="AXS111" s="273"/>
      <c r="AXT111" s="273"/>
      <c r="AXU111" s="273"/>
      <c r="AXV111" s="273"/>
      <c r="AXW111" s="273"/>
      <c r="AXX111" s="273"/>
      <c r="AXY111" s="273"/>
      <c r="AXZ111" s="273"/>
      <c r="AYA111" s="273"/>
      <c r="AYB111" s="273"/>
      <c r="AYC111" s="273"/>
      <c r="AYD111" s="273"/>
      <c r="AYE111" s="273"/>
      <c r="AYF111" s="273"/>
      <c r="AYG111" s="273"/>
      <c r="AYH111" s="273"/>
      <c r="AYI111" s="273"/>
      <c r="AYJ111" s="273"/>
      <c r="AYK111" s="273"/>
      <c r="AYL111" s="273"/>
      <c r="AYM111" s="273"/>
      <c r="AYN111" s="273"/>
      <c r="AYO111" s="273"/>
      <c r="AYP111" s="273"/>
      <c r="AYQ111" s="273"/>
      <c r="AYR111" s="273"/>
      <c r="AYS111" s="273"/>
      <c r="AYT111" s="273"/>
      <c r="AYU111" s="273"/>
      <c r="AYV111" s="273"/>
      <c r="AYW111" s="273"/>
      <c r="AYX111" s="273"/>
      <c r="AYY111" s="273"/>
      <c r="AYZ111" s="273"/>
      <c r="AZA111" s="273"/>
      <c r="AZB111" s="273"/>
      <c r="AZC111" s="273"/>
      <c r="AZD111" s="273"/>
      <c r="AZE111" s="273"/>
      <c r="AZF111" s="273"/>
      <c r="AZG111" s="273"/>
      <c r="AZH111" s="273"/>
      <c r="AZI111" s="273"/>
      <c r="AZJ111" s="273"/>
      <c r="AZK111" s="273"/>
      <c r="AZL111" s="273"/>
      <c r="AZM111" s="273"/>
      <c r="AZN111" s="273"/>
      <c r="AZO111" s="273"/>
      <c r="AZP111" s="273"/>
      <c r="AZQ111" s="273"/>
      <c r="AZR111" s="273"/>
      <c r="AZS111" s="273"/>
      <c r="AZT111" s="273"/>
      <c r="AZU111" s="273"/>
      <c r="AZV111" s="273"/>
      <c r="AZW111" s="273"/>
      <c r="AZX111" s="273"/>
      <c r="AZY111" s="273"/>
      <c r="AZZ111" s="273"/>
      <c r="BAA111" s="273"/>
      <c r="BAB111" s="273"/>
      <c r="BAC111" s="273"/>
      <c r="BAD111" s="273"/>
      <c r="BAE111" s="273"/>
      <c r="BAF111" s="273"/>
      <c r="BAG111" s="273"/>
      <c r="BAH111" s="273"/>
      <c r="BAI111" s="273"/>
      <c r="BAJ111" s="273"/>
      <c r="BAK111" s="273"/>
      <c r="BAL111" s="273"/>
      <c r="BAM111" s="273"/>
      <c r="BAN111" s="273"/>
      <c r="BAO111" s="273"/>
      <c r="BAP111" s="273"/>
      <c r="BAQ111" s="273"/>
      <c r="BAR111" s="273"/>
      <c r="BAS111" s="273"/>
      <c r="BAT111" s="273"/>
      <c r="BAU111" s="273"/>
      <c r="BAV111" s="273"/>
      <c r="BAW111" s="273"/>
      <c r="BAX111" s="273"/>
      <c r="BAY111" s="273"/>
      <c r="BAZ111" s="273"/>
      <c r="BBA111" s="273"/>
      <c r="BBB111" s="273"/>
      <c r="BBC111" s="273"/>
      <c r="BBD111" s="273"/>
      <c r="BBE111" s="273"/>
      <c r="BBF111" s="273"/>
      <c r="BBG111" s="273"/>
      <c r="BBH111" s="273"/>
      <c r="BBI111" s="273"/>
      <c r="BBJ111" s="273"/>
      <c r="BBK111" s="273"/>
      <c r="BBL111" s="273"/>
      <c r="BBM111" s="273"/>
      <c r="BBN111" s="273"/>
      <c r="BBO111" s="273"/>
      <c r="BBP111" s="273"/>
      <c r="BBQ111" s="273"/>
      <c r="BBR111" s="273"/>
      <c r="BBS111" s="273"/>
      <c r="BBT111" s="273"/>
      <c r="BBU111" s="273"/>
      <c r="BBV111" s="273"/>
      <c r="BBW111" s="273"/>
      <c r="BBX111" s="273"/>
      <c r="BBY111" s="273"/>
      <c r="BBZ111" s="273"/>
      <c r="BCA111" s="273"/>
      <c r="BCB111" s="273"/>
      <c r="BCC111" s="273"/>
      <c r="BCD111" s="273"/>
      <c r="BCE111" s="273"/>
      <c r="BCF111" s="273"/>
      <c r="BCG111" s="273"/>
      <c r="BCH111" s="273"/>
      <c r="BCI111" s="273"/>
      <c r="BCJ111" s="273"/>
      <c r="BCK111" s="273"/>
      <c r="BCL111" s="273"/>
      <c r="BCM111" s="273"/>
      <c r="BCN111" s="273"/>
      <c r="BCO111" s="273"/>
      <c r="BCP111" s="273"/>
      <c r="BCQ111" s="273"/>
      <c r="BCR111" s="273"/>
      <c r="BCS111" s="273"/>
      <c r="BCT111" s="273"/>
      <c r="BCU111" s="273"/>
      <c r="BCV111" s="273"/>
      <c r="BCW111" s="273"/>
      <c r="BCX111" s="273"/>
      <c r="BCY111" s="273"/>
      <c r="BCZ111" s="273"/>
      <c r="BDA111" s="273"/>
      <c r="BDB111" s="273"/>
      <c r="BDC111" s="273"/>
      <c r="BDD111" s="273"/>
      <c r="BDE111" s="273"/>
      <c r="BDF111" s="273"/>
      <c r="BDG111" s="273"/>
      <c r="BDH111" s="273"/>
      <c r="BDI111" s="273"/>
      <c r="BDJ111" s="273"/>
      <c r="BDK111" s="273"/>
      <c r="BDL111" s="273"/>
      <c r="BDM111" s="273"/>
      <c r="BDN111" s="273"/>
      <c r="BDO111" s="273"/>
      <c r="BDP111" s="273"/>
      <c r="BDQ111" s="273"/>
      <c r="BDR111" s="273"/>
      <c r="BDS111" s="273"/>
      <c r="BDT111" s="273"/>
      <c r="BDU111" s="273"/>
      <c r="BDV111" s="273"/>
      <c r="BDW111" s="273"/>
      <c r="BDX111" s="273"/>
      <c r="BDY111" s="273"/>
      <c r="BDZ111" s="273"/>
      <c r="BEA111" s="273"/>
      <c r="BEB111" s="273"/>
      <c r="BEC111" s="273"/>
      <c r="BED111" s="273"/>
      <c r="BEE111" s="273"/>
      <c r="BEF111" s="273"/>
      <c r="BEG111" s="273"/>
      <c r="BEH111" s="273"/>
      <c r="BEI111" s="273"/>
      <c r="BEJ111" s="273"/>
      <c r="BEK111" s="273"/>
      <c r="BEL111" s="273"/>
      <c r="BEM111" s="273"/>
      <c r="BEN111" s="273"/>
      <c r="BEO111" s="273"/>
      <c r="BEP111" s="273"/>
      <c r="BEQ111" s="273"/>
      <c r="BER111" s="273"/>
      <c r="BES111" s="273"/>
      <c r="BET111" s="273"/>
      <c r="BEU111" s="273"/>
      <c r="BEV111" s="273"/>
      <c r="BEW111" s="273"/>
      <c r="BEX111" s="273"/>
      <c r="BEY111" s="273"/>
      <c r="BEZ111" s="273"/>
      <c r="BFA111" s="273"/>
      <c r="BFB111" s="273"/>
      <c r="BFC111" s="273"/>
      <c r="BFD111" s="273"/>
      <c r="BFE111" s="273"/>
      <c r="BFF111" s="273"/>
      <c r="BFG111" s="273"/>
      <c r="BFH111" s="273"/>
      <c r="BFI111" s="273"/>
      <c r="BFJ111" s="273"/>
      <c r="BFK111" s="273"/>
      <c r="BFL111" s="273"/>
      <c r="BFM111" s="273"/>
      <c r="BFN111" s="273"/>
      <c r="BFO111" s="273"/>
      <c r="BFP111" s="273"/>
      <c r="BFQ111" s="273"/>
      <c r="BFR111" s="273"/>
      <c r="BFS111" s="273"/>
      <c r="BFT111" s="273"/>
      <c r="BFU111" s="273"/>
      <c r="BFV111" s="273"/>
      <c r="BFW111" s="273"/>
      <c r="BFX111" s="273"/>
      <c r="BFY111" s="273"/>
      <c r="BFZ111" s="273"/>
      <c r="BGA111" s="273"/>
      <c r="BGB111" s="273"/>
      <c r="BGC111" s="273"/>
      <c r="BGD111" s="273"/>
      <c r="BGE111" s="273"/>
      <c r="BGF111" s="273"/>
      <c r="BGG111" s="273"/>
      <c r="BGH111" s="273"/>
      <c r="BGI111" s="273"/>
      <c r="BGJ111" s="273"/>
      <c r="BGK111" s="273"/>
      <c r="BGL111" s="273"/>
      <c r="BGM111" s="273"/>
      <c r="BGN111" s="273"/>
      <c r="BGO111" s="273"/>
      <c r="BGP111" s="273"/>
      <c r="BGQ111" s="273"/>
      <c r="BGR111" s="273"/>
      <c r="BGS111" s="273"/>
      <c r="BGT111" s="273"/>
      <c r="BGU111" s="273"/>
      <c r="BGV111" s="273"/>
      <c r="BGW111" s="273"/>
      <c r="BGX111" s="273"/>
      <c r="BGY111" s="273"/>
      <c r="BGZ111" s="273"/>
      <c r="BHA111" s="273"/>
      <c r="BHB111" s="273"/>
      <c r="BHC111" s="273"/>
      <c r="BHD111" s="273"/>
      <c r="BHE111" s="273"/>
      <c r="BHF111" s="273"/>
      <c r="BHG111" s="273"/>
      <c r="BHH111" s="273"/>
      <c r="BHI111" s="273"/>
      <c r="BHJ111" s="273"/>
      <c r="BHK111" s="273"/>
      <c r="BHL111" s="273"/>
      <c r="BHM111" s="273"/>
      <c r="BHN111" s="273"/>
      <c r="BHO111" s="273"/>
      <c r="BHP111" s="273"/>
      <c r="BHQ111" s="273"/>
      <c r="BHR111" s="273"/>
      <c r="BHS111" s="273"/>
      <c r="BHT111" s="273"/>
      <c r="BHU111" s="273"/>
      <c r="BHV111" s="273"/>
      <c r="BHW111" s="273"/>
      <c r="BHX111" s="273"/>
      <c r="BHY111" s="273"/>
      <c r="BHZ111" s="273"/>
      <c r="BIA111" s="273"/>
      <c r="BIB111" s="273"/>
      <c r="BIC111" s="273"/>
      <c r="BID111" s="273"/>
      <c r="BIE111" s="273"/>
      <c r="BIF111" s="273"/>
      <c r="BIG111" s="273"/>
      <c r="BIH111" s="273"/>
      <c r="BII111" s="273"/>
      <c r="BIJ111" s="273"/>
      <c r="BIK111" s="273"/>
      <c r="BIL111" s="273"/>
      <c r="BIM111" s="273"/>
      <c r="BIN111" s="273"/>
      <c r="BIO111" s="273"/>
      <c r="BIP111" s="273"/>
      <c r="BIQ111" s="273"/>
      <c r="BIR111" s="273"/>
      <c r="BIS111" s="273"/>
      <c r="BIT111" s="273"/>
      <c r="BIU111" s="273"/>
      <c r="BIV111" s="273"/>
      <c r="BIW111" s="273"/>
      <c r="BIX111" s="273"/>
      <c r="BIY111" s="273"/>
      <c r="BIZ111" s="273"/>
      <c r="BJA111" s="273"/>
      <c r="BJB111" s="273"/>
      <c r="BJC111" s="273"/>
      <c r="BJD111" s="273"/>
      <c r="BJE111" s="273"/>
      <c r="BJF111" s="273"/>
      <c r="BJG111" s="273"/>
      <c r="BJH111" s="273"/>
      <c r="BJI111" s="273"/>
      <c r="BJJ111" s="273"/>
      <c r="BJK111" s="273"/>
      <c r="BJL111" s="273"/>
      <c r="BJM111" s="273"/>
      <c r="BJN111" s="273"/>
      <c r="BJO111" s="273"/>
      <c r="BJP111" s="273"/>
      <c r="BJQ111" s="273"/>
      <c r="BJR111" s="273"/>
      <c r="BJS111" s="273"/>
      <c r="BJT111" s="273"/>
      <c r="BJU111" s="273"/>
      <c r="BJV111" s="273"/>
      <c r="BJW111" s="273"/>
      <c r="BJX111" s="273"/>
      <c r="BJY111" s="273"/>
      <c r="BJZ111" s="273"/>
      <c r="BKA111" s="273"/>
      <c r="BKB111" s="273"/>
      <c r="BKC111" s="273"/>
      <c r="BKD111" s="273"/>
      <c r="BKE111" s="273"/>
      <c r="BKF111" s="273"/>
      <c r="BKG111" s="273"/>
      <c r="BKH111" s="273"/>
      <c r="BKI111" s="273"/>
      <c r="BKJ111" s="273"/>
      <c r="BKK111" s="273"/>
      <c r="BKL111" s="273"/>
      <c r="BKM111" s="273"/>
      <c r="BKN111" s="273"/>
      <c r="BKO111" s="273"/>
      <c r="BKP111" s="273"/>
      <c r="BKQ111" s="273"/>
      <c r="BKR111" s="273"/>
      <c r="BKS111" s="273"/>
      <c r="BKT111" s="273"/>
      <c r="BKU111" s="273"/>
      <c r="BKV111" s="273"/>
      <c r="BKW111" s="273"/>
      <c r="BKX111" s="273"/>
      <c r="BKY111" s="273"/>
      <c r="BKZ111" s="273"/>
      <c r="BLA111" s="273"/>
      <c r="BLB111" s="273"/>
      <c r="BLC111" s="273"/>
      <c r="BLD111" s="273"/>
      <c r="BLE111" s="273"/>
      <c r="BLF111" s="273"/>
      <c r="BLG111" s="273"/>
      <c r="BLH111" s="273"/>
      <c r="BLI111" s="273"/>
      <c r="BLJ111" s="273"/>
      <c r="BLK111" s="273"/>
      <c r="BLL111" s="273"/>
      <c r="BLM111" s="273"/>
      <c r="BLN111" s="273"/>
      <c r="BLO111" s="273"/>
      <c r="BLP111" s="273"/>
      <c r="BLQ111" s="273"/>
      <c r="BLR111" s="273"/>
      <c r="BLS111" s="273"/>
      <c r="BLT111" s="273"/>
      <c r="BLU111" s="273"/>
      <c r="BLV111" s="273"/>
      <c r="BLW111" s="273"/>
      <c r="BLX111" s="273"/>
      <c r="BLY111" s="273"/>
      <c r="BLZ111" s="273"/>
      <c r="BMA111" s="273"/>
      <c r="BMB111" s="273"/>
      <c r="BMC111" s="273"/>
      <c r="BMD111" s="273"/>
      <c r="BME111" s="273"/>
      <c r="BMF111" s="273"/>
      <c r="BMG111" s="273"/>
      <c r="BMH111" s="273"/>
      <c r="BMI111" s="273"/>
      <c r="BMJ111" s="273"/>
      <c r="BMK111" s="273"/>
      <c r="BML111" s="273"/>
      <c r="BMM111" s="273"/>
      <c r="BMN111" s="273"/>
      <c r="BMO111" s="273"/>
      <c r="BMP111" s="273"/>
      <c r="BMQ111" s="273"/>
      <c r="BMR111" s="273"/>
      <c r="BMS111" s="273"/>
      <c r="BMT111" s="273"/>
      <c r="BMU111" s="273"/>
      <c r="BMV111" s="273"/>
      <c r="BMW111" s="273"/>
      <c r="BMX111" s="273"/>
      <c r="BMY111" s="273"/>
      <c r="BMZ111" s="273"/>
      <c r="BNA111" s="273"/>
      <c r="BNB111" s="273"/>
      <c r="BNC111" s="273"/>
      <c r="BND111" s="273"/>
      <c r="BNE111" s="273"/>
      <c r="BNF111" s="273"/>
      <c r="BNG111" s="273"/>
      <c r="BNH111" s="273"/>
      <c r="BNI111" s="273"/>
      <c r="BNJ111" s="273"/>
      <c r="BNK111" s="273"/>
      <c r="BNL111" s="273"/>
      <c r="BNM111" s="273"/>
      <c r="BNN111" s="273"/>
      <c r="BNO111" s="273"/>
      <c r="BNP111" s="273"/>
      <c r="BNQ111" s="273"/>
      <c r="BNR111" s="273"/>
      <c r="BNS111" s="273"/>
      <c r="BNT111" s="273"/>
      <c r="BNU111" s="273"/>
      <c r="BNV111" s="273"/>
      <c r="BNW111" s="273"/>
      <c r="BNX111" s="273"/>
      <c r="BNY111" s="273"/>
      <c r="BNZ111" s="273"/>
      <c r="BOA111" s="273"/>
      <c r="BOB111" s="273"/>
      <c r="BOC111" s="273"/>
      <c r="BOD111" s="273"/>
      <c r="BOE111" s="273"/>
      <c r="BOF111" s="273"/>
      <c r="BOG111" s="273"/>
      <c r="BOH111" s="273"/>
      <c r="BOI111" s="273"/>
      <c r="BOJ111" s="273"/>
      <c r="BOK111" s="273"/>
      <c r="BOL111" s="273"/>
      <c r="BOM111" s="273"/>
      <c r="BON111" s="273"/>
      <c r="BOO111" s="273"/>
      <c r="BOP111" s="273"/>
      <c r="BOQ111" s="273"/>
      <c r="BOR111" s="273"/>
      <c r="BOS111" s="273"/>
      <c r="BOT111" s="273"/>
      <c r="BOU111" s="273"/>
      <c r="BOV111" s="273"/>
      <c r="BOW111" s="273"/>
      <c r="BOX111" s="273"/>
      <c r="BOY111" s="273"/>
      <c r="BOZ111" s="273"/>
      <c r="BPA111" s="273"/>
      <c r="BPB111" s="273"/>
      <c r="BPC111" s="273"/>
      <c r="BPD111" s="273"/>
      <c r="BPE111" s="273"/>
      <c r="BPF111" s="273"/>
      <c r="BPG111" s="273"/>
      <c r="BPH111" s="273"/>
      <c r="BPI111" s="273"/>
      <c r="BPJ111" s="273"/>
      <c r="BPK111" s="273"/>
      <c r="BPL111" s="273"/>
      <c r="BPM111" s="273"/>
      <c r="BPN111" s="273"/>
      <c r="BPO111" s="273"/>
      <c r="BPP111" s="273"/>
      <c r="BPQ111" s="273"/>
      <c r="BPR111" s="273"/>
      <c r="BPS111" s="273"/>
      <c r="BPT111" s="273"/>
      <c r="BPU111" s="273"/>
      <c r="BPV111" s="273"/>
      <c r="BPW111" s="273"/>
      <c r="BPX111" s="273"/>
      <c r="BPY111" s="273"/>
      <c r="BPZ111" s="273"/>
      <c r="BQA111" s="273"/>
      <c r="BQB111" s="273"/>
      <c r="BQC111" s="273"/>
      <c r="BQD111" s="273"/>
      <c r="BQE111" s="273"/>
      <c r="BQF111" s="273"/>
      <c r="BQG111" s="273"/>
      <c r="BQH111" s="273"/>
      <c r="BQI111" s="273"/>
      <c r="BQJ111" s="273"/>
      <c r="BQK111" s="273"/>
      <c r="BQL111" s="273"/>
      <c r="BQM111" s="273"/>
      <c r="BQN111" s="273"/>
      <c r="BQO111" s="273"/>
      <c r="BQP111" s="273"/>
      <c r="BQQ111" s="273"/>
      <c r="BQR111" s="273"/>
      <c r="BQS111" s="273"/>
      <c r="BQT111" s="273"/>
      <c r="BQU111" s="273"/>
      <c r="BQV111" s="273"/>
      <c r="BQW111" s="273"/>
      <c r="BQX111" s="273"/>
      <c r="BQY111" s="273"/>
      <c r="BQZ111" s="273"/>
      <c r="BRA111" s="273"/>
      <c r="BRB111" s="273"/>
      <c r="BRC111" s="273"/>
      <c r="BRD111" s="273"/>
      <c r="BRE111" s="273"/>
      <c r="BRF111" s="273"/>
      <c r="BRG111" s="273"/>
      <c r="BRH111" s="273"/>
      <c r="BRI111" s="273"/>
      <c r="BRJ111" s="273"/>
      <c r="BRK111" s="273"/>
      <c r="BRL111" s="273"/>
      <c r="BRM111" s="273"/>
      <c r="BRN111" s="273"/>
      <c r="BRO111" s="273"/>
      <c r="BRP111" s="273"/>
      <c r="BRQ111" s="273"/>
      <c r="BRR111" s="273"/>
      <c r="BRS111" s="273"/>
      <c r="BRT111" s="273"/>
      <c r="BRU111" s="273"/>
      <c r="BRV111" s="273"/>
      <c r="BRW111" s="273"/>
      <c r="BRX111" s="273"/>
      <c r="BRY111" s="273"/>
      <c r="BRZ111" s="273"/>
      <c r="BSA111" s="273"/>
      <c r="BSB111" s="273"/>
      <c r="BSC111" s="273"/>
      <c r="BSD111" s="273"/>
      <c r="BSE111" s="273"/>
      <c r="BSF111" s="273"/>
      <c r="BSG111" s="273"/>
      <c r="BSH111" s="273"/>
      <c r="BSI111" s="273"/>
      <c r="BSJ111" s="273"/>
      <c r="BSK111" s="273"/>
      <c r="BSL111" s="273"/>
      <c r="BSM111" s="273"/>
      <c r="BSN111" s="273"/>
      <c r="BSO111" s="273"/>
      <c r="BSP111" s="273"/>
      <c r="BSQ111" s="273"/>
      <c r="BSR111" s="273"/>
      <c r="BSS111" s="273"/>
      <c r="BST111" s="273"/>
      <c r="BSU111" s="273"/>
      <c r="BSV111" s="273"/>
      <c r="BSW111" s="273"/>
      <c r="BSX111" s="273"/>
      <c r="BSY111" s="273"/>
      <c r="BSZ111" s="273"/>
      <c r="BTA111" s="273"/>
      <c r="BTB111" s="273"/>
      <c r="BTC111" s="273"/>
      <c r="BTD111" s="273"/>
      <c r="BTE111" s="273"/>
      <c r="BTF111" s="273"/>
      <c r="BTG111" s="273"/>
      <c r="BTH111" s="273"/>
      <c r="BTI111" s="273"/>
      <c r="BTJ111" s="273"/>
      <c r="BTK111" s="273"/>
      <c r="BTL111" s="273"/>
      <c r="BTM111" s="273"/>
      <c r="BTN111" s="273"/>
      <c r="BTO111" s="273"/>
      <c r="BTP111" s="273"/>
      <c r="BTQ111" s="273"/>
      <c r="BTR111" s="273"/>
      <c r="BTS111" s="273"/>
      <c r="BTT111" s="273"/>
      <c r="BTU111" s="273"/>
      <c r="BTV111" s="273"/>
      <c r="BTW111" s="273"/>
      <c r="BTX111" s="273"/>
      <c r="BTY111" s="273"/>
      <c r="BTZ111" s="273"/>
      <c r="BUA111" s="273"/>
      <c r="BUB111" s="273"/>
      <c r="BUC111" s="273"/>
      <c r="BUD111" s="273"/>
      <c r="BUE111" s="273"/>
      <c r="BUF111" s="273"/>
      <c r="BUG111" s="273"/>
      <c r="BUH111" s="273"/>
      <c r="BUI111" s="273"/>
      <c r="BUJ111" s="273"/>
      <c r="BUK111" s="273"/>
      <c r="BUL111" s="273"/>
      <c r="BUM111" s="273"/>
      <c r="BUN111" s="273"/>
      <c r="BUO111" s="273"/>
      <c r="BUP111" s="273"/>
      <c r="BUQ111" s="273"/>
      <c r="BUR111" s="273"/>
      <c r="BUS111" s="273"/>
      <c r="BUT111" s="273"/>
      <c r="BUU111" s="273"/>
      <c r="BUV111" s="273"/>
      <c r="BUW111" s="273"/>
      <c r="BUX111" s="273"/>
      <c r="BUY111" s="273"/>
      <c r="BUZ111" s="273"/>
      <c r="BVA111" s="273"/>
      <c r="BVB111" s="273"/>
      <c r="BVC111" s="273"/>
      <c r="BVD111" s="273"/>
      <c r="BVE111" s="273"/>
      <c r="BVF111" s="273"/>
      <c r="BVG111" s="273"/>
      <c r="BVH111" s="273"/>
      <c r="BVI111" s="273"/>
      <c r="BVJ111" s="273"/>
      <c r="BVK111" s="273"/>
      <c r="BVL111" s="273"/>
      <c r="BVM111" s="273"/>
      <c r="BVN111" s="273"/>
      <c r="BVO111" s="273"/>
      <c r="BVP111" s="273"/>
      <c r="BVQ111" s="273"/>
      <c r="BVR111" s="273"/>
      <c r="BVS111" s="273"/>
      <c r="BVT111" s="273"/>
      <c r="BVU111" s="273"/>
      <c r="BVV111" s="273"/>
      <c r="BVW111" s="273"/>
      <c r="BVX111" s="273"/>
      <c r="BVY111" s="273"/>
      <c r="BVZ111" s="273"/>
      <c r="BWA111" s="273"/>
      <c r="BWB111" s="273"/>
      <c r="BWC111" s="273"/>
      <c r="BWD111" s="273"/>
      <c r="BWE111" s="273"/>
      <c r="BWF111" s="273"/>
      <c r="BWG111" s="273"/>
      <c r="BWH111" s="273"/>
      <c r="BWI111" s="273"/>
      <c r="BWJ111" s="273"/>
      <c r="BWK111" s="273"/>
      <c r="BWL111" s="273"/>
      <c r="BWM111" s="273"/>
      <c r="BWN111" s="273"/>
      <c r="BWO111" s="273"/>
      <c r="BWP111" s="273"/>
      <c r="BWQ111" s="273"/>
      <c r="BWR111" s="273"/>
      <c r="BWS111" s="273"/>
      <c r="BWT111" s="273"/>
      <c r="BWU111" s="273"/>
      <c r="BWV111" s="273"/>
      <c r="BWW111" s="273"/>
      <c r="BWX111" s="273"/>
      <c r="BWY111" s="273"/>
      <c r="BWZ111" s="273"/>
      <c r="BXA111" s="273"/>
      <c r="BXB111" s="273"/>
      <c r="BXC111" s="273"/>
      <c r="BXD111" s="273"/>
      <c r="BXE111" s="273"/>
      <c r="BXF111" s="273"/>
      <c r="BXG111" s="273"/>
      <c r="BXH111" s="273"/>
      <c r="BXI111" s="273"/>
      <c r="BXJ111" s="273"/>
      <c r="BXK111" s="273"/>
      <c r="BXL111" s="273"/>
      <c r="BXM111" s="273"/>
      <c r="BXN111" s="273"/>
      <c r="BXO111" s="273"/>
      <c r="BXP111" s="273"/>
      <c r="BXQ111" s="273"/>
      <c r="BXR111" s="273"/>
      <c r="BXS111" s="273"/>
      <c r="BXT111" s="273"/>
      <c r="BXU111" s="273"/>
      <c r="BXV111" s="273"/>
      <c r="BXW111" s="273"/>
      <c r="BXX111" s="273"/>
      <c r="BXY111" s="273"/>
      <c r="BXZ111" s="273"/>
      <c r="BYA111" s="273"/>
      <c r="BYB111" s="273"/>
      <c r="BYC111" s="273"/>
      <c r="BYD111" s="273"/>
      <c r="BYE111" s="273"/>
      <c r="BYF111" s="273"/>
      <c r="BYG111" s="273"/>
      <c r="BYH111" s="273"/>
      <c r="BYI111" s="273"/>
      <c r="BYJ111" s="273"/>
      <c r="BYK111" s="273"/>
      <c r="BYL111" s="273"/>
      <c r="BYM111" s="273"/>
      <c r="BYN111" s="273"/>
      <c r="BYO111" s="273"/>
      <c r="BYP111" s="273"/>
      <c r="BYQ111" s="273"/>
      <c r="BYR111" s="273"/>
      <c r="BYS111" s="273"/>
      <c r="BYT111" s="273"/>
      <c r="BYU111" s="273"/>
      <c r="BYV111" s="273"/>
      <c r="BYW111" s="273"/>
      <c r="BYX111" s="273"/>
      <c r="BYY111" s="273"/>
      <c r="BYZ111" s="273"/>
      <c r="BZA111" s="273"/>
      <c r="BZB111" s="273"/>
      <c r="BZC111" s="273"/>
      <c r="BZD111" s="273"/>
      <c r="BZE111" s="273"/>
      <c r="BZF111" s="273"/>
      <c r="BZG111" s="273"/>
      <c r="BZH111" s="273"/>
      <c r="BZI111" s="273"/>
      <c r="BZJ111" s="273"/>
      <c r="BZK111" s="273"/>
      <c r="BZL111" s="273"/>
      <c r="BZM111" s="273"/>
      <c r="BZN111" s="273"/>
      <c r="BZO111" s="273"/>
      <c r="BZP111" s="273"/>
      <c r="BZQ111" s="273"/>
      <c r="BZR111" s="273"/>
      <c r="BZS111" s="273"/>
      <c r="BZT111" s="273"/>
      <c r="BZU111" s="273"/>
      <c r="BZV111" s="273"/>
      <c r="BZW111" s="273"/>
      <c r="BZX111" s="273"/>
      <c r="BZY111" s="273"/>
      <c r="BZZ111" s="273"/>
      <c r="CAA111" s="273"/>
      <c r="CAB111" s="273"/>
      <c r="CAC111" s="273"/>
      <c r="CAD111" s="273"/>
      <c r="CAE111" s="273"/>
      <c r="CAF111" s="273"/>
      <c r="CAG111" s="273"/>
      <c r="CAH111" s="273"/>
      <c r="CAI111" s="273"/>
      <c r="CAJ111" s="273"/>
      <c r="CAK111" s="273"/>
      <c r="CAL111" s="273"/>
      <c r="CAM111" s="273"/>
      <c r="CAN111" s="273"/>
      <c r="CAO111" s="273"/>
      <c r="CAP111" s="273"/>
      <c r="CAQ111" s="273"/>
      <c r="CAR111" s="273"/>
      <c r="CAS111" s="273"/>
      <c r="CAT111" s="273"/>
      <c r="CAU111" s="273"/>
      <c r="CAV111" s="273"/>
      <c r="CAW111" s="273"/>
      <c r="CAX111" s="273"/>
      <c r="CAY111" s="273"/>
      <c r="CAZ111" s="273"/>
      <c r="CBA111" s="273"/>
      <c r="CBB111" s="273"/>
      <c r="CBC111" s="273"/>
      <c r="CBD111" s="273"/>
      <c r="CBE111" s="273"/>
      <c r="CBF111" s="273"/>
      <c r="CBG111" s="273"/>
      <c r="CBH111" s="273"/>
      <c r="CBI111" s="273"/>
      <c r="CBJ111" s="273"/>
      <c r="CBK111" s="273"/>
      <c r="CBL111" s="273"/>
      <c r="CBM111" s="273"/>
      <c r="CBN111" s="273"/>
      <c r="CBO111" s="273"/>
      <c r="CBP111" s="273"/>
      <c r="CBQ111" s="273"/>
      <c r="CBR111" s="273"/>
      <c r="CBS111" s="273"/>
      <c r="CBT111" s="273"/>
      <c r="CBU111" s="273"/>
      <c r="CBV111" s="273"/>
      <c r="CBW111" s="273"/>
      <c r="CBX111" s="273"/>
      <c r="CBY111" s="273"/>
      <c r="CBZ111" s="273"/>
      <c r="CCA111" s="273"/>
      <c r="CCB111" s="273"/>
      <c r="CCC111" s="273"/>
      <c r="CCD111" s="273"/>
      <c r="CCE111" s="273"/>
      <c r="CCF111" s="273"/>
      <c r="CCG111" s="273"/>
      <c r="CCH111" s="273"/>
      <c r="CCI111" s="273"/>
      <c r="CCJ111" s="273"/>
      <c r="CCK111" s="273"/>
      <c r="CCL111" s="273"/>
      <c r="CCM111" s="273"/>
      <c r="CCN111" s="273"/>
      <c r="CCO111" s="273"/>
      <c r="CCP111" s="273"/>
      <c r="CCQ111" s="273"/>
      <c r="CCR111" s="273"/>
      <c r="CCS111" s="273"/>
      <c r="CCT111" s="273"/>
      <c r="CCU111" s="273"/>
      <c r="CCV111" s="273"/>
      <c r="CCW111" s="273"/>
      <c r="CCX111" s="273"/>
      <c r="CCY111" s="273"/>
      <c r="CCZ111" s="273"/>
      <c r="CDA111" s="273"/>
      <c r="CDB111" s="273"/>
      <c r="CDC111" s="273"/>
      <c r="CDD111" s="273"/>
      <c r="CDE111" s="273"/>
      <c r="CDF111" s="273"/>
      <c r="CDG111" s="273"/>
      <c r="CDH111" s="273"/>
      <c r="CDI111" s="273"/>
      <c r="CDJ111" s="273"/>
      <c r="CDK111" s="273"/>
      <c r="CDL111" s="273"/>
      <c r="CDM111" s="273"/>
      <c r="CDN111" s="273"/>
      <c r="CDO111" s="273"/>
      <c r="CDP111" s="273"/>
      <c r="CDQ111" s="273"/>
      <c r="CDR111" s="273"/>
      <c r="CDS111" s="273"/>
      <c r="CDT111" s="273"/>
      <c r="CDU111" s="273"/>
      <c r="CDV111" s="273"/>
      <c r="CDW111" s="273"/>
      <c r="CDX111" s="273"/>
      <c r="CDY111" s="273"/>
      <c r="CDZ111" s="273"/>
      <c r="CEA111" s="273"/>
      <c r="CEB111" s="273"/>
      <c r="CEC111" s="273"/>
      <c r="CED111" s="273"/>
      <c r="CEE111" s="273"/>
      <c r="CEF111" s="273"/>
      <c r="CEG111" s="273"/>
      <c r="CEH111" s="273"/>
      <c r="CEI111" s="273"/>
      <c r="CEJ111" s="273"/>
      <c r="CEK111" s="273"/>
      <c r="CEL111" s="273"/>
      <c r="CEM111" s="273"/>
      <c r="CEN111" s="273"/>
      <c r="CEO111" s="273"/>
      <c r="CEP111" s="273"/>
      <c r="CEQ111" s="273"/>
      <c r="CER111" s="273"/>
      <c r="CES111" s="273"/>
      <c r="CET111" s="273"/>
      <c r="CEU111" s="273"/>
      <c r="CEV111" s="273"/>
      <c r="CEW111" s="273"/>
      <c r="CEX111" s="273"/>
      <c r="CEY111" s="273"/>
      <c r="CEZ111" s="273"/>
      <c r="CFA111" s="273"/>
      <c r="CFB111" s="273"/>
      <c r="CFC111" s="273"/>
      <c r="CFD111" s="273"/>
      <c r="CFE111" s="273"/>
      <c r="CFF111" s="273"/>
      <c r="CFG111" s="273"/>
      <c r="CFH111" s="273"/>
      <c r="CFI111" s="273"/>
      <c r="CFJ111" s="273"/>
      <c r="CFK111" s="273"/>
      <c r="CFL111" s="273"/>
      <c r="CFM111" s="273"/>
      <c r="CFN111" s="273"/>
      <c r="CFO111" s="273"/>
      <c r="CFP111" s="273"/>
      <c r="CFQ111" s="273"/>
      <c r="CFR111" s="273"/>
      <c r="CFS111" s="273"/>
      <c r="CFT111" s="273"/>
      <c r="CFU111" s="273"/>
      <c r="CFV111" s="273"/>
      <c r="CFW111" s="273"/>
      <c r="CFX111" s="273"/>
      <c r="CFY111" s="273"/>
      <c r="CFZ111" s="273"/>
      <c r="CGA111" s="273"/>
      <c r="CGB111" s="273"/>
      <c r="CGC111" s="273"/>
      <c r="CGD111" s="273"/>
      <c r="CGE111" s="273"/>
      <c r="CGF111" s="273"/>
      <c r="CGG111" s="273"/>
      <c r="CGH111" s="273"/>
      <c r="CGI111" s="273"/>
      <c r="CGJ111" s="273"/>
      <c r="CGK111" s="273"/>
      <c r="CGL111" s="273"/>
      <c r="CGM111" s="273"/>
      <c r="CGN111" s="273"/>
      <c r="CGO111" s="273"/>
      <c r="CGP111" s="273"/>
      <c r="CGQ111" s="273"/>
      <c r="CGR111" s="273"/>
      <c r="CGS111" s="273"/>
      <c r="CGT111" s="273"/>
      <c r="CGU111" s="273"/>
      <c r="CGV111" s="273"/>
      <c r="CGW111" s="273"/>
      <c r="CGX111" s="273"/>
      <c r="CGY111" s="273"/>
      <c r="CGZ111" s="273"/>
      <c r="CHA111" s="273"/>
      <c r="CHB111" s="273"/>
      <c r="CHC111" s="273"/>
      <c r="CHD111" s="273"/>
      <c r="CHE111" s="273"/>
      <c r="CHF111" s="273"/>
      <c r="CHG111" s="273"/>
      <c r="CHH111" s="273"/>
      <c r="CHI111" s="273"/>
      <c r="CHJ111" s="273"/>
      <c r="CHK111" s="273"/>
      <c r="CHL111" s="273"/>
      <c r="CHM111" s="273"/>
      <c r="CHN111" s="273"/>
      <c r="CHO111" s="273"/>
      <c r="CHP111" s="273"/>
      <c r="CHQ111" s="273"/>
      <c r="CHR111" s="273"/>
      <c r="CHS111" s="273"/>
      <c r="CHT111" s="273"/>
      <c r="CHU111" s="273"/>
      <c r="CHV111" s="273"/>
      <c r="CHW111" s="273"/>
      <c r="CHX111" s="273"/>
      <c r="CHY111" s="273"/>
      <c r="CHZ111" s="273"/>
      <c r="CIA111" s="273"/>
      <c r="CIB111" s="273"/>
      <c r="CIC111" s="273"/>
      <c r="CID111" s="273"/>
      <c r="CIE111" s="273"/>
      <c r="CIF111" s="273"/>
      <c r="CIG111" s="273"/>
      <c r="CIH111" s="273"/>
      <c r="CII111" s="273"/>
      <c r="CIJ111" s="273"/>
      <c r="CIK111" s="273"/>
      <c r="CIL111" s="273"/>
      <c r="CIM111" s="273"/>
      <c r="CIN111" s="273"/>
      <c r="CIO111" s="273"/>
      <c r="CIP111" s="273"/>
      <c r="CIQ111" s="273"/>
      <c r="CIR111" s="273"/>
      <c r="CIS111" s="273"/>
      <c r="CIT111" s="273"/>
      <c r="CIU111" s="273"/>
      <c r="CIV111" s="273"/>
      <c r="CIW111" s="273"/>
      <c r="CIX111" s="273"/>
      <c r="CIY111" s="273"/>
      <c r="CIZ111" s="273"/>
      <c r="CJA111" s="273"/>
      <c r="CJB111" s="273"/>
      <c r="CJC111" s="273"/>
      <c r="CJD111" s="273"/>
      <c r="CJE111" s="273"/>
      <c r="CJF111" s="273"/>
      <c r="CJG111" s="273"/>
      <c r="CJH111" s="273"/>
      <c r="CJI111" s="273"/>
      <c r="CJJ111" s="273"/>
      <c r="CJK111" s="273"/>
      <c r="CJL111" s="273"/>
      <c r="CJM111" s="273"/>
      <c r="CJN111" s="273"/>
      <c r="CJO111" s="273"/>
      <c r="CJP111" s="273"/>
      <c r="CJQ111" s="273"/>
      <c r="CJR111" s="273"/>
      <c r="CJS111" s="273"/>
      <c r="CJT111" s="273"/>
      <c r="CJU111" s="273"/>
      <c r="CJV111" s="273"/>
      <c r="CJW111" s="273"/>
      <c r="CJX111" s="273"/>
      <c r="CJY111" s="273"/>
      <c r="CJZ111" s="273"/>
      <c r="CKA111" s="273"/>
      <c r="CKB111" s="273"/>
      <c r="CKC111" s="273"/>
      <c r="CKD111" s="273"/>
      <c r="CKE111" s="273"/>
      <c r="CKF111" s="273"/>
      <c r="CKG111" s="273"/>
      <c r="CKH111" s="273"/>
      <c r="CKI111" s="273"/>
      <c r="CKJ111" s="273"/>
      <c r="CKK111" s="273"/>
      <c r="CKL111" s="273"/>
      <c r="CKM111" s="273"/>
      <c r="CKN111" s="273"/>
      <c r="CKO111" s="273"/>
      <c r="CKP111" s="273"/>
      <c r="CKQ111" s="273"/>
      <c r="CKR111" s="273"/>
      <c r="CKS111" s="273"/>
      <c r="CKT111" s="273"/>
      <c r="CKU111" s="273"/>
      <c r="CKV111" s="273"/>
      <c r="CKW111" s="273"/>
      <c r="CKX111" s="273"/>
      <c r="CKY111" s="273"/>
      <c r="CKZ111" s="273"/>
      <c r="CLA111" s="273"/>
      <c r="CLB111" s="273"/>
      <c r="CLC111" s="273"/>
      <c r="CLD111" s="273"/>
      <c r="CLE111" s="273"/>
      <c r="CLF111" s="273"/>
      <c r="CLG111" s="273"/>
      <c r="CLH111" s="273"/>
      <c r="CLI111" s="273"/>
      <c r="CLJ111" s="273"/>
      <c r="CLK111" s="273"/>
      <c r="CLL111" s="273"/>
      <c r="CLM111" s="273"/>
      <c r="CLN111" s="273"/>
      <c r="CLO111" s="273"/>
      <c r="CLP111" s="273"/>
      <c r="CLQ111" s="273"/>
      <c r="CLR111" s="273"/>
      <c r="CLS111" s="273"/>
      <c r="CLT111" s="273"/>
      <c r="CLU111" s="273"/>
      <c r="CLV111" s="273"/>
      <c r="CLW111" s="273"/>
      <c r="CLX111" s="273"/>
      <c r="CLY111" s="273"/>
      <c r="CLZ111" s="273"/>
      <c r="CMA111" s="273"/>
      <c r="CMB111" s="273"/>
      <c r="CMC111" s="273"/>
      <c r="CMD111" s="273"/>
      <c r="CME111" s="273"/>
      <c r="CMF111" s="273"/>
      <c r="CMG111" s="273"/>
      <c r="CMH111" s="273"/>
      <c r="CMI111" s="273"/>
      <c r="CMJ111" s="273"/>
      <c r="CMK111" s="273"/>
      <c r="CML111" s="273"/>
      <c r="CMM111" s="273"/>
      <c r="CMN111" s="273"/>
      <c r="CMO111" s="273"/>
      <c r="CMP111" s="273"/>
      <c r="CMQ111" s="273"/>
      <c r="CMR111" s="273"/>
      <c r="CMS111" s="273"/>
      <c r="CMT111" s="273"/>
      <c r="CMU111" s="273"/>
      <c r="CMV111" s="273"/>
      <c r="CMW111" s="273"/>
      <c r="CMX111" s="273"/>
      <c r="CMY111" s="273"/>
      <c r="CMZ111" s="273"/>
      <c r="CNA111" s="273"/>
      <c r="CNB111" s="273"/>
      <c r="CNC111" s="273"/>
      <c r="CND111" s="273"/>
      <c r="CNE111" s="273"/>
      <c r="CNF111" s="273"/>
      <c r="CNG111" s="273"/>
      <c r="CNH111" s="273"/>
      <c r="CNI111" s="273"/>
      <c r="CNJ111" s="273"/>
      <c r="CNK111" s="273"/>
      <c r="CNL111" s="273"/>
      <c r="CNM111" s="273"/>
      <c r="CNN111" s="273"/>
      <c r="CNO111" s="273"/>
      <c r="CNP111" s="273"/>
      <c r="CNQ111" s="273"/>
      <c r="CNR111" s="273"/>
      <c r="CNS111" s="273"/>
      <c r="CNT111" s="273"/>
      <c r="CNU111" s="273"/>
      <c r="CNV111" s="273"/>
      <c r="CNW111" s="273"/>
      <c r="CNX111" s="273"/>
      <c r="CNY111" s="273"/>
      <c r="CNZ111" s="273"/>
      <c r="COA111" s="273"/>
      <c r="COB111" s="273"/>
      <c r="COC111" s="273"/>
      <c r="COD111" s="273"/>
      <c r="COE111" s="273"/>
      <c r="COF111" s="273"/>
      <c r="COG111" s="273"/>
      <c r="COH111" s="273"/>
      <c r="COI111" s="273"/>
      <c r="COJ111" s="273"/>
      <c r="COK111" s="273"/>
      <c r="COL111" s="273"/>
      <c r="COM111" s="273"/>
      <c r="CON111" s="273"/>
      <c r="COO111" s="273"/>
      <c r="COP111" s="273"/>
      <c r="COQ111" s="273"/>
      <c r="COR111" s="273"/>
      <c r="COS111" s="273"/>
      <c r="COT111" s="273"/>
      <c r="COU111" s="273"/>
      <c r="COV111" s="273"/>
      <c r="COW111" s="273"/>
      <c r="COX111" s="273"/>
      <c r="COY111" s="273"/>
      <c r="COZ111" s="273"/>
      <c r="CPA111" s="273"/>
      <c r="CPB111" s="273"/>
      <c r="CPC111" s="273"/>
      <c r="CPD111" s="273"/>
      <c r="CPE111" s="273"/>
      <c r="CPF111" s="273"/>
      <c r="CPG111" s="273"/>
      <c r="CPH111" s="273"/>
      <c r="CPI111" s="273"/>
      <c r="CPJ111" s="273"/>
      <c r="CPK111" s="273"/>
      <c r="CPL111" s="273"/>
      <c r="CPM111" s="273"/>
      <c r="CPN111" s="273"/>
      <c r="CPO111" s="273"/>
      <c r="CPP111" s="273"/>
      <c r="CPQ111" s="273"/>
      <c r="CPR111" s="273"/>
      <c r="CPS111" s="273"/>
      <c r="CPT111" s="273"/>
      <c r="CPU111" s="273"/>
      <c r="CPV111" s="273"/>
      <c r="CPW111" s="273"/>
      <c r="CPX111" s="273"/>
      <c r="CPY111" s="273"/>
      <c r="CPZ111" s="273"/>
      <c r="CQA111" s="273"/>
      <c r="CQB111" s="273"/>
      <c r="CQC111" s="273"/>
      <c r="CQD111" s="273"/>
      <c r="CQE111" s="273"/>
      <c r="CQF111" s="273"/>
      <c r="CQG111" s="273"/>
      <c r="CQH111" s="273"/>
      <c r="CQI111" s="273"/>
      <c r="CQJ111" s="273"/>
      <c r="CQK111" s="273"/>
      <c r="CQL111" s="273"/>
      <c r="CQM111" s="273"/>
      <c r="CQN111" s="273"/>
      <c r="CQO111" s="273"/>
      <c r="CQP111" s="273"/>
      <c r="CQQ111" s="273"/>
      <c r="CQR111" s="273"/>
      <c r="CQS111" s="273"/>
      <c r="CQT111" s="273"/>
      <c r="CQU111" s="273"/>
      <c r="CQV111" s="273"/>
      <c r="CQW111" s="273"/>
      <c r="CQX111" s="273"/>
      <c r="CQY111" s="273"/>
      <c r="CQZ111" s="273"/>
      <c r="CRA111" s="273"/>
      <c r="CRB111" s="273"/>
      <c r="CRC111" s="273"/>
      <c r="CRD111" s="273"/>
      <c r="CRE111" s="273"/>
      <c r="CRF111" s="273"/>
      <c r="CRG111" s="273"/>
      <c r="CRH111" s="273"/>
      <c r="CRI111" s="273"/>
      <c r="CRJ111" s="273"/>
      <c r="CRK111" s="273"/>
      <c r="CRL111" s="273"/>
      <c r="CRM111" s="273"/>
      <c r="CRN111" s="273"/>
      <c r="CRO111" s="273"/>
      <c r="CRP111" s="273"/>
      <c r="CRQ111" s="273"/>
      <c r="CRR111" s="273"/>
      <c r="CRS111" s="273"/>
      <c r="CRT111" s="273"/>
      <c r="CRU111" s="273"/>
      <c r="CRV111" s="273"/>
      <c r="CRW111" s="273"/>
      <c r="CRX111" s="273"/>
      <c r="CRY111" s="273"/>
      <c r="CRZ111" s="273"/>
      <c r="CSA111" s="273"/>
      <c r="CSB111" s="273"/>
      <c r="CSC111" s="273"/>
      <c r="CSD111" s="273"/>
      <c r="CSE111" s="273"/>
      <c r="CSF111" s="273"/>
      <c r="CSG111" s="273"/>
      <c r="CSH111" s="273"/>
      <c r="CSI111" s="273"/>
      <c r="CSJ111" s="273"/>
      <c r="CSK111" s="273"/>
      <c r="CSL111" s="273"/>
      <c r="CSM111" s="273"/>
      <c r="CSN111" s="273"/>
      <c r="CSO111" s="273"/>
      <c r="CSP111" s="273"/>
      <c r="CSQ111" s="273"/>
      <c r="CSR111" s="273"/>
      <c r="CSS111" s="273"/>
      <c r="CST111" s="273"/>
      <c r="CSU111" s="273"/>
      <c r="CSV111" s="273"/>
      <c r="CSW111" s="273"/>
      <c r="CSX111" s="273"/>
      <c r="CSY111" s="273"/>
      <c r="CSZ111" s="273"/>
      <c r="CTA111" s="273"/>
      <c r="CTB111" s="273"/>
      <c r="CTC111" s="273"/>
      <c r="CTD111" s="273"/>
      <c r="CTE111" s="273"/>
      <c r="CTF111" s="273"/>
      <c r="CTG111" s="273"/>
      <c r="CTH111" s="273"/>
      <c r="CTI111" s="273"/>
      <c r="CTJ111" s="273"/>
      <c r="CTK111" s="273"/>
      <c r="CTL111" s="273"/>
      <c r="CTM111" s="273"/>
      <c r="CTN111" s="273"/>
      <c r="CTO111" s="273"/>
      <c r="CTP111" s="273"/>
      <c r="CTQ111" s="273"/>
      <c r="CTR111" s="273"/>
      <c r="CTS111" s="273"/>
      <c r="CTT111" s="273"/>
      <c r="CTU111" s="273"/>
      <c r="CTV111" s="273"/>
      <c r="CTW111" s="273"/>
      <c r="CTX111" s="273"/>
      <c r="CTY111" s="273"/>
      <c r="CTZ111" s="273"/>
      <c r="CUA111" s="273"/>
      <c r="CUB111" s="273"/>
      <c r="CUC111" s="273"/>
      <c r="CUD111" s="273"/>
      <c r="CUE111" s="273"/>
      <c r="CUF111" s="273"/>
      <c r="CUG111" s="273"/>
      <c r="CUH111" s="273"/>
      <c r="CUI111" s="273"/>
      <c r="CUJ111" s="273"/>
      <c r="CUK111" s="273"/>
      <c r="CUL111" s="273"/>
      <c r="CUM111" s="273"/>
      <c r="CUN111" s="273"/>
      <c r="CUO111" s="273"/>
      <c r="CUP111" s="273"/>
      <c r="CUQ111" s="273"/>
      <c r="CUR111" s="273"/>
      <c r="CUS111" s="273"/>
      <c r="CUT111" s="273"/>
      <c r="CUU111" s="273"/>
      <c r="CUV111" s="273"/>
      <c r="CUW111" s="273"/>
      <c r="CUX111" s="273"/>
      <c r="CUY111" s="273"/>
      <c r="CUZ111" s="273"/>
      <c r="CVA111" s="273"/>
      <c r="CVB111" s="273"/>
      <c r="CVC111" s="273"/>
      <c r="CVD111" s="273"/>
      <c r="CVE111" s="273"/>
      <c r="CVF111" s="273"/>
      <c r="CVG111" s="273"/>
      <c r="CVH111" s="273"/>
      <c r="CVI111" s="273"/>
      <c r="CVJ111" s="273"/>
      <c r="CVK111" s="273"/>
      <c r="CVL111" s="273"/>
      <c r="CVM111" s="273"/>
      <c r="CVN111" s="273"/>
      <c r="CVO111" s="273"/>
      <c r="CVP111" s="273"/>
      <c r="CVQ111" s="273"/>
      <c r="CVR111" s="273"/>
      <c r="CVS111" s="273"/>
      <c r="CVT111" s="273"/>
      <c r="CVU111" s="273"/>
      <c r="CVV111" s="273"/>
      <c r="CVW111" s="273"/>
      <c r="CVX111" s="273"/>
      <c r="CVY111" s="273"/>
      <c r="CVZ111" s="273"/>
      <c r="CWA111" s="273"/>
      <c r="CWB111" s="273"/>
      <c r="CWC111" s="273"/>
      <c r="CWD111" s="273"/>
      <c r="CWE111" s="273"/>
      <c r="CWF111" s="273"/>
      <c r="CWG111" s="273"/>
      <c r="CWH111" s="273"/>
      <c r="CWI111" s="273"/>
      <c r="CWJ111" s="273"/>
      <c r="CWK111" s="273"/>
      <c r="CWL111" s="273"/>
      <c r="CWM111" s="273"/>
      <c r="CWN111" s="273"/>
      <c r="CWO111" s="273"/>
      <c r="CWP111" s="273"/>
      <c r="CWQ111" s="273"/>
      <c r="CWR111" s="273"/>
      <c r="CWS111" s="273"/>
      <c r="CWT111" s="273"/>
      <c r="CWU111" s="273"/>
      <c r="CWV111" s="273"/>
      <c r="CWW111" s="273"/>
      <c r="CWX111" s="273"/>
      <c r="CWY111" s="273"/>
      <c r="CWZ111" s="273"/>
      <c r="CXA111" s="273"/>
      <c r="CXB111" s="273"/>
      <c r="CXC111" s="273"/>
      <c r="CXD111" s="273"/>
      <c r="CXE111" s="273"/>
      <c r="CXF111" s="273"/>
      <c r="CXG111" s="273"/>
      <c r="CXH111" s="273"/>
      <c r="CXI111" s="273"/>
      <c r="CXJ111" s="273"/>
      <c r="CXK111" s="273"/>
      <c r="CXL111" s="273"/>
      <c r="CXM111" s="273"/>
      <c r="CXN111" s="273"/>
      <c r="CXO111" s="273"/>
      <c r="CXP111" s="273"/>
      <c r="CXQ111" s="273"/>
      <c r="CXR111" s="273"/>
      <c r="CXS111" s="273"/>
      <c r="CXT111" s="273"/>
      <c r="CXU111" s="273"/>
      <c r="CXV111" s="273"/>
      <c r="CXW111" s="273"/>
      <c r="CXX111" s="273"/>
      <c r="CXY111" s="273"/>
      <c r="CXZ111" s="273"/>
      <c r="CYA111" s="273"/>
      <c r="CYB111" s="273"/>
      <c r="CYC111" s="273"/>
      <c r="CYD111" s="273"/>
      <c r="CYE111" s="273"/>
      <c r="CYF111" s="273"/>
      <c r="CYG111" s="273"/>
      <c r="CYH111" s="273"/>
      <c r="CYI111" s="273"/>
      <c r="CYJ111" s="273"/>
      <c r="CYK111" s="273"/>
      <c r="CYL111" s="273"/>
      <c r="CYM111" s="273"/>
      <c r="CYN111" s="273"/>
      <c r="CYO111" s="273"/>
      <c r="CYP111" s="273"/>
      <c r="CYQ111" s="273"/>
      <c r="CYR111" s="273"/>
      <c r="CYS111" s="273"/>
      <c r="CYT111" s="273"/>
      <c r="CYU111" s="273"/>
      <c r="CYV111" s="273"/>
      <c r="CYW111" s="273"/>
      <c r="CYX111" s="273"/>
      <c r="CYY111" s="273"/>
      <c r="CYZ111" s="273"/>
      <c r="CZA111" s="273"/>
      <c r="CZB111" s="273"/>
      <c r="CZC111" s="273"/>
      <c r="CZD111" s="273"/>
      <c r="CZE111" s="273"/>
      <c r="CZF111" s="273"/>
      <c r="CZG111" s="273"/>
      <c r="CZH111" s="273"/>
      <c r="CZI111" s="273"/>
      <c r="CZJ111" s="273"/>
      <c r="CZK111" s="273"/>
      <c r="CZL111" s="273"/>
      <c r="CZM111" s="273"/>
      <c r="CZN111" s="273"/>
      <c r="CZO111" s="273"/>
      <c r="CZP111" s="273"/>
      <c r="CZQ111" s="273"/>
      <c r="CZR111" s="273"/>
      <c r="CZS111" s="273"/>
      <c r="CZT111" s="273"/>
      <c r="CZU111" s="273"/>
      <c r="CZV111" s="273"/>
      <c r="CZW111" s="273"/>
      <c r="CZX111" s="273"/>
      <c r="CZY111" s="273"/>
      <c r="CZZ111" s="273"/>
      <c r="DAA111" s="273"/>
      <c r="DAB111" s="273"/>
      <c r="DAC111" s="273"/>
      <c r="DAD111" s="273"/>
      <c r="DAE111" s="273"/>
      <c r="DAF111" s="273"/>
      <c r="DAG111" s="273"/>
      <c r="DAH111" s="273"/>
      <c r="DAI111" s="273"/>
      <c r="DAJ111" s="273"/>
      <c r="DAK111" s="273"/>
      <c r="DAL111" s="273"/>
      <c r="DAM111" s="273"/>
      <c r="DAN111" s="273"/>
      <c r="DAO111" s="273"/>
      <c r="DAP111" s="273"/>
      <c r="DAQ111" s="273"/>
      <c r="DAR111" s="273"/>
      <c r="DAS111" s="273"/>
      <c r="DAT111" s="273"/>
      <c r="DAU111" s="273"/>
      <c r="DAV111" s="273"/>
      <c r="DAW111" s="273"/>
      <c r="DAX111" s="273"/>
      <c r="DAY111" s="273"/>
      <c r="DAZ111" s="273"/>
      <c r="DBA111" s="273"/>
      <c r="DBB111" s="273"/>
      <c r="DBC111" s="273"/>
      <c r="DBD111" s="273"/>
      <c r="DBE111" s="273"/>
      <c r="DBF111" s="273"/>
      <c r="DBG111" s="273"/>
      <c r="DBH111" s="273"/>
      <c r="DBI111" s="273"/>
      <c r="DBJ111" s="273"/>
      <c r="DBK111" s="273"/>
      <c r="DBL111" s="273"/>
      <c r="DBM111" s="273"/>
      <c r="DBN111" s="273"/>
      <c r="DBO111" s="273"/>
      <c r="DBP111" s="273"/>
      <c r="DBQ111" s="273"/>
      <c r="DBR111" s="273"/>
      <c r="DBS111" s="273"/>
      <c r="DBT111" s="273"/>
      <c r="DBU111" s="273"/>
      <c r="DBV111" s="273"/>
      <c r="DBW111" s="273"/>
      <c r="DBX111" s="273"/>
      <c r="DBY111" s="273"/>
      <c r="DBZ111" s="273"/>
      <c r="DCA111" s="273"/>
      <c r="DCB111" s="273"/>
      <c r="DCC111" s="273"/>
      <c r="DCD111" s="273"/>
      <c r="DCE111" s="273"/>
      <c r="DCF111" s="273"/>
      <c r="DCG111" s="273"/>
      <c r="DCH111" s="273"/>
      <c r="DCI111" s="273"/>
      <c r="DCJ111" s="273"/>
      <c r="DCK111" s="273"/>
      <c r="DCL111" s="273"/>
      <c r="DCM111" s="273"/>
      <c r="DCN111" s="273"/>
      <c r="DCO111" s="273"/>
      <c r="DCP111" s="273"/>
      <c r="DCQ111" s="273"/>
      <c r="DCR111" s="273"/>
      <c r="DCS111" s="273"/>
      <c r="DCT111" s="273"/>
      <c r="DCU111" s="273"/>
      <c r="DCV111" s="273"/>
      <c r="DCW111" s="273"/>
      <c r="DCX111" s="273"/>
      <c r="DCY111" s="273"/>
      <c r="DCZ111" s="273"/>
      <c r="DDA111" s="273"/>
      <c r="DDB111" s="273"/>
      <c r="DDC111" s="273"/>
      <c r="DDD111" s="273"/>
      <c r="DDE111" s="273"/>
      <c r="DDF111" s="273"/>
      <c r="DDG111" s="273"/>
      <c r="DDH111" s="273"/>
      <c r="DDI111" s="273"/>
      <c r="DDJ111" s="273"/>
      <c r="DDK111" s="273"/>
      <c r="DDL111" s="273"/>
      <c r="DDM111" s="273"/>
      <c r="DDN111" s="273"/>
      <c r="DDO111" s="273"/>
      <c r="DDP111" s="273"/>
      <c r="DDQ111" s="273"/>
      <c r="DDR111" s="273"/>
      <c r="DDS111" s="273"/>
      <c r="DDT111" s="273"/>
      <c r="DDU111" s="273"/>
      <c r="DDV111" s="273"/>
      <c r="DDW111" s="273"/>
      <c r="DDX111" s="273"/>
      <c r="DDY111" s="273"/>
      <c r="DDZ111" s="273"/>
      <c r="DEA111" s="273"/>
      <c r="DEB111" s="273"/>
      <c r="DEC111" s="273"/>
      <c r="DED111" s="273"/>
      <c r="DEE111" s="273"/>
      <c r="DEF111" s="273"/>
      <c r="DEG111" s="273"/>
      <c r="DEH111" s="273"/>
      <c r="DEI111" s="273"/>
      <c r="DEJ111" s="273"/>
      <c r="DEK111" s="273"/>
      <c r="DEL111" s="273"/>
      <c r="DEM111" s="273"/>
      <c r="DEN111" s="273"/>
      <c r="DEO111" s="273"/>
      <c r="DEP111" s="273"/>
      <c r="DEQ111" s="273"/>
      <c r="DER111" s="273"/>
      <c r="DES111" s="273"/>
      <c r="DET111" s="273"/>
      <c r="DEU111" s="273"/>
      <c r="DEV111" s="273"/>
      <c r="DEW111" s="273"/>
      <c r="DEX111" s="273"/>
      <c r="DEY111" s="273"/>
      <c r="DEZ111" s="273"/>
      <c r="DFA111" s="273"/>
      <c r="DFB111" s="273"/>
      <c r="DFC111" s="273"/>
      <c r="DFD111" s="273"/>
      <c r="DFE111" s="273"/>
      <c r="DFF111" s="273"/>
      <c r="DFG111" s="273"/>
      <c r="DFH111" s="273"/>
      <c r="DFI111" s="273"/>
      <c r="DFJ111" s="273"/>
      <c r="DFK111" s="273"/>
      <c r="DFL111" s="273"/>
      <c r="DFM111" s="273"/>
      <c r="DFN111" s="273"/>
      <c r="DFO111" s="273"/>
      <c r="DFP111" s="273"/>
      <c r="DFQ111" s="273"/>
      <c r="DFR111" s="273"/>
      <c r="DFS111" s="273"/>
      <c r="DFT111" s="273"/>
      <c r="DFU111" s="273"/>
      <c r="DFV111" s="273"/>
      <c r="DFW111" s="273"/>
      <c r="DFX111" s="273"/>
      <c r="DFY111" s="273"/>
      <c r="DFZ111" s="273"/>
      <c r="DGA111" s="273"/>
      <c r="DGB111" s="273"/>
      <c r="DGC111" s="273"/>
      <c r="DGD111" s="273"/>
      <c r="DGE111" s="273"/>
      <c r="DGF111" s="273"/>
      <c r="DGG111" s="273"/>
      <c r="DGH111" s="273"/>
      <c r="DGI111" s="273"/>
      <c r="DGJ111" s="273"/>
      <c r="DGK111" s="273"/>
      <c r="DGL111" s="273"/>
      <c r="DGM111" s="273"/>
      <c r="DGN111" s="273"/>
      <c r="DGO111" s="273"/>
      <c r="DGP111" s="273"/>
      <c r="DGQ111" s="273"/>
      <c r="DGR111" s="273"/>
      <c r="DGS111" s="273"/>
      <c r="DGT111" s="273"/>
      <c r="DGU111" s="273"/>
      <c r="DGV111" s="273"/>
      <c r="DGW111" s="273"/>
      <c r="DGX111" s="273"/>
      <c r="DGY111" s="273"/>
      <c r="DGZ111" s="273"/>
      <c r="DHA111" s="273"/>
      <c r="DHB111" s="273"/>
      <c r="DHC111" s="273"/>
      <c r="DHD111" s="273"/>
      <c r="DHE111" s="273"/>
      <c r="DHF111" s="273"/>
      <c r="DHG111" s="273"/>
      <c r="DHH111" s="273"/>
      <c r="DHI111" s="273"/>
      <c r="DHJ111" s="273"/>
      <c r="DHK111" s="273"/>
      <c r="DHL111" s="273"/>
      <c r="DHM111" s="273"/>
      <c r="DHN111" s="273"/>
      <c r="DHO111" s="273"/>
      <c r="DHP111" s="273"/>
      <c r="DHQ111" s="273"/>
      <c r="DHR111" s="273"/>
      <c r="DHS111" s="273"/>
      <c r="DHT111" s="273"/>
      <c r="DHU111" s="273"/>
      <c r="DHV111" s="273"/>
      <c r="DHW111" s="273"/>
      <c r="DHX111" s="273"/>
      <c r="DHY111" s="273"/>
      <c r="DHZ111" s="273"/>
      <c r="DIA111" s="273"/>
      <c r="DIB111" s="273"/>
      <c r="DIC111" s="273"/>
      <c r="DID111" s="273"/>
      <c r="DIE111" s="273"/>
      <c r="DIF111" s="273"/>
      <c r="DIG111" s="273"/>
      <c r="DIH111" s="273"/>
      <c r="DII111" s="273"/>
      <c r="DIJ111" s="273"/>
      <c r="DIK111" s="273"/>
      <c r="DIL111" s="273"/>
      <c r="DIM111" s="273"/>
      <c r="DIN111" s="273"/>
      <c r="DIO111" s="273"/>
      <c r="DIP111" s="273"/>
      <c r="DIQ111" s="273"/>
      <c r="DIR111" s="273"/>
      <c r="DIS111" s="273"/>
      <c r="DIT111" s="273"/>
      <c r="DIU111" s="273"/>
      <c r="DIV111" s="273"/>
      <c r="DIW111" s="273"/>
      <c r="DIX111" s="273"/>
      <c r="DIY111" s="273"/>
      <c r="DIZ111" s="273"/>
      <c r="DJA111" s="273"/>
      <c r="DJB111" s="273"/>
      <c r="DJC111" s="273"/>
      <c r="DJD111" s="273"/>
      <c r="DJE111" s="273"/>
      <c r="DJF111" s="273"/>
      <c r="DJG111" s="273"/>
      <c r="DJH111" s="273"/>
      <c r="DJI111" s="273"/>
      <c r="DJJ111" s="273"/>
      <c r="DJK111" s="273"/>
      <c r="DJL111" s="273"/>
      <c r="DJM111" s="273"/>
      <c r="DJN111" s="273"/>
      <c r="DJO111" s="273"/>
      <c r="DJP111" s="273"/>
      <c r="DJQ111" s="273"/>
      <c r="DJR111" s="273"/>
      <c r="DJS111" s="273"/>
      <c r="DJT111" s="273"/>
      <c r="DJU111" s="273"/>
      <c r="DJV111" s="273"/>
      <c r="DJW111" s="273"/>
      <c r="DJX111" s="273"/>
      <c r="DJY111" s="273"/>
      <c r="DJZ111" s="273"/>
      <c r="DKA111" s="273"/>
      <c r="DKB111" s="273"/>
      <c r="DKC111" s="273"/>
      <c r="DKD111" s="273"/>
      <c r="DKE111" s="273"/>
      <c r="DKF111" s="273"/>
      <c r="DKG111" s="273"/>
      <c r="DKH111" s="273"/>
      <c r="DKI111" s="273"/>
      <c r="DKJ111" s="273"/>
      <c r="DKK111" s="273"/>
      <c r="DKL111" s="273"/>
      <c r="DKM111" s="273"/>
      <c r="DKN111" s="273"/>
      <c r="DKO111" s="273"/>
      <c r="DKP111" s="273"/>
      <c r="DKQ111" s="273"/>
      <c r="DKR111" s="273"/>
      <c r="DKS111" s="273"/>
      <c r="DKT111" s="273"/>
      <c r="DKU111" s="273"/>
      <c r="DKV111" s="273"/>
      <c r="DKW111" s="273"/>
      <c r="DKX111" s="273"/>
      <c r="DKY111" s="273"/>
      <c r="DKZ111" s="273"/>
      <c r="DLA111" s="273"/>
      <c r="DLB111" s="273"/>
      <c r="DLC111" s="273"/>
      <c r="DLD111" s="273"/>
      <c r="DLE111" s="273"/>
      <c r="DLF111" s="273"/>
      <c r="DLG111" s="273"/>
      <c r="DLH111" s="273"/>
      <c r="DLI111" s="273"/>
      <c r="DLJ111" s="273"/>
      <c r="DLK111" s="273"/>
      <c r="DLL111" s="273"/>
      <c r="DLM111" s="273"/>
      <c r="DLN111" s="273"/>
      <c r="DLO111" s="273"/>
      <c r="DLP111" s="273"/>
      <c r="DLQ111" s="273"/>
      <c r="DLR111" s="273"/>
      <c r="DLS111" s="273"/>
      <c r="DLT111" s="273"/>
      <c r="DLU111" s="273"/>
      <c r="DLV111" s="273"/>
      <c r="DLW111" s="273"/>
      <c r="DLX111" s="273"/>
      <c r="DLY111" s="273"/>
      <c r="DLZ111" s="273"/>
      <c r="DMA111" s="273"/>
      <c r="DMB111" s="273"/>
      <c r="DMC111" s="273"/>
      <c r="DMD111" s="273"/>
      <c r="DME111" s="273"/>
      <c r="DMF111" s="273"/>
      <c r="DMG111" s="273"/>
      <c r="DMH111" s="273"/>
      <c r="DMI111" s="273"/>
      <c r="DMJ111" s="273"/>
      <c r="DMK111" s="273"/>
      <c r="DML111" s="273"/>
      <c r="DMM111" s="273"/>
      <c r="DMN111" s="273"/>
      <c r="DMO111" s="273"/>
      <c r="DMP111" s="273"/>
      <c r="DMQ111" s="273"/>
      <c r="DMR111" s="273"/>
      <c r="DMS111" s="273"/>
      <c r="DMT111" s="273"/>
      <c r="DMU111" s="273"/>
      <c r="DMV111" s="273"/>
      <c r="DMW111" s="273"/>
      <c r="DMX111" s="273"/>
      <c r="DMY111" s="273"/>
      <c r="DMZ111" s="273"/>
      <c r="DNA111" s="273"/>
      <c r="DNB111" s="273"/>
      <c r="DNC111" s="273"/>
      <c r="DND111" s="273"/>
      <c r="DNE111" s="273"/>
      <c r="DNF111" s="273"/>
      <c r="DNG111" s="273"/>
      <c r="DNH111" s="273"/>
      <c r="DNI111" s="273"/>
      <c r="DNJ111" s="273"/>
      <c r="DNK111" s="273"/>
      <c r="DNL111" s="273"/>
      <c r="DNM111" s="273"/>
      <c r="DNN111" s="273"/>
      <c r="DNO111" s="273"/>
      <c r="DNP111" s="273"/>
      <c r="DNQ111" s="273"/>
      <c r="DNR111" s="273"/>
      <c r="DNS111" s="273"/>
      <c r="DNT111" s="273"/>
      <c r="DNU111" s="273"/>
      <c r="DNV111" s="273"/>
      <c r="DNW111" s="273"/>
      <c r="DNX111" s="273"/>
      <c r="DNY111" s="273"/>
      <c r="DNZ111" s="273"/>
      <c r="DOA111" s="273"/>
      <c r="DOB111" s="273"/>
      <c r="DOC111" s="273"/>
      <c r="DOD111" s="273"/>
      <c r="DOE111" s="273"/>
      <c r="DOF111" s="273"/>
      <c r="DOG111" s="273"/>
      <c r="DOH111" s="273"/>
      <c r="DOI111" s="273"/>
      <c r="DOJ111" s="273"/>
      <c r="DOK111" s="273"/>
      <c r="DOL111" s="273"/>
      <c r="DOM111" s="273"/>
      <c r="DON111" s="273"/>
      <c r="DOO111" s="273"/>
      <c r="DOP111" s="273"/>
      <c r="DOQ111" s="273"/>
      <c r="DOR111" s="273"/>
      <c r="DOS111" s="273"/>
      <c r="DOT111" s="273"/>
      <c r="DOU111" s="273"/>
      <c r="DOV111" s="273"/>
      <c r="DOW111" s="273"/>
      <c r="DOX111" s="273"/>
      <c r="DOY111" s="273"/>
      <c r="DOZ111" s="273"/>
      <c r="DPA111" s="273"/>
      <c r="DPB111" s="273"/>
      <c r="DPC111" s="273"/>
      <c r="DPD111" s="273"/>
      <c r="DPE111" s="273"/>
      <c r="DPF111" s="273"/>
      <c r="DPG111" s="273"/>
      <c r="DPH111" s="273"/>
      <c r="DPI111" s="273"/>
      <c r="DPJ111" s="273"/>
      <c r="DPK111" s="273"/>
      <c r="DPL111" s="273"/>
      <c r="DPM111" s="273"/>
      <c r="DPN111" s="273"/>
      <c r="DPO111" s="273"/>
      <c r="DPP111" s="273"/>
      <c r="DPQ111" s="273"/>
      <c r="DPR111" s="273"/>
      <c r="DPS111" s="273"/>
      <c r="DPT111" s="273"/>
      <c r="DPU111" s="273"/>
      <c r="DPV111" s="273"/>
      <c r="DPW111" s="273"/>
      <c r="DPX111" s="273"/>
      <c r="DPY111" s="273"/>
      <c r="DPZ111" s="273"/>
      <c r="DQA111" s="273"/>
      <c r="DQB111" s="273"/>
      <c r="DQC111" s="273"/>
      <c r="DQD111" s="273"/>
      <c r="DQE111" s="273"/>
      <c r="DQF111" s="273"/>
      <c r="DQG111" s="273"/>
      <c r="DQH111" s="273"/>
      <c r="DQI111" s="273"/>
      <c r="DQJ111" s="273"/>
      <c r="DQK111" s="273"/>
      <c r="DQL111" s="273"/>
      <c r="DQM111" s="273"/>
      <c r="DQN111" s="273"/>
      <c r="DQO111" s="273"/>
      <c r="DQP111" s="273"/>
      <c r="DQQ111" s="273"/>
      <c r="DQR111" s="273"/>
      <c r="DQS111" s="273"/>
      <c r="DQT111" s="273"/>
      <c r="DQU111" s="273"/>
      <c r="DQV111" s="273"/>
      <c r="DQW111" s="273"/>
      <c r="DQX111" s="273"/>
      <c r="DQY111" s="273"/>
      <c r="DQZ111" s="273"/>
      <c r="DRA111" s="273"/>
      <c r="DRB111" s="273"/>
      <c r="DRC111" s="273"/>
      <c r="DRD111" s="273"/>
      <c r="DRE111" s="273"/>
      <c r="DRF111" s="273"/>
      <c r="DRG111" s="273"/>
      <c r="DRH111" s="273"/>
      <c r="DRI111" s="273"/>
      <c r="DRJ111" s="273"/>
      <c r="DRK111" s="273"/>
      <c r="DRL111" s="273"/>
      <c r="DRM111" s="273"/>
      <c r="DRN111" s="273"/>
      <c r="DRO111" s="273"/>
      <c r="DRP111" s="273"/>
      <c r="DRQ111" s="273"/>
      <c r="DRR111" s="273"/>
      <c r="DRS111" s="273"/>
      <c r="DRT111" s="273"/>
      <c r="DRU111" s="273"/>
      <c r="DRV111" s="273"/>
      <c r="DRW111" s="273"/>
      <c r="DRX111" s="273"/>
      <c r="DRY111" s="273"/>
      <c r="DRZ111" s="273"/>
      <c r="DSA111" s="273"/>
      <c r="DSB111" s="273"/>
      <c r="DSC111" s="273"/>
      <c r="DSD111" s="273"/>
      <c r="DSE111" s="273"/>
      <c r="DSF111" s="273"/>
      <c r="DSG111" s="273"/>
      <c r="DSH111" s="273"/>
      <c r="DSI111" s="273"/>
      <c r="DSJ111" s="273"/>
      <c r="DSK111" s="273"/>
      <c r="DSL111" s="273"/>
      <c r="DSM111" s="273"/>
      <c r="DSN111" s="273"/>
      <c r="DSO111" s="273"/>
      <c r="DSP111" s="273"/>
      <c r="DSQ111" s="273"/>
      <c r="DSR111" s="273"/>
      <c r="DSS111" s="273"/>
      <c r="DST111" s="273"/>
      <c r="DSU111" s="273"/>
      <c r="DSV111" s="273"/>
      <c r="DSW111" s="273"/>
      <c r="DSX111" s="273"/>
      <c r="DSY111" s="273"/>
      <c r="DSZ111" s="273"/>
      <c r="DTA111" s="273"/>
      <c r="DTB111" s="273"/>
      <c r="DTC111" s="273"/>
      <c r="DTD111" s="273"/>
      <c r="DTE111" s="273"/>
      <c r="DTF111" s="273"/>
      <c r="DTG111" s="273"/>
      <c r="DTH111" s="273"/>
      <c r="DTI111" s="273"/>
      <c r="DTJ111" s="273"/>
      <c r="DTK111" s="273"/>
      <c r="DTL111" s="273"/>
      <c r="DTM111" s="273"/>
      <c r="DTN111" s="273"/>
      <c r="DTO111" s="273"/>
      <c r="DTP111" s="273"/>
      <c r="DTQ111" s="273"/>
      <c r="DTR111" s="273"/>
      <c r="DTS111" s="273"/>
      <c r="DTT111" s="273"/>
      <c r="DTU111" s="273"/>
      <c r="DTV111" s="273"/>
      <c r="DTW111" s="273"/>
      <c r="DTX111" s="273"/>
      <c r="DTY111" s="273"/>
      <c r="DTZ111" s="273"/>
      <c r="DUA111" s="273"/>
      <c r="DUB111" s="273"/>
      <c r="DUC111" s="273"/>
      <c r="DUD111" s="273"/>
      <c r="DUE111" s="273"/>
      <c r="DUF111" s="273"/>
      <c r="DUG111" s="273"/>
      <c r="DUH111" s="273"/>
      <c r="DUI111" s="273"/>
      <c r="DUJ111" s="273"/>
      <c r="DUK111" s="273"/>
      <c r="DUL111" s="273"/>
      <c r="DUM111" s="273"/>
      <c r="DUN111" s="273"/>
      <c r="DUO111" s="273"/>
      <c r="DUP111" s="273"/>
      <c r="DUQ111" s="273"/>
      <c r="DUR111" s="273"/>
      <c r="DUS111" s="273"/>
      <c r="DUT111" s="273"/>
      <c r="DUU111" s="273"/>
      <c r="DUV111" s="273"/>
      <c r="DUW111" s="273"/>
      <c r="DUX111" s="273"/>
      <c r="DUY111" s="273"/>
      <c r="DUZ111" s="273"/>
      <c r="DVA111" s="273"/>
      <c r="DVB111" s="273"/>
      <c r="DVC111" s="273"/>
      <c r="DVD111" s="273"/>
      <c r="DVE111" s="273"/>
      <c r="DVF111" s="273"/>
      <c r="DVG111" s="273"/>
      <c r="DVH111" s="273"/>
      <c r="DVI111" s="273"/>
      <c r="DVJ111" s="273"/>
      <c r="DVK111" s="273"/>
      <c r="DVL111" s="273"/>
      <c r="DVM111" s="273"/>
      <c r="DVN111" s="273"/>
      <c r="DVO111" s="273"/>
      <c r="DVP111" s="273"/>
      <c r="DVQ111" s="273"/>
      <c r="DVR111" s="273"/>
      <c r="DVS111" s="273"/>
      <c r="DVT111" s="273"/>
      <c r="DVU111" s="273"/>
      <c r="DVV111" s="273"/>
      <c r="DVW111" s="273"/>
      <c r="DVX111" s="273"/>
      <c r="DVY111" s="273"/>
      <c r="DVZ111" s="273"/>
      <c r="DWA111" s="273"/>
      <c r="DWB111" s="273"/>
      <c r="DWC111" s="273"/>
      <c r="DWD111" s="273"/>
      <c r="DWE111" s="273"/>
      <c r="DWF111" s="273"/>
      <c r="DWG111" s="273"/>
      <c r="DWH111" s="273"/>
      <c r="DWI111" s="273"/>
      <c r="DWJ111" s="273"/>
      <c r="DWK111" s="273"/>
      <c r="DWL111" s="273"/>
      <c r="DWM111" s="273"/>
      <c r="DWN111" s="273"/>
      <c r="DWO111" s="273"/>
      <c r="DWP111" s="273"/>
      <c r="DWQ111" s="273"/>
      <c r="DWR111" s="273"/>
      <c r="DWS111" s="273"/>
      <c r="DWT111" s="273"/>
      <c r="DWU111" s="273"/>
      <c r="DWV111" s="273"/>
      <c r="DWW111" s="273"/>
      <c r="DWX111" s="273"/>
      <c r="DWY111" s="273"/>
      <c r="DWZ111" s="273"/>
      <c r="DXA111" s="273"/>
      <c r="DXB111" s="273"/>
      <c r="DXC111" s="273"/>
      <c r="DXD111" s="273"/>
      <c r="DXE111" s="273"/>
      <c r="DXF111" s="273"/>
      <c r="DXG111" s="273"/>
      <c r="DXH111" s="273"/>
      <c r="DXI111" s="273"/>
      <c r="DXJ111" s="273"/>
      <c r="DXK111" s="273"/>
      <c r="DXL111" s="273"/>
      <c r="DXM111" s="273"/>
      <c r="DXN111" s="273"/>
      <c r="DXO111" s="273"/>
      <c r="DXP111" s="273"/>
      <c r="DXQ111" s="273"/>
      <c r="DXR111" s="273"/>
      <c r="DXS111" s="273"/>
      <c r="DXT111" s="273"/>
      <c r="DXU111" s="273"/>
      <c r="DXV111" s="273"/>
      <c r="DXW111" s="273"/>
      <c r="DXX111" s="273"/>
      <c r="DXY111" s="273"/>
      <c r="DXZ111" s="273"/>
      <c r="DYA111" s="273"/>
      <c r="DYB111" s="273"/>
      <c r="DYC111" s="273"/>
      <c r="DYD111" s="273"/>
      <c r="DYE111" s="273"/>
      <c r="DYF111" s="273"/>
      <c r="DYG111" s="273"/>
      <c r="DYH111" s="273"/>
      <c r="DYI111" s="273"/>
      <c r="DYJ111" s="273"/>
      <c r="DYK111" s="273"/>
      <c r="DYL111" s="273"/>
      <c r="DYM111" s="273"/>
      <c r="DYN111" s="273"/>
      <c r="DYO111" s="273"/>
      <c r="DYP111" s="273"/>
      <c r="DYQ111" s="273"/>
      <c r="DYR111" s="273"/>
      <c r="DYS111" s="273"/>
      <c r="DYT111" s="273"/>
      <c r="DYU111" s="273"/>
      <c r="DYV111" s="273"/>
      <c r="DYW111" s="273"/>
      <c r="DYX111" s="273"/>
      <c r="DYY111" s="273"/>
      <c r="DYZ111" s="273"/>
      <c r="DZA111" s="273"/>
      <c r="DZB111" s="273"/>
      <c r="DZC111" s="273"/>
      <c r="DZD111" s="273"/>
      <c r="DZE111" s="273"/>
      <c r="DZF111" s="273"/>
      <c r="DZG111" s="273"/>
      <c r="DZH111" s="273"/>
      <c r="DZI111" s="273"/>
      <c r="DZJ111" s="273"/>
      <c r="DZK111" s="273"/>
      <c r="DZL111" s="273"/>
      <c r="DZM111" s="273"/>
      <c r="DZN111" s="273"/>
      <c r="DZO111" s="273"/>
      <c r="DZP111" s="273"/>
      <c r="DZQ111" s="273"/>
      <c r="DZR111" s="273"/>
      <c r="DZS111" s="273"/>
      <c r="DZT111" s="273"/>
      <c r="DZU111" s="273"/>
      <c r="DZV111" s="273"/>
      <c r="DZW111" s="273"/>
      <c r="DZX111" s="273"/>
      <c r="DZY111" s="273"/>
      <c r="DZZ111" s="273"/>
      <c r="EAA111" s="273"/>
      <c r="EAB111" s="273"/>
      <c r="EAC111" s="273"/>
      <c r="EAD111" s="273"/>
      <c r="EAE111" s="273"/>
      <c r="EAF111" s="273"/>
      <c r="EAG111" s="273"/>
      <c r="EAH111" s="273"/>
      <c r="EAI111" s="273"/>
      <c r="EAJ111" s="273"/>
      <c r="EAK111" s="273"/>
      <c r="EAL111" s="273"/>
      <c r="EAM111" s="273"/>
      <c r="EAN111" s="273"/>
      <c r="EAO111" s="273"/>
      <c r="EAP111" s="273"/>
      <c r="EAQ111" s="273"/>
      <c r="EAR111" s="273"/>
      <c r="EAS111" s="273"/>
      <c r="EAT111" s="273"/>
      <c r="EAU111" s="273"/>
      <c r="EAV111" s="273"/>
      <c r="EAW111" s="273"/>
      <c r="EAX111" s="273"/>
      <c r="EAY111" s="273"/>
      <c r="EAZ111" s="273"/>
      <c r="EBA111" s="273"/>
      <c r="EBB111" s="273"/>
      <c r="EBC111" s="273"/>
      <c r="EBD111" s="273"/>
      <c r="EBE111" s="273"/>
      <c r="EBF111" s="273"/>
      <c r="EBG111" s="273"/>
      <c r="EBH111" s="273"/>
      <c r="EBI111" s="273"/>
      <c r="EBJ111" s="273"/>
      <c r="EBK111" s="273"/>
      <c r="EBL111" s="273"/>
      <c r="EBM111" s="273"/>
      <c r="EBN111" s="273"/>
      <c r="EBO111" s="273"/>
      <c r="EBP111" s="273"/>
      <c r="EBQ111" s="273"/>
      <c r="EBR111" s="273"/>
      <c r="EBS111" s="273"/>
      <c r="EBT111" s="273"/>
      <c r="EBU111" s="273"/>
      <c r="EBV111" s="273"/>
      <c r="EBW111" s="273"/>
      <c r="EBX111" s="273"/>
      <c r="EBY111" s="273"/>
      <c r="EBZ111" s="273"/>
      <c r="ECA111" s="273"/>
      <c r="ECB111" s="273"/>
      <c r="ECC111" s="273"/>
      <c r="ECD111" s="273"/>
      <c r="ECE111" s="273"/>
      <c r="ECF111" s="273"/>
      <c r="ECG111" s="273"/>
      <c r="ECH111" s="273"/>
      <c r="ECI111" s="273"/>
      <c r="ECJ111" s="273"/>
      <c r="ECK111" s="273"/>
      <c r="ECL111" s="273"/>
      <c r="ECM111" s="273"/>
      <c r="ECN111" s="273"/>
      <c r="ECO111" s="273"/>
      <c r="ECP111" s="273"/>
      <c r="ECQ111" s="273"/>
      <c r="ECR111" s="273"/>
      <c r="ECS111" s="273"/>
      <c r="ECT111" s="273"/>
      <c r="ECU111" s="273"/>
      <c r="ECV111" s="273"/>
      <c r="ECW111" s="273"/>
      <c r="ECX111" s="273"/>
      <c r="ECY111" s="273"/>
      <c r="ECZ111" s="273"/>
      <c r="EDA111" s="273"/>
      <c r="EDB111" s="273"/>
      <c r="EDC111" s="273"/>
      <c r="EDD111" s="273"/>
      <c r="EDE111" s="273"/>
      <c r="EDF111" s="273"/>
      <c r="EDG111" s="273"/>
      <c r="EDH111" s="273"/>
      <c r="EDI111" s="273"/>
      <c r="EDJ111" s="273"/>
      <c r="EDK111" s="273"/>
      <c r="EDL111" s="273"/>
      <c r="EDM111" s="273"/>
      <c r="EDN111" s="273"/>
      <c r="EDO111" s="273"/>
      <c r="EDP111" s="273"/>
      <c r="EDQ111" s="273"/>
      <c r="EDR111" s="273"/>
      <c r="EDS111" s="273"/>
      <c r="EDT111" s="273"/>
      <c r="EDU111" s="273"/>
      <c r="EDV111" s="273"/>
      <c r="EDW111" s="273"/>
      <c r="EDX111" s="273"/>
      <c r="EDY111" s="273"/>
      <c r="EDZ111" s="273"/>
      <c r="EEA111" s="273"/>
      <c r="EEB111" s="273"/>
      <c r="EEC111" s="273"/>
      <c r="EED111" s="273"/>
      <c r="EEE111" s="273"/>
      <c r="EEF111" s="273"/>
      <c r="EEG111" s="273"/>
      <c r="EEH111" s="273"/>
      <c r="EEI111" s="273"/>
      <c r="EEJ111" s="273"/>
      <c r="EEK111" s="273"/>
      <c r="EEL111" s="273"/>
      <c r="EEM111" s="273"/>
      <c r="EEN111" s="273"/>
      <c r="EEO111" s="273"/>
      <c r="EEP111" s="273"/>
      <c r="EEQ111" s="273"/>
      <c r="EER111" s="273"/>
      <c r="EES111" s="273"/>
      <c r="EET111" s="273"/>
      <c r="EEU111" s="273"/>
      <c r="EEV111" s="273"/>
      <c r="EEW111" s="273"/>
      <c r="EEX111" s="273"/>
      <c r="EEY111" s="273"/>
      <c r="EEZ111" s="273"/>
      <c r="EFA111" s="273"/>
      <c r="EFB111" s="273"/>
      <c r="EFC111" s="273"/>
      <c r="EFD111" s="273"/>
      <c r="EFE111" s="273"/>
      <c r="EFF111" s="273"/>
      <c r="EFG111" s="273"/>
      <c r="EFH111" s="273"/>
      <c r="EFI111" s="273"/>
      <c r="EFJ111" s="273"/>
      <c r="EFK111" s="273"/>
      <c r="EFL111" s="273"/>
      <c r="EFM111" s="273"/>
      <c r="EFN111" s="273"/>
      <c r="EFO111" s="273"/>
      <c r="EFP111" s="273"/>
      <c r="EFQ111" s="273"/>
      <c r="EFR111" s="273"/>
      <c r="EFS111" s="273"/>
      <c r="EFT111" s="273"/>
      <c r="EFU111" s="273"/>
      <c r="EFV111" s="273"/>
      <c r="EFW111" s="273"/>
      <c r="EFX111" s="273"/>
      <c r="EFY111" s="273"/>
      <c r="EFZ111" s="273"/>
      <c r="EGA111" s="273"/>
      <c r="EGB111" s="273"/>
      <c r="EGC111" s="273"/>
      <c r="EGD111" s="273"/>
      <c r="EGE111" s="273"/>
      <c r="EGF111" s="273"/>
      <c r="EGG111" s="273"/>
      <c r="EGH111" s="273"/>
      <c r="EGI111" s="273"/>
      <c r="EGJ111" s="273"/>
      <c r="EGK111" s="273"/>
      <c r="EGL111" s="273"/>
      <c r="EGM111" s="273"/>
      <c r="EGN111" s="273"/>
      <c r="EGO111" s="273"/>
      <c r="EGP111" s="273"/>
      <c r="EGQ111" s="273"/>
      <c r="EGR111" s="273"/>
      <c r="EGS111" s="273"/>
      <c r="EGT111" s="273"/>
      <c r="EGU111" s="273"/>
      <c r="EGV111" s="273"/>
      <c r="EGW111" s="273"/>
      <c r="EGX111" s="273"/>
      <c r="EGY111" s="273"/>
      <c r="EGZ111" s="273"/>
      <c r="EHA111" s="273"/>
      <c r="EHB111" s="273"/>
      <c r="EHC111" s="273"/>
      <c r="EHD111" s="273"/>
      <c r="EHE111" s="273"/>
      <c r="EHF111" s="273"/>
      <c r="EHG111" s="273"/>
      <c r="EHH111" s="273"/>
      <c r="EHI111" s="273"/>
      <c r="EHJ111" s="273"/>
      <c r="EHK111" s="273"/>
      <c r="EHL111" s="273"/>
      <c r="EHM111" s="273"/>
      <c r="EHN111" s="273"/>
      <c r="EHO111" s="273"/>
      <c r="EHP111" s="273"/>
      <c r="EHQ111" s="273"/>
      <c r="EHR111" s="273"/>
      <c r="EHS111" s="273"/>
      <c r="EHT111" s="273"/>
      <c r="EHU111" s="273"/>
      <c r="EHV111" s="273"/>
      <c r="EHW111" s="273"/>
      <c r="EHX111" s="273"/>
      <c r="EHY111" s="273"/>
      <c r="EHZ111" s="273"/>
      <c r="EIA111" s="273"/>
      <c r="EIB111" s="273"/>
      <c r="EIC111" s="273"/>
      <c r="EID111" s="273"/>
      <c r="EIE111" s="273"/>
      <c r="EIF111" s="273"/>
      <c r="EIG111" s="273"/>
      <c r="EIH111" s="273"/>
      <c r="EII111" s="273"/>
      <c r="EIJ111" s="273"/>
      <c r="EIK111" s="273"/>
      <c r="EIL111" s="273"/>
      <c r="EIM111" s="273"/>
      <c r="EIN111" s="273"/>
      <c r="EIO111" s="273"/>
      <c r="EIP111" s="273"/>
      <c r="EIQ111" s="273"/>
      <c r="EIR111" s="273"/>
      <c r="EIS111" s="273"/>
      <c r="EIT111" s="273"/>
      <c r="EIU111" s="273"/>
      <c r="EIV111" s="273"/>
      <c r="EIW111" s="273"/>
      <c r="EIX111" s="273"/>
      <c r="EIY111" s="273"/>
      <c r="EIZ111" s="273"/>
      <c r="EJA111" s="273"/>
      <c r="EJB111" s="273"/>
      <c r="EJC111" s="273"/>
      <c r="EJD111" s="273"/>
      <c r="EJE111" s="273"/>
      <c r="EJF111" s="273"/>
      <c r="EJG111" s="273"/>
      <c r="EJH111" s="273"/>
      <c r="EJI111" s="273"/>
      <c r="EJJ111" s="273"/>
      <c r="EJK111" s="273"/>
      <c r="EJL111" s="273"/>
      <c r="EJM111" s="273"/>
      <c r="EJN111" s="273"/>
      <c r="EJO111" s="273"/>
      <c r="EJP111" s="273"/>
      <c r="EJQ111" s="273"/>
      <c r="EJR111" s="273"/>
      <c r="EJS111" s="273"/>
      <c r="EJT111" s="273"/>
      <c r="EJU111" s="273"/>
      <c r="EJV111" s="273"/>
      <c r="EJW111" s="273"/>
      <c r="EJX111" s="273"/>
      <c r="EJY111" s="273"/>
      <c r="EJZ111" s="273"/>
      <c r="EKA111" s="273"/>
      <c r="EKB111" s="273"/>
      <c r="EKC111" s="273"/>
      <c r="EKD111" s="273"/>
      <c r="EKE111" s="273"/>
      <c r="EKF111" s="273"/>
      <c r="EKG111" s="273"/>
      <c r="EKH111" s="273"/>
      <c r="EKI111" s="273"/>
      <c r="EKJ111" s="273"/>
      <c r="EKK111" s="273"/>
      <c r="EKL111" s="273"/>
      <c r="EKM111" s="273"/>
      <c r="EKN111" s="273"/>
      <c r="EKO111" s="273"/>
      <c r="EKP111" s="273"/>
      <c r="EKQ111" s="273"/>
      <c r="EKR111" s="273"/>
      <c r="EKS111" s="273"/>
      <c r="EKT111" s="273"/>
      <c r="EKU111" s="273"/>
      <c r="EKV111" s="273"/>
      <c r="EKW111" s="273"/>
      <c r="EKX111" s="273"/>
      <c r="EKY111" s="273"/>
      <c r="EKZ111" s="273"/>
      <c r="ELA111" s="273"/>
      <c r="ELB111" s="273"/>
      <c r="ELC111" s="273"/>
      <c r="ELD111" s="273"/>
      <c r="ELE111" s="273"/>
      <c r="ELF111" s="273"/>
      <c r="ELG111" s="273"/>
      <c r="ELH111" s="273"/>
      <c r="ELI111" s="273"/>
      <c r="ELJ111" s="273"/>
      <c r="ELK111" s="273"/>
      <c r="ELL111" s="273"/>
      <c r="ELM111" s="273"/>
      <c r="ELN111" s="273"/>
      <c r="ELO111" s="273"/>
      <c r="ELP111" s="273"/>
      <c r="ELQ111" s="273"/>
      <c r="ELR111" s="273"/>
      <c r="ELS111" s="273"/>
      <c r="ELT111" s="273"/>
      <c r="ELU111" s="273"/>
      <c r="ELV111" s="273"/>
      <c r="ELW111" s="273"/>
      <c r="ELX111" s="273"/>
      <c r="ELY111" s="273"/>
      <c r="ELZ111" s="273"/>
      <c r="EMA111" s="273"/>
      <c r="EMB111" s="273"/>
      <c r="EMC111" s="273"/>
      <c r="EMD111" s="273"/>
      <c r="EME111" s="273"/>
      <c r="EMF111" s="273"/>
      <c r="EMG111" s="273"/>
      <c r="EMH111" s="273"/>
      <c r="EMI111" s="273"/>
      <c r="EMJ111" s="273"/>
      <c r="EMK111" s="273"/>
      <c r="EML111" s="273"/>
      <c r="EMM111" s="273"/>
      <c r="EMN111" s="273"/>
      <c r="EMO111" s="273"/>
      <c r="EMP111" s="273"/>
      <c r="EMQ111" s="273"/>
      <c r="EMR111" s="273"/>
      <c r="EMS111" s="273"/>
      <c r="EMT111" s="273"/>
      <c r="EMU111" s="273"/>
      <c r="EMV111" s="273"/>
      <c r="EMW111" s="273"/>
      <c r="EMX111" s="273"/>
      <c r="EMY111" s="273"/>
      <c r="EMZ111" s="273"/>
      <c r="ENA111" s="273"/>
      <c r="ENB111" s="273"/>
      <c r="ENC111" s="273"/>
      <c r="END111" s="273"/>
      <c r="ENE111" s="273"/>
      <c r="ENF111" s="273"/>
      <c r="ENG111" s="273"/>
      <c r="ENH111" s="273"/>
      <c r="ENI111" s="273"/>
      <c r="ENJ111" s="273"/>
      <c r="ENK111" s="273"/>
      <c r="ENL111" s="273"/>
      <c r="ENM111" s="273"/>
      <c r="ENN111" s="273"/>
      <c r="ENO111" s="273"/>
      <c r="ENP111" s="273"/>
      <c r="ENQ111" s="273"/>
      <c r="ENR111" s="273"/>
      <c r="ENS111" s="273"/>
      <c r="ENT111" s="273"/>
      <c r="ENU111" s="273"/>
      <c r="ENV111" s="273"/>
      <c r="ENW111" s="273"/>
      <c r="ENX111" s="273"/>
      <c r="ENY111" s="273"/>
      <c r="ENZ111" s="273"/>
      <c r="EOA111" s="273"/>
      <c r="EOB111" s="273"/>
      <c r="EOC111" s="273"/>
      <c r="EOD111" s="273"/>
      <c r="EOE111" s="273"/>
      <c r="EOF111" s="273"/>
      <c r="EOG111" s="273"/>
      <c r="EOH111" s="273"/>
      <c r="EOI111" s="273"/>
      <c r="EOJ111" s="273"/>
      <c r="EOK111" s="273"/>
      <c r="EOL111" s="273"/>
      <c r="EOM111" s="273"/>
      <c r="EON111" s="273"/>
      <c r="EOO111" s="273"/>
      <c r="EOP111" s="273"/>
      <c r="EOQ111" s="273"/>
      <c r="EOR111" s="273"/>
      <c r="EOS111" s="273"/>
      <c r="EOT111" s="273"/>
      <c r="EOU111" s="273"/>
      <c r="EOV111" s="273"/>
      <c r="EOW111" s="273"/>
      <c r="EOX111" s="273"/>
      <c r="EOY111" s="273"/>
      <c r="EOZ111" s="273"/>
      <c r="EPA111" s="273"/>
      <c r="EPB111" s="273"/>
      <c r="EPC111" s="273"/>
      <c r="EPD111" s="273"/>
      <c r="EPE111" s="273"/>
      <c r="EPF111" s="273"/>
      <c r="EPG111" s="273"/>
      <c r="EPH111" s="273"/>
      <c r="EPI111" s="273"/>
      <c r="EPJ111" s="273"/>
      <c r="EPK111" s="273"/>
      <c r="EPL111" s="273"/>
      <c r="EPM111" s="273"/>
      <c r="EPN111" s="273"/>
      <c r="EPO111" s="273"/>
      <c r="EPP111" s="273"/>
      <c r="EPQ111" s="273"/>
      <c r="EPR111" s="273"/>
      <c r="EPS111" s="273"/>
      <c r="EPT111" s="273"/>
      <c r="EPU111" s="273"/>
      <c r="EPV111" s="273"/>
      <c r="EPW111" s="273"/>
      <c r="EPX111" s="273"/>
      <c r="EPY111" s="273"/>
      <c r="EPZ111" s="273"/>
      <c r="EQA111" s="273"/>
      <c r="EQB111" s="273"/>
      <c r="EQC111" s="273"/>
      <c r="EQD111" s="273"/>
      <c r="EQE111" s="273"/>
      <c r="EQF111" s="273"/>
      <c r="EQG111" s="273"/>
      <c r="EQH111" s="273"/>
      <c r="EQI111" s="273"/>
      <c r="EQJ111" s="273"/>
      <c r="EQK111" s="273"/>
      <c r="EQL111" s="273"/>
      <c r="EQM111" s="273"/>
      <c r="EQN111" s="273"/>
      <c r="EQO111" s="273"/>
      <c r="EQP111" s="273"/>
      <c r="EQQ111" s="273"/>
      <c r="EQR111" s="273"/>
      <c r="EQS111" s="273"/>
      <c r="EQT111" s="273"/>
      <c r="EQU111" s="273"/>
      <c r="EQV111" s="273"/>
      <c r="EQW111" s="273"/>
      <c r="EQX111" s="273"/>
      <c r="EQY111" s="273"/>
      <c r="EQZ111" s="273"/>
      <c r="ERA111" s="273"/>
      <c r="ERB111" s="273"/>
      <c r="ERC111" s="273"/>
      <c r="ERD111" s="273"/>
      <c r="ERE111" s="273"/>
      <c r="ERF111" s="273"/>
      <c r="ERG111" s="273"/>
      <c r="ERH111" s="273"/>
      <c r="ERI111" s="273"/>
      <c r="ERJ111" s="273"/>
      <c r="ERK111" s="273"/>
      <c r="ERL111" s="273"/>
      <c r="ERM111" s="273"/>
      <c r="ERN111" s="273"/>
      <c r="ERO111" s="273"/>
      <c r="ERP111" s="273"/>
      <c r="ERQ111" s="273"/>
      <c r="ERR111" s="273"/>
      <c r="ERS111" s="273"/>
      <c r="ERT111" s="273"/>
      <c r="ERU111" s="273"/>
      <c r="ERV111" s="273"/>
      <c r="ERW111" s="273"/>
      <c r="ERX111" s="273"/>
      <c r="ERY111" s="273"/>
      <c r="ERZ111" s="273"/>
      <c r="ESA111" s="273"/>
      <c r="ESB111" s="273"/>
      <c r="ESC111" s="273"/>
      <c r="ESD111" s="273"/>
      <c r="ESE111" s="273"/>
      <c r="ESF111" s="273"/>
      <c r="ESG111" s="273"/>
      <c r="ESH111" s="273"/>
      <c r="ESI111" s="273"/>
      <c r="ESJ111" s="273"/>
      <c r="ESK111" s="273"/>
      <c r="ESL111" s="273"/>
      <c r="ESM111" s="273"/>
      <c r="ESN111" s="273"/>
      <c r="ESO111" s="273"/>
      <c r="ESP111" s="273"/>
      <c r="ESQ111" s="273"/>
      <c r="ESR111" s="273"/>
      <c r="ESS111" s="273"/>
      <c r="EST111" s="273"/>
      <c r="ESU111" s="273"/>
      <c r="ESV111" s="273"/>
      <c r="ESW111" s="273"/>
      <c r="ESX111" s="273"/>
      <c r="ESY111" s="273"/>
      <c r="ESZ111" s="273"/>
      <c r="ETA111" s="273"/>
      <c r="ETB111" s="273"/>
      <c r="ETC111" s="273"/>
      <c r="ETD111" s="273"/>
      <c r="ETE111" s="273"/>
      <c r="ETF111" s="273"/>
      <c r="ETG111" s="273"/>
      <c r="ETH111" s="273"/>
      <c r="ETI111" s="273"/>
      <c r="ETJ111" s="273"/>
      <c r="ETK111" s="273"/>
      <c r="ETL111" s="273"/>
      <c r="ETM111" s="273"/>
      <c r="ETN111" s="273"/>
      <c r="ETO111" s="273"/>
      <c r="ETP111" s="273"/>
      <c r="ETQ111" s="273"/>
      <c r="ETR111" s="273"/>
      <c r="ETS111" s="273"/>
      <c r="ETT111" s="273"/>
      <c r="ETU111" s="273"/>
      <c r="ETV111" s="273"/>
      <c r="ETW111" s="273"/>
      <c r="ETX111" s="273"/>
      <c r="ETY111" s="273"/>
      <c r="ETZ111" s="273"/>
      <c r="EUA111" s="273"/>
      <c r="EUB111" s="273"/>
      <c r="EUC111" s="273"/>
      <c r="EUD111" s="273"/>
      <c r="EUE111" s="273"/>
      <c r="EUF111" s="273"/>
      <c r="EUG111" s="273"/>
      <c r="EUH111" s="273"/>
      <c r="EUI111" s="273"/>
      <c r="EUJ111" s="273"/>
      <c r="EUK111" s="273"/>
      <c r="EUL111" s="273"/>
      <c r="EUM111" s="273"/>
      <c r="EUN111" s="273"/>
      <c r="EUO111" s="273"/>
      <c r="EUP111" s="273"/>
      <c r="EUQ111" s="273"/>
      <c r="EUR111" s="273"/>
      <c r="EUS111" s="273"/>
      <c r="EUT111" s="273"/>
      <c r="EUU111" s="273"/>
      <c r="EUV111" s="273"/>
      <c r="EUW111" s="273"/>
      <c r="EUX111" s="273"/>
      <c r="EUY111" s="273"/>
      <c r="EUZ111" s="273"/>
      <c r="EVA111" s="273"/>
      <c r="EVB111" s="273"/>
      <c r="EVC111" s="273"/>
      <c r="EVD111" s="273"/>
      <c r="EVE111" s="273"/>
      <c r="EVF111" s="273"/>
      <c r="EVG111" s="273"/>
      <c r="EVH111" s="273"/>
      <c r="EVI111" s="273"/>
      <c r="EVJ111" s="273"/>
      <c r="EVK111" s="273"/>
      <c r="EVL111" s="273"/>
      <c r="EVM111" s="273"/>
      <c r="EVN111" s="273"/>
      <c r="EVO111" s="273"/>
      <c r="EVP111" s="273"/>
      <c r="EVQ111" s="273"/>
      <c r="EVR111" s="273"/>
      <c r="EVS111" s="273"/>
      <c r="EVT111" s="273"/>
      <c r="EVU111" s="273"/>
      <c r="EVV111" s="273"/>
      <c r="EVW111" s="273"/>
      <c r="EVX111" s="273"/>
      <c r="EVY111" s="273"/>
      <c r="EVZ111" s="273"/>
      <c r="EWA111" s="273"/>
      <c r="EWB111" s="273"/>
      <c r="EWC111" s="273"/>
      <c r="EWD111" s="273"/>
      <c r="EWE111" s="273"/>
      <c r="EWF111" s="273"/>
      <c r="EWG111" s="273"/>
      <c r="EWH111" s="273"/>
      <c r="EWI111" s="273"/>
      <c r="EWJ111" s="273"/>
      <c r="EWK111" s="273"/>
      <c r="EWL111" s="273"/>
      <c r="EWM111" s="273"/>
      <c r="EWN111" s="273"/>
      <c r="EWO111" s="273"/>
      <c r="EWP111" s="273"/>
      <c r="EWQ111" s="273"/>
      <c r="EWR111" s="273"/>
      <c r="EWS111" s="273"/>
      <c r="EWT111" s="273"/>
      <c r="EWU111" s="273"/>
      <c r="EWV111" s="273"/>
      <c r="EWW111" s="273"/>
      <c r="EWX111" s="273"/>
      <c r="EWY111" s="273"/>
      <c r="EWZ111" s="273"/>
      <c r="EXA111" s="273"/>
      <c r="EXB111" s="273"/>
      <c r="EXC111" s="273"/>
      <c r="EXD111" s="273"/>
      <c r="EXE111" s="273"/>
      <c r="EXF111" s="273"/>
      <c r="EXG111" s="273"/>
      <c r="EXH111" s="273"/>
      <c r="EXI111" s="273"/>
      <c r="EXJ111" s="273"/>
      <c r="EXK111" s="273"/>
      <c r="EXL111" s="273"/>
      <c r="EXM111" s="273"/>
      <c r="EXN111" s="273"/>
      <c r="EXO111" s="273"/>
      <c r="EXP111" s="273"/>
      <c r="EXQ111" s="273"/>
      <c r="EXR111" s="273"/>
      <c r="EXS111" s="273"/>
      <c r="EXT111" s="273"/>
      <c r="EXU111" s="273"/>
      <c r="EXV111" s="273"/>
      <c r="EXW111" s="273"/>
      <c r="EXX111" s="273"/>
      <c r="EXY111" s="273"/>
      <c r="EXZ111" s="273"/>
      <c r="EYA111" s="273"/>
      <c r="EYB111" s="273"/>
      <c r="EYC111" s="273"/>
      <c r="EYD111" s="273"/>
      <c r="EYE111" s="273"/>
      <c r="EYF111" s="273"/>
      <c r="EYG111" s="273"/>
      <c r="EYH111" s="273"/>
      <c r="EYI111" s="273"/>
      <c r="EYJ111" s="273"/>
      <c r="EYK111" s="273"/>
      <c r="EYL111" s="273"/>
      <c r="EYM111" s="273"/>
      <c r="EYN111" s="273"/>
      <c r="EYO111" s="273"/>
      <c r="EYP111" s="273"/>
      <c r="EYQ111" s="273"/>
      <c r="EYR111" s="273"/>
      <c r="EYS111" s="273"/>
      <c r="EYT111" s="273"/>
      <c r="EYU111" s="273"/>
      <c r="EYV111" s="273"/>
      <c r="EYW111" s="273"/>
      <c r="EYX111" s="273"/>
      <c r="EYY111" s="273"/>
      <c r="EYZ111" s="273"/>
      <c r="EZA111" s="273"/>
      <c r="EZB111" s="273"/>
      <c r="EZC111" s="273"/>
      <c r="EZD111" s="273"/>
      <c r="EZE111" s="273"/>
      <c r="EZF111" s="273"/>
      <c r="EZG111" s="273"/>
      <c r="EZH111" s="273"/>
      <c r="EZI111" s="273"/>
      <c r="EZJ111" s="273"/>
      <c r="EZK111" s="273"/>
      <c r="EZL111" s="273"/>
      <c r="EZM111" s="273"/>
      <c r="EZN111" s="273"/>
      <c r="EZO111" s="273"/>
      <c r="EZP111" s="273"/>
      <c r="EZQ111" s="273"/>
      <c r="EZR111" s="273"/>
      <c r="EZS111" s="273"/>
      <c r="EZT111" s="273"/>
      <c r="EZU111" s="273"/>
      <c r="EZV111" s="273"/>
      <c r="EZW111" s="273"/>
      <c r="EZX111" s="273"/>
      <c r="EZY111" s="273"/>
      <c r="EZZ111" s="273"/>
      <c r="FAA111" s="273"/>
      <c r="FAB111" s="273"/>
      <c r="FAC111" s="273"/>
      <c r="FAD111" s="273"/>
      <c r="FAE111" s="273"/>
      <c r="FAF111" s="273"/>
      <c r="FAG111" s="273"/>
      <c r="FAH111" s="273"/>
      <c r="FAI111" s="273"/>
      <c r="FAJ111" s="273"/>
      <c r="FAK111" s="273"/>
      <c r="FAL111" s="273"/>
      <c r="FAM111" s="273"/>
      <c r="FAN111" s="273"/>
      <c r="FAO111" s="273"/>
      <c r="FAP111" s="273"/>
      <c r="FAQ111" s="273"/>
      <c r="FAR111" s="273"/>
      <c r="FAS111" s="273"/>
      <c r="FAT111" s="273"/>
      <c r="FAU111" s="273"/>
      <c r="FAV111" s="273"/>
      <c r="FAW111" s="273"/>
      <c r="FAX111" s="273"/>
      <c r="FAY111" s="273"/>
      <c r="FAZ111" s="273"/>
      <c r="FBA111" s="273"/>
      <c r="FBB111" s="273"/>
      <c r="FBC111" s="273"/>
      <c r="FBD111" s="273"/>
      <c r="FBE111" s="273"/>
      <c r="FBF111" s="273"/>
      <c r="FBG111" s="273"/>
      <c r="FBH111" s="273"/>
      <c r="FBI111" s="273"/>
      <c r="FBJ111" s="273"/>
      <c r="FBK111" s="273"/>
      <c r="FBL111" s="273"/>
      <c r="FBM111" s="273"/>
      <c r="FBN111" s="273"/>
      <c r="FBO111" s="273"/>
      <c r="FBP111" s="273"/>
      <c r="FBQ111" s="273"/>
      <c r="FBR111" s="273"/>
      <c r="FBS111" s="273"/>
      <c r="FBT111" s="273"/>
      <c r="FBU111" s="273"/>
      <c r="FBV111" s="273"/>
      <c r="FBW111" s="273"/>
      <c r="FBX111" s="273"/>
      <c r="FBY111" s="273"/>
      <c r="FBZ111" s="273"/>
      <c r="FCA111" s="273"/>
      <c r="FCB111" s="273"/>
      <c r="FCC111" s="273"/>
      <c r="FCD111" s="273"/>
      <c r="FCE111" s="273"/>
      <c r="FCF111" s="273"/>
      <c r="FCG111" s="273"/>
      <c r="FCH111" s="273"/>
      <c r="FCI111" s="273"/>
      <c r="FCJ111" s="273"/>
      <c r="FCK111" s="273"/>
      <c r="FCL111" s="273"/>
      <c r="FCM111" s="273"/>
      <c r="FCN111" s="273"/>
      <c r="FCO111" s="273"/>
      <c r="FCP111" s="273"/>
      <c r="FCQ111" s="273"/>
      <c r="FCR111" s="273"/>
      <c r="FCS111" s="273"/>
      <c r="FCT111" s="273"/>
      <c r="FCU111" s="273"/>
      <c r="FCV111" s="273"/>
      <c r="FCW111" s="273"/>
      <c r="FCX111" s="273"/>
      <c r="FCY111" s="273"/>
      <c r="FCZ111" s="273"/>
      <c r="FDA111" s="273"/>
      <c r="FDB111" s="273"/>
      <c r="FDC111" s="273"/>
      <c r="FDD111" s="273"/>
      <c r="FDE111" s="273"/>
      <c r="FDF111" s="273"/>
      <c r="FDG111" s="273"/>
      <c r="FDH111" s="273"/>
      <c r="FDI111" s="273"/>
      <c r="FDJ111" s="273"/>
      <c r="FDK111" s="273"/>
      <c r="FDL111" s="273"/>
      <c r="FDM111" s="273"/>
      <c r="FDN111" s="273"/>
      <c r="FDO111" s="273"/>
      <c r="FDP111" s="273"/>
      <c r="FDQ111" s="273"/>
      <c r="FDR111" s="273"/>
      <c r="FDS111" s="273"/>
      <c r="FDT111" s="273"/>
      <c r="FDU111" s="273"/>
      <c r="FDV111" s="273"/>
      <c r="FDW111" s="273"/>
      <c r="FDX111" s="273"/>
      <c r="FDY111" s="273"/>
      <c r="FDZ111" s="273"/>
      <c r="FEA111" s="273"/>
      <c r="FEB111" s="273"/>
      <c r="FEC111" s="273"/>
      <c r="FED111" s="273"/>
      <c r="FEE111" s="273"/>
      <c r="FEF111" s="273"/>
      <c r="FEG111" s="273"/>
      <c r="FEH111" s="273"/>
      <c r="FEI111" s="273"/>
      <c r="FEJ111" s="273"/>
      <c r="FEK111" s="273"/>
      <c r="FEL111" s="273"/>
      <c r="FEM111" s="273"/>
      <c r="FEN111" s="273"/>
      <c r="FEO111" s="273"/>
      <c r="FEP111" s="273"/>
      <c r="FEQ111" s="273"/>
      <c r="FER111" s="273"/>
      <c r="FES111" s="273"/>
      <c r="FET111" s="273"/>
      <c r="FEU111" s="273"/>
      <c r="FEV111" s="273"/>
      <c r="FEW111" s="273"/>
      <c r="FEX111" s="273"/>
      <c r="FEY111" s="273"/>
      <c r="FEZ111" s="273"/>
      <c r="FFA111" s="273"/>
      <c r="FFB111" s="273"/>
      <c r="FFC111" s="273"/>
      <c r="FFD111" s="273"/>
      <c r="FFE111" s="273"/>
      <c r="FFF111" s="273"/>
      <c r="FFG111" s="273"/>
      <c r="FFH111" s="273"/>
      <c r="FFI111" s="273"/>
      <c r="FFJ111" s="273"/>
      <c r="FFK111" s="273"/>
      <c r="FFL111" s="273"/>
      <c r="FFM111" s="273"/>
      <c r="FFN111" s="273"/>
      <c r="FFO111" s="273"/>
      <c r="FFP111" s="273"/>
      <c r="FFQ111" s="273"/>
      <c r="FFR111" s="273"/>
      <c r="FFS111" s="273"/>
      <c r="FFT111" s="273"/>
      <c r="FFU111" s="273"/>
      <c r="FFV111" s="273"/>
      <c r="FFW111" s="273"/>
      <c r="FFX111" s="273"/>
      <c r="FFY111" s="273"/>
      <c r="FFZ111" s="273"/>
      <c r="FGA111" s="273"/>
      <c r="FGB111" s="273"/>
      <c r="FGC111" s="273"/>
      <c r="FGD111" s="273"/>
      <c r="FGE111" s="273"/>
      <c r="FGF111" s="273"/>
      <c r="FGG111" s="273"/>
      <c r="FGH111" s="273"/>
      <c r="FGI111" s="273"/>
      <c r="FGJ111" s="273"/>
      <c r="FGK111" s="273"/>
      <c r="FGL111" s="273"/>
      <c r="FGM111" s="273"/>
      <c r="FGN111" s="273"/>
      <c r="FGO111" s="273"/>
      <c r="FGP111" s="273"/>
      <c r="FGQ111" s="273"/>
      <c r="FGR111" s="273"/>
      <c r="FGS111" s="273"/>
      <c r="FGT111" s="273"/>
      <c r="FGU111" s="273"/>
      <c r="FGV111" s="273"/>
      <c r="FGW111" s="273"/>
      <c r="FGX111" s="273"/>
      <c r="FGY111" s="273"/>
      <c r="FGZ111" s="273"/>
      <c r="FHA111" s="273"/>
      <c r="FHB111" s="273"/>
      <c r="FHC111" s="273"/>
      <c r="FHD111" s="273"/>
      <c r="FHE111" s="273"/>
      <c r="FHF111" s="273"/>
      <c r="FHG111" s="273"/>
      <c r="FHH111" s="273"/>
      <c r="FHI111" s="273"/>
      <c r="FHJ111" s="273"/>
      <c r="FHK111" s="273"/>
      <c r="FHL111" s="273"/>
      <c r="FHM111" s="273"/>
      <c r="FHN111" s="273"/>
      <c r="FHO111" s="273"/>
      <c r="FHP111" s="273"/>
      <c r="FHQ111" s="273"/>
      <c r="FHR111" s="273"/>
      <c r="FHS111" s="273"/>
      <c r="FHT111" s="273"/>
      <c r="FHU111" s="273"/>
      <c r="FHV111" s="273"/>
      <c r="FHW111" s="273"/>
      <c r="FHX111" s="273"/>
      <c r="FHY111" s="273"/>
      <c r="FHZ111" s="273"/>
      <c r="FIA111" s="273"/>
      <c r="FIB111" s="273"/>
      <c r="FIC111" s="273"/>
      <c r="FID111" s="273"/>
      <c r="FIE111" s="273"/>
      <c r="FIF111" s="273"/>
      <c r="FIG111" s="273"/>
      <c r="FIH111" s="273"/>
      <c r="FII111" s="273"/>
      <c r="FIJ111" s="273"/>
      <c r="FIK111" s="273"/>
      <c r="FIL111" s="273"/>
      <c r="FIM111" s="273"/>
      <c r="FIN111" s="273"/>
      <c r="FIO111" s="273"/>
      <c r="FIP111" s="273"/>
      <c r="FIQ111" s="273"/>
      <c r="FIR111" s="273"/>
      <c r="FIS111" s="273"/>
      <c r="FIT111" s="273"/>
      <c r="FIU111" s="273"/>
      <c r="FIV111" s="273"/>
      <c r="FIW111" s="273"/>
      <c r="FIX111" s="273"/>
      <c r="FIY111" s="273"/>
      <c r="FIZ111" s="273"/>
      <c r="FJA111" s="273"/>
      <c r="FJB111" s="273"/>
      <c r="FJC111" s="273"/>
      <c r="FJD111" s="273"/>
      <c r="FJE111" s="273"/>
      <c r="FJF111" s="273"/>
      <c r="FJG111" s="273"/>
      <c r="FJH111" s="273"/>
      <c r="FJI111" s="273"/>
      <c r="FJJ111" s="273"/>
      <c r="FJK111" s="273"/>
      <c r="FJL111" s="273"/>
      <c r="FJM111" s="273"/>
      <c r="FJN111" s="273"/>
      <c r="FJO111" s="273"/>
      <c r="FJP111" s="273"/>
      <c r="FJQ111" s="273"/>
      <c r="FJR111" s="273"/>
      <c r="FJS111" s="273"/>
      <c r="FJT111" s="273"/>
      <c r="FJU111" s="273"/>
      <c r="FJV111" s="273"/>
      <c r="FJW111" s="273"/>
      <c r="FJX111" s="273"/>
      <c r="FJY111" s="273"/>
      <c r="FJZ111" s="273"/>
      <c r="FKA111" s="273"/>
      <c r="FKB111" s="273"/>
      <c r="FKC111" s="273"/>
      <c r="FKD111" s="273"/>
      <c r="FKE111" s="273"/>
      <c r="FKF111" s="273"/>
      <c r="FKG111" s="273"/>
      <c r="FKH111" s="273"/>
      <c r="FKI111" s="273"/>
      <c r="FKJ111" s="273"/>
      <c r="FKK111" s="273"/>
      <c r="FKL111" s="273"/>
      <c r="FKM111" s="273"/>
      <c r="FKN111" s="273"/>
      <c r="FKO111" s="273"/>
      <c r="FKP111" s="273"/>
      <c r="FKQ111" s="273"/>
      <c r="FKR111" s="273"/>
      <c r="FKS111" s="273"/>
      <c r="FKT111" s="273"/>
      <c r="FKU111" s="273"/>
      <c r="FKV111" s="273"/>
      <c r="FKW111" s="273"/>
      <c r="FKX111" s="273"/>
      <c r="FKY111" s="273"/>
      <c r="FKZ111" s="273"/>
      <c r="FLA111" s="273"/>
      <c r="FLB111" s="273"/>
      <c r="FLC111" s="273"/>
      <c r="FLD111" s="273"/>
      <c r="FLE111" s="273"/>
      <c r="FLF111" s="273"/>
      <c r="FLG111" s="273"/>
      <c r="FLH111" s="273"/>
      <c r="FLI111" s="273"/>
      <c r="FLJ111" s="273"/>
      <c r="FLK111" s="273"/>
      <c r="FLL111" s="273"/>
      <c r="FLM111" s="273"/>
      <c r="FLN111" s="273"/>
      <c r="FLO111" s="273"/>
      <c r="FLP111" s="273"/>
      <c r="FLQ111" s="273"/>
      <c r="FLR111" s="273"/>
      <c r="FLS111" s="273"/>
      <c r="FLT111" s="273"/>
      <c r="FLU111" s="273"/>
      <c r="FLV111" s="273"/>
      <c r="FLW111" s="273"/>
      <c r="FLX111" s="273"/>
      <c r="FLY111" s="273"/>
      <c r="FLZ111" s="273"/>
      <c r="FMA111" s="273"/>
      <c r="FMB111" s="273"/>
      <c r="FMC111" s="273"/>
      <c r="FMD111" s="273"/>
      <c r="FME111" s="273"/>
      <c r="FMF111" s="273"/>
      <c r="FMG111" s="273"/>
      <c r="FMH111" s="273"/>
      <c r="FMI111" s="273"/>
      <c r="FMJ111" s="273"/>
      <c r="FMK111" s="273"/>
      <c r="FML111" s="273"/>
      <c r="FMM111" s="273"/>
      <c r="FMN111" s="273"/>
      <c r="FMO111" s="273"/>
      <c r="FMP111" s="273"/>
      <c r="FMQ111" s="273"/>
      <c r="FMR111" s="273"/>
      <c r="FMS111" s="273"/>
      <c r="FMT111" s="273"/>
      <c r="FMU111" s="273"/>
      <c r="FMV111" s="273"/>
      <c r="FMW111" s="273"/>
      <c r="FMX111" s="273"/>
      <c r="FMY111" s="273"/>
      <c r="FMZ111" s="273"/>
      <c r="FNA111" s="273"/>
      <c r="FNB111" s="273"/>
      <c r="FNC111" s="273"/>
      <c r="FND111" s="273"/>
      <c r="FNE111" s="273"/>
      <c r="FNF111" s="273"/>
      <c r="FNG111" s="273"/>
      <c r="FNH111" s="273"/>
      <c r="FNI111" s="273"/>
      <c r="FNJ111" s="273"/>
      <c r="FNK111" s="273"/>
      <c r="FNL111" s="273"/>
      <c r="FNM111" s="273"/>
      <c r="FNN111" s="273"/>
      <c r="FNO111" s="273"/>
      <c r="FNP111" s="273"/>
      <c r="FNQ111" s="273"/>
      <c r="FNR111" s="273"/>
      <c r="FNS111" s="273"/>
      <c r="FNT111" s="273"/>
      <c r="FNU111" s="273"/>
      <c r="FNV111" s="273"/>
      <c r="FNW111" s="273"/>
      <c r="FNX111" s="273"/>
      <c r="FNY111" s="273"/>
      <c r="FNZ111" s="273"/>
      <c r="FOA111" s="273"/>
      <c r="FOB111" s="273"/>
      <c r="FOC111" s="273"/>
      <c r="FOD111" s="273"/>
      <c r="FOE111" s="273"/>
      <c r="FOF111" s="273"/>
      <c r="FOG111" s="273"/>
      <c r="FOH111" s="273"/>
      <c r="FOI111" s="273"/>
      <c r="FOJ111" s="273"/>
      <c r="FOK111" s="273"/>
      <c r="FOL111" s="273"/>
      <c r="FOM111" s="273"/>
      <c r="FON111" s="273"/>
      <c r="FOO111" s="273"/>
      <c r="FOP111" s="273"/>
      <c r="FOQ111" s="273"/>
      <c r="FOR111" s="273"/>
      <c r="FOS111" s="273"/>
      <c r="FOT111" s="273"/>
      <c r="FOU111" s="273"/>
      <c r="FOV111" s="273"/>
      <c r="FOW111" s="273"/>
      <c r="FOX111" s="273"/>
      <c r="FOY111" s="273"/>
      <c r="FOZ111" s="273"/>
      <c r="FPA111" s="273"/>
      <c r="FPB111" s="273"/>
      <c r="FPC111" s="273"/>
      <c r="FPD111" s="273"/>
      <c r="FPE111" s="273"/>
      <c r="FPF111" s="273"/>
      <c r="FPG111" s="273"/>
      <c r="FPH111" s="273"/>
      <c r="FPI111" s="273"/>
      <c r="FPJ111" s="273"/>
      <c r="FPK111" s="273"/>
      <c r="FPL111" s="273"/>
      <c r="FPM111" s="273"/>
      <c r="FPN111" s="273"/>
      <c r="FPO111" s="273"/>
      <c r="FPP111" s="273"/>
      <c r="FPQ111" s="273"/>
      <c r="FPR111" s="273"/>
      <c r="FPS111" s="273"/>
      <c r="FPT111" s="273"/>
      <c r="FPU111" s="273"/>
      <c r="FPV111" s="273"/>
      <c r="FPW111" s="273"/>
      <c r="FPX111" s="273"/>
      <c r="FPY111" s="273"/>
      <c r="FPZ111" s="273"/>
      <c r="FQA111" s="273"/>
      <c r="FQB111" s="273"/>
      <c r="FQC111" s="273"/>
      <c r="FQD111" s="273"/>
      <c r="FQE111" s="273"/>
      <c r="FQF111" s="273"/>
      <c r="FQG111" s="273"/>
      <c r="FQH111" s="273"/>
      <c r="FQI111" s="273"/>
      <c r="FQJ111" s="273"/>
      <c r="FQK111" s="273"/>
      <c r="FQL111" s="273"/>
      <c r="FQM111" s="273"/>
      <c r="FQN111" s="273"/>
      <c r="FQO111" s="273"/>
      <c r="FQP111" s="273"/>
      <c r="FQQ111" s="273"/>
      <c r="FQR111" s="273"/>
      <c r="FQS111" s="273"/>
      <c r="FQT111" s="273"/>
      <c r="FQU111" s="273"/>
      <c r="FQV111" s="273"/>
      <c r="FQW111" s="273"/>
      <c r="FQX111" s="273"/>
      <c r="FQY111" s="273"/>
      <c r="FQZ111" s="273"/>
      <c r="FRA111" s="273"/>
      <c r="FRB111" s="273"/>
      <c r="FRC111" s="273"/>
      <c r="FRD111" s="273"/>
      <c r="FRE111" s="273"/>
      <c r="FRF111" s="273"/>
      <c r="FRG111" s="273"/>
      <c r="FRH111" s="273"/>
      <c r="FRI111" s="273"/>
      <c r="FRJ111" s="273"/>
      <c r="FRK111" s="273"/>
      <c r="FRL111" s="273"/>
      <c r="FRM111" s="273"/>
      <c r="FRN111" s="273"/>
      <c r="FRO111" s="273"/>
      <c r="FRP111" s="273"/>
      <c r="FRQ111" s="273"/>
      <c r="FRR111" s="273"/>
      <c r="FRS111" s="273"/>
      <c r="FRT111" s="273"/>
      <c r="FRU111" s="273"/>
      <c r="FRV111" s="273"/>
      <c r="FRW111" s="273"/>
      <c r="FRX111" s="273"/>
      <c r="FRY111" s="273"/>
      <c r="FRZ111" s="273"/>
      <c r="FSA111" s="273"/>
      <c r="FSB111" s="273"/>
      <c r="FSC111" s="273"/>
      <c r="FSD111" s="273"/>
      <c r="FSE111" s="273"/>
      <c r="FSF111" s="273"/>
      <c r="FSG111" s="273"/>
      <c r="FSH111" s="273"/>
      <c r="FSI111" s="273"/>
      <c r="FSJ111" s="273"/>
      <c r="FSK111" s="273"/>
      <c r="FSL111" s="273"/>
      <c r="FSM111" s="273"/>
      <c r="FSN111" s="273"/>
      <c r="FSO111" s="273"/>
      <c r="FSP111" s="273"/>
      <c r="FSQ111" s="273"/>
      <c r="FSR111" s="273"/>
      <c r="FSS111" s="273"/>
      <c r="FST111" s="273"/>
      <c r="FSU111" s="273"/>
      <c r="FSV111" s="273"/>
      <c r="FSW111" s="273"/>
      <c r="FSX111" s="273"/>
      <c r="FSY111" s="273"/>
      <c r="FSZ111" s="273"/>
      <c r="FTA111" s="273"/>
      <c r="FTB111" s="273"/>
      <c r="FTC111" s="273"/>
      <c r="FTD111" s="273"/>
      <c r="FTE111" s="273"/>
      <c r="FTF111" s="273"/>
      <c r="FTG111" s="273"/>
      <c r="FTH111" s="273"/>
      <c r="FTI111" s="273"/>
      <c r="FTJ111" s="273"/>
      <c r="FTK111" s="273"/>
      <c r="FTL111" s="273"/>
      <c r="FTM111" s="273"/>
      <c r="FTN111" s="273"/>
      <c r="FTO111" s="273"/>
      <c r="FTP111" s="273"/>
      <c r="FTQ111" s="273"/>
      <c r="FTR111" s="273"/>
      <c r="FTS111" s="273"/>
      <c r="FTT111" s="273"/>
      <c r="FTU111" s="273"/>
      <c r="FTV111" s="273"/>
      <c r="FTW111" s="273"/>
      <c r="FTX111" s="273"/>
      <c r="FTY111" s="273"/>
      <c r="FTZ111" s="273"/>
      <c r="FUA111" s="273"/>
      <c r="FUB111" s="273"/>
      <c r="FUC111" s="273"/>
      <c r="FUD111" s="273"/>
      <c r="FUE111" s="273"/>
      <c r="FUF111" s="273"/>
      <c r="FUG111" s="273"/>
      <c r="FUH111" s="273"/>
      <c r="FUI111" s="273"/>
      <c r="FUJ111" s="273"/>
      <c r="FUK111" s="273"/>
      <c r="FUL111" s="273"/>
      <c r="FUM111" s="273"/>
      <c r="FUN111" s="273"/>
      <c r="FUO111" s="273"/>
      <c r="FUP111" s="273"/>
      <c r="FUQ111" s="273"/>
      <c r="FUR111" s="273"/>
      <c r="FUS111" s="273"/>
      <c r="FUT111" s="273"/>
      <c r="FUU111" s="273"/>
      <c r="FUV111" s="273"/>
      <c r="FUW111" s="273"/>
      <c r="FUX111" s="273"/>
      <c r="FUY111" s="273"/>
      <c r="FUZ111" s="273"/>
      <c r="FVA111" s="273"/>
      <c r="FVB111" s="273"/>
      <c r="FVC111" s="273"/>
      <c r="FVD111" s="273"/>
      <c r="FVE111" s="273"/>
      <c r="FVF111" s="273"/>
      <c r="FVG111" s="273"/>
      <c r="FVH111" s="273"/>
      <c r="FVI111" s="273"/>
      <c r="FVJ111" s="273"/>
      <c r="FVK111" s="273"/>
      <c r="FVL111" s="273"/>
      <c r="FVM111" s="273"/>
      <c r="FVN111" s="273"/>
      <c r="FVO111" s="273"/>
      <c r="FVP111" s="273"/>
      <c r="FVQ111" s="273"/>
      <c r="FVR111" s="273"/>
      <c r="FVS111" s="273"/>
      <c r="FVT111" s="273"/>
      <c r="FVU111" s="273"/>
      <c r="FVV111" s="273"/>
      <c r="FVW111" s="273"/>
      <c r="FVX111" s="273"/>
      <c r="FVY111" s="273"/>
      <c r="FVZ111" s="273"/>
      <c r="FWA111" s="273"/>
      <c r="FWB111" s="273"/>
      <c r="FWC111" s="273"/>
      <c r="FWD111" s="273"/>
      <c r="FWE111" s="273"/>
      <c r="FWF111" s="273"/>
      <c r="FWG111" s="273"/>
      <c r="FWH111" s="273"/>
      <c r="FWI111" s="273"/>
      <c r="FWJ111" s="273"/>
      <c r="FWK111" s="273"/>
      <c r="FWL111" s="273"/>
      <c r="FWM111" s="273"/>
      <c r="FWN111" s="273"/>
      <c r="FWO111" s="273"/>
      <c r="FWP111" s="273"/>
      <c r="FWQ111" s="273"/>
      <c r="FWR111" s="273"/>
      <c r="FWS111" s="273"/>
      <c r="FWT111" s="273"/>
      <c r="FWU111" s="273"/>
      <c r="FWV111" s="273"/>
      <c r="FWW111" s="273"/>
      <c r="FWX111" s="273"/>
      <c r="FWY111" s="273"/>
      <c r="FWZ111" s="273"/>
      <c r="FXA111" s="273"/>
      <c r="FXB111" s="273"/>
      <c r="FXC111" s="273"/>
      <c r="FXD111" s="273"/>
      <c r="FXE111" s="273"/>
      <c r="FXF111" s="273"/>
      <c r="FXG111" s="273"/>
      <c r="FXH111" s="273"/>
      <c r="FXI111" s="273"/>
      <c r="FXJ111" s="273"/>
      <c r="FXK111" s="273"/>
      <c r="FXL111" s="273"/>
      <c r="FXM111" s="273"/>
      <c r="FXN111" s="273"/>
      <c r="FXO111" s="273"/>
      <c r="FXP111" s="273"/>
      <c r="FXQ111" s="273"/>
      <c r="FXR111" s="273"/>
      <c r="FXS111" s="273"/>
      <c r="FXT111" s="273"/>
      <c r="FXU111" s="273"/>
      <c r="FXV111" s="273"/>
      <c r="FXW111" s="273"/>
      <c r="FXX111" s="273"/>
      <c r="FXY111" s="273"/>
      <c r="FXZ111" s="273"/>
      <c r="FYA111" s="273"/>
      <c r="FYB111" s="273"/>
      <c r="FYC111" s="273"/>
      <c r="FYD111" s="273"/>
      <c r="FYE111" s="273"/>
      <c r="FYF111" s="273"/>
      <c r="FYG111" s="273"/>
      <c r="FYH111" s="273"/>
      <c r="FYI111" s="273"/>
      <c r="FYJ111" s="273"/>
      <c r="FYK111" s="273"/>
      <c r="FYL111" s="273"/>
      <c r="FYM111" s="273"/>
      <c r="FYN111" s="273"/>
      <c r="FYO111" s="273"/>
      <c r="FYP111" s="273"/>
      <c r="FYQ111" s="273"/>
      <c r="FYR111" s="273"/>
      <c r="FYS111" s="273"/>
      <c r="FYT111" s="273"/>
      <c r="FYU111" s="273"/>
      <c r="FYV111" s="273"/>
      <c r="FYW111" s="273"/>
      <c r="FYX111" s="273"/>
      <c r="FYY111" s="273"/>
      <c r="FYZ111" s="273"/>
      <c r="FZA111" s="273"/>
      <c r="FZB111" s="273"/>
      <c r="FZC111" s="273"/>
      <c r="FZD111" s="273"/>
      <c r="FZE111" s="273"/>
      <c r="FZF111" s="273"/>
      <c r="FZG111" s="273"/>
      <c r="FZH111" s="273"/>
      <c r="FZI111" s="273"/>
      <c r="FZJ111" s="273"/>
      <c r="FZK111" s="273"/>
      <c r="FZL111" s="273"/>
      <c r="FZM111" s="273"/>
      <c r="FZN111" s="273"/>
      <c r="FZO111" s="273"/>
      <c r="FZP111" s="273"/>
      <c r="FZQ111" s="273"/>
      <c r="FZR111" s="273"/>
      <c r="FZS111" s="273"/>
      <c r="FZT111" s="273"/>
      <c r="FZU111" s="273"/>
      <c r="FZV111" s="273"/>
      <c r="FZW111" s="273"/>
      <c r="FZX111" s="273"/>
      <c r="FZY111" s="273"/>
      <c r="FZZ111" s="273"/>
      <c r="GAA111" s="273"/>
      <c r="GAB111" s="273"/>
      <c r="GAC111" s="273"/>
      <c r="GAD111" s="273"/>
      <c r="GAE111" s="273"/>
      <c r="GAF111" s="273"/>
      <c r="GAG111" s="273"/>
      <c r="GAH111" s="273"/>
      <c r="GAI111" s="273"/>
      <c r="GAJ111" s="273"/>
      <c r="GAK111" s="273"/>
      <c r="GAL111" s="273"/>
      <c r="GAM111" s="273"/>
      <c r="GAN111" s="273"/>
      <c r="GAO111" s="273"/>
      <c r="GAP111" s="273"/>
      <c r="GAQ111" s="273"/>
      <c r="GAR111" s="273"/>
      <c r="GAS111" s="273"/>
      <c r="GAT111" s="273"/>
      <c r="GAU111" s="273"/>
      <c r="GAV111" s="273"/>
      <c r="GAW111" s="273"/>
      <c r="GAX111" s="273"/>
      <c r="GAY111" s="273"/>
      <c r="GAZ111" s="273"/>
      <c r="GBA111" s="273"/>
      <c r="GBB111" s="273"/>
      <c r="GBC111" s="273"/>
      <c r="GBD111" s="273"/>
      <c r="GBE111" s="273"/>
      <c r="GBF111" s="273"/>
      <c r="GBG111" s="273"/>
      <c r="GBH111" s="273"/>
      <c r="GBI111" s="273"/>
      <c r="GBJ111" s="273"/>
      <c r="GBK111" s="273"/>
      <c r="GBL111" s="273"/>
      <c r="GBM111" s="273"/>
      <c r="GBN111" s="273"/>
      <c r="GBO111" s="273"/>
      <c r="GBP111" s="273"/>
      <c r="GBQ111" s="273"/>
      <c r="GBR111" s="273"/>
      <c r="GBS111" s="273"/>
      <c r="GBT111" s="273"/>
      <c r="GBU111" s="273"/>
      <c r="GBV111" s="273"/>
      <c r="GBW111" s="273"/>
      <c r="GBX111" s="273"/>
      <c r="GBY111" s="273"/>
      <c r="GBZ111" s="273"/>
      <c r="GCA111" s="273"/>
      <c r="GCB111" s="273"/>
      <c r="GCC111" s="273"/>
      <c r="GCD111" s="273"/>
      <c r="GCE111" s="273"/>
      <c r="GCF111" s="273"/>
      <c r="GCG111" s="273"/>
      <c r="GCH111" s="273"/>
      <c r="GCI111" s="273"/>
      <c r="GCJ111" s="273"/>
      <c r="GCK111" s="273"/>
      <c r="GCL111" s="273"/>
      <c r="GCM111" s="273"/>
      <c r="GCN111" s="273"/>
      <c r="GCO111" s="273"/>
      <c r="GCP111" s="273"/>
      <c r="GCQ111" s="273"/>
      <c r="GCR111" s="273"/>
      <c r="GCS111" s="273"/>
      <c r="GCT111" s="273"/>
      <c r="GCU111" s="273"/>
      <c r="GCV111" s="273"/>
      <c r="GCW111" s="273"/>
      <c r="GCX111" s="273"/>
      <c r="GCY111" s="273"/>
      <c r="GCZ111" s="273"/>
      <c r="GDA111" s="273"/>
      <c r="GDB111" s="273"/>
      <c r="GDC111" s="273"/>
      <c r="GDD111" s="273"/>
      <c r="GDE111" s="273"/>
      <c r="GDF111" s="273"/>
      <c r="GDG111" s="273"/>
      <c r="GDH111" s="273"/>
      <c r="GDI111" s="273"/>
      <c r="GDJ111" s="273"/>
      <c r="GDK111" s="273"/>
      <c r="GDL111" s="273"/>
      <c r="GDM111" s="273"/>
      <c r="GDN111" s="273"/>
      <c r="GDO111" s="273"/>
      <c r="GDP111" s="273"/>
      <c r="GDQ111" s="273"/>
      <c r="GDR111" s="273"/>
      <c r="GDS111" s="273"/>
      <c r="GDT111" s="273"/>
      <c r="GDU111" s="273"/>
      <c r="GDV111" s="273"/>
      <c r="GDW111" s="273"/>
      <c r="GDX111" s="273"/>
      <c r="GDY111" s="273"/>
      <c r="GDZ111" s="273"/>
      <c r="GEA111" s="273"/>
      <c r="GEB111" s="273"/>
      <c r="GEC111" s="273"/>
      <c r="GED111" s="273"/>
      <c r="GEE111" s="273"/>
      <c r="GEF111" s="273"/>
      <c r="GEG111" s="273"/>
      <c r="GEH111" s="273"/>
      <c r="GEI111" s="273"/>
      <c r="GEJ111" s="273"/>
      <c r="GEK111" s="273"/>
      <c r="GEL111" s="273"/>
      <c r="GEM111" s="273"/>
      <c r="GEN111" s="273"/>
      <c r="GEO111" s="273"/>
      <c r="GEP111" s="273"/>
      <c r="GEQ111" s="273"/>
      <c r="GER111" s="273"/>
      <c r="GES111" s="273"/>
      <c r="GET111" s="273"/>
      <c r="GEU111" s="273"/>
      <c r="GEV111" s="273"/>
      <c r="GEW111" s="273"/>
      <c r="GEX111" s="273"/>
      <c r="GEY111" s="273"/>
      <c r="GEZ111" s="273"/>
      <c r="GFA111" s="273"/>
      <c r="GFB111" s="273"/>
      <c r="GFC111" s="273"/>
      <c r="GFD111" s="273"/>
      <c r="GFE111" s="273"/>
      <c r="GFF111" s="273"/>
      <c r="GFG111" s="273"/>
      <c r="GFH111" s="273"/>
      <c r="GFI111" s="273"/>
      <c r="GFJ111" s="273"/>
      <c r="GFK111" s="273"/>
      <c r="GFL111" s="273"/>
      <c r="GFM111" s="273"/>
      <c r="GFN111" s="273"/>
      <c r="GFO111" s="273"/>
      <c r="GFP111" s="273"/>
      <c r="GFQ111" s="273"/>
      <c r="GFR111" s="273"/>
      <c r="GFS111" s="273"/>
      <c r="GFT111" s="273"/>
      <c r="GFU111" s="273"/>
      <c r="GFV111" s="273"/>
      <c r="GFW111" s="273"/>
      <c r="GFX111" s="273"/>
      <c r="GFY111" s="273"/>
      <c r="GFZ111" s="273"/>
      <c r="GGA111" s="273"/>
      <c r="GGB111" s="273"/>
      <c r="GGC111" s="273"/>
      <c r="GGD111" s="273"/>
      <c r="GGE111" s="273"/>
      <c r="GGF111" s="273"/>
      <c r="GGG111" s="273"/>
      <c r="GGH111" s="273"/>
      <c r="GGI111" s="273"/>
      <c r="GGJ111" s="273"/>
      <c r="GGK111" s="273"/>
      <c r="GGL111" s="273"/>
      <c r="GGM111" s="273"/>
      <c r="GGN111" s="273"/>
      <c r="GGO111" s="273"/>
      <c r="GGP111" s="273"/>
      <c r="GGQ111" s="273"/>
      <c r="GGR111" s="273"/>
      <c r="GGS111" s="273"/>
      <c r="GGT111" s="273"/>
      <c r="GGU111" s="273"/>
      <c r="GGV111" s="273"/>
      <c r="GGW111" s="273"/>
      <c r="GGX111" s="273"/>
      <c r="GGY111" s="273"/>
      <c r="GGZ111" s="273"/>
      <c r="GHA111" s="273"/>
      <c r="GHB111" s="273"/>
      <c r="GHC111" s="273"/>
      <c r="GHD111" s="273"/>
      <c r="GHE111" s="273"/>
      <c r="GHF111" s="273"/>
      <c r="GHG111" s="273"/>
      <c r="GHH111" s="273"/>
      <c r="GHI111" s="273"/>
      <c r="GHJ111" s="273"/>
      <c r="GHK111" s="273"/>
      <c r="GHL111" s="273"/>
      <c r="GHM111" s="273"/>
      <c r="GHN111" s="273"/>
      <c r="GHO111" s="273"/>
      <c r="GHP111" s="273"/>
      <c r="GHQ111" s="273"/>
      <c r="GHR111" s="273"/>
      <c r="GHS111" s="273"/>
      <c r="GHT111" s="273"/>
      <c r="GHU111" s="273"/>
      <c r="GHV111" s="273"/>
      <c r="GHW111" s="273"/>
      <c r="GHX111" s="273"/>
      <c r="GHY111" s="273"/>
      <c r="GHZ111" s="273"/>
      <c r="GIA111" s="273"/>
      <c r="GIB111" s="273"/>
      <c r="GIC111" s="273"/>
      <c r="GID111" s="273"/>
      <c r="GIE111" s="273"/>
      <c r="GIF111" s="273"/>
      <c r="GIG111" s="273"/>
      <c r="GIH111" s="273"/>
      <c r="GII111" s="273"/>
      <c r="GIJ111" s="273"/>
      <c r="GIK111" s="273"/>
      <c r="GIL111" s="273"/>
      <c r="GIM111" s="273"/>
      <c r="GIN111" s="273"/>
      <c r="GIO111" s="273"/>
      <c r="GIP111" s="273"/>
      <c r="GIQ111" s="273"/>
      <c r="GIR111" s="273"/>
      <c r="GIS111" s="273"/>
      <c r="GIT111" s="273"/>
      <c r="GIU111" s="273"/>
      <c r="GIV111" s="273"/>
      <c r="GIW111" s="273"/>
      <c r="GIX111" s="273"/>
      <c r="GIY111" s="273"/>
      <c r="GIZ111" s="273"/>
      <c r="GJA111" s="273"/>
      <c r="GJB111" s="273"/>
      <c r="GJC111" s="273"/>
      <c r="GJD111" s="273"/>
      <c r="GJE111" s="273"/>
      <c r="GJF111" s="273"/>
      <c r="GJG111" s="273"/>
      <c r="GJH111" s="273"/>
      <c r="GJI111" s="273"/>
      <c r="GJJ111" s="273"/>
      <c r="GJK111" s="273"/>
      <c r="GJL111" s="273"/>
      <c r="GJM111" s="273"/>
      <c r="GJN111" s="273"/>
      <c r="GJO111" s="273"/>
      <c r="GJP111" s="273"/>
      <c r="GJQ111" s="273"/>
      <c r="GJR111" s="273"/>
      <c r="GJS111" s="273"/>
      <c r="GJT111" s="273"/>
      <c r="GJU111" s="273"/>
      <c r="GJV111" s="273"/>
      <c r="GJW111" s="273"/>
      <c r="GJX111" s="273"/>
      <c r="GJY111" s="273"/>
      <c r="GJZ111" s="273"/>
      <c r="GKA111" s="273"/>
      <c r="GKB111" s="273"/>
      <c r="GKC111" s="273"/>
      <c r="GKD111" s="273"/>
      <c r="GKE111" s="273"/>
      <c r="GKF111" s="273"/>
      <c r="GKG111" s="273"/>
      <c r="GKH111" s="273"/>
      <c r="GKI111" s="273"/>
      <c r="GKJ111" s="273"/>
      <c r="GKK111" s="273"/>
      <c r="GKL111" s="273"/>
      <c r="GKM111" s="273"/>
      <c r="GKN111" s="273"/>
      <c r="GKO111" s="273"/>
      <c r="GKP111" s="273"/>
      <c r="GKQ111" s="273"/>
      <c r="GKR111" s="273"/>
      <c r="GKS111" s="273"/>
      <c r="GKT111" s="273"/>
      <c r="GKU111" s="273"/>
      <c r="GKV111" s="273"/>
      <c r="GKW111" s="273"/>
      <c r="GKX111" s="273"/>
      <c r="GKY111" s="273"/>
      <c r="GKZ111" s="273"/>
      <c r="GLA111" s="273"/>
      <c r="GLB111" s="273"/>
      <c r="GLC111" s="273"/>
      <c r="GLD111" s="273"/>
      <c r="GLE111" s="273"/>
      <c r="GLF111" s="273"/>
      <c r="GLG111" s="273"/>
      <c r="GLH111" s="273"/>
      <c r="GLI111" s="273"/>
      <c r="GLJ111" s="273"/>
      <c r="GLK111" s="273"/>
      <c r="GLL111" s="273"/>
      <c r="GLM111" s="273"/>
      <c r="GLN111" s="273"/>
      <c r="GLO111" s="273"/>
      <c r="GLP111" s="273"/>
      <c r="GLQ111" s="273"/>
      <c r="GLR111" s="273"/>
      <c r="GLS111" s="273"/>
      <c r="GLT111" s="273"/>
      <c r="GLU111" s="273"/>
      <c r="GLV111" s="273"/>
      <c r="GLW111" s="273"/>
      <c r="GLX111" s="273"/>
      <c r="GLY111" s="273"/>
      <c r="GLZ111" s="273"/>
      <c r="GMA111" s="273"/>
      <c r="GMB111" s="273"/>
      <c r="GMC111" s="273"/>
      <c r="GMD111" s="273"/>
      <c r="GME111" s="273"/>
      <c r="GMF111" s="273"/>
      <c r="GMG111" s="273"/>
      <c r="GMH111" s="273"/>
      <c r="GMI111" s="273"/>
      <c r="GMJ111" s="273"/>
      <c r="GMK111" s="273"/>
      <c r="GML111" s="273"/>
      <c r="GMM111" s="273"/>
      <c r="GMN111" s="273"/>
      <c r="GMO111" s="273"/>
      <c r="GMP111" s="273"/>
      <c r="GMQ111" s="273"/>
      <c r="GMR111" s="273"/>
      <c r="GMS111" s="273"/>
      <c r="GMT111" s="273"/>
      <c r="GMU111" s="273"/>
      <c r="GMV111" s="273"/>
      <c r="GMW111" s="273"/>
      <c r="GMX111" s="273"/>
      <c r="GMY111" s="273"/>
      <c r="GMZ111" s="273"/>
      <c r="GNA111" s="273"/>
      <c r="GNB111" s="273"/>
      <c r="GNC111" s="273"/>
      <c r="GND111" s="273"/>
      <c r="GNE111" s="273"/>
      <c r="GNF111" s="273"/>
      <c r="GNG111" s="273"/>
      <c r="GNH111" s="273"/>
      <c r="GNI111" s="273"/>
      <c r="GNJ111" s="273"/>
      <c r="GNK111" s="273"/>
      <c r="GNL111" s="273"/>
      <c r="GNM111" s="273"/>
      <c r="GNN111" s="273"/>
      <c r="GNO111" s="273"/>
      <c r="GNP111" s="273"/>
      <c r="GNQ111" s="273"/>
      <c r="GNR111" s="273"/>
      <c r="GNS111" s="273"/>
      <c r="GNT111" s="273"/>
      <c r="GNU111" s="273"/>
      <c r="GNV111" s="273"/>
      <c r="GNW111" s="273"/>
      <c r="GNX111" s="273"/>
      <c r="GNY111" s="273"/>
      <c r="GNZ111" s="273"/>
      <c r="GOA111" s="273"/>
      <c r="GOB111" s="273"/>
      <c r="GOC111" s="273"/>
      <c r="GOD111" s="273"/>
      <c r="GOE111" s="273"/>
      <c r="GOF111" s="273"/>
      <c r="GOG111" s="273"/>
      <c r="GOH111" s="273"/>
      <c r="GOI111" s="273"/>
      <c r="GOJ111" s="273"/>
      <c r="GOK111" s="273"/>
      <c r="GOL111" s="273"/>
      <c r="GOM111" s="273"/>
      <c r="GON111" s="273"/>
      <c r="GOO111" s="273"/>
      <c r="GOP111" s="273"/>
      <c r="GOQ111" s="273"/>
      <c r="GOR111" s="273"/>
      <c r="GOS111" s="273"/>
      <c r="GOT111" s="273"/>
      <c r="GOU111" s="273"/>
      <c r="GOV111" s="273"/>
      <c r="GOW111" s="273"/>
      <c r="GOX111" s="273"/>
      <c r="GOY111" s="273"/>
      <c r="GOZ111" s="273"/>
      <c r="GPA111" s="273"/>
      <c r="GPB111" s="273"/>
      <c r="GPC111" s="273"/>
      <c r="GPD111" s="273"/>
      <c r="GPE111" s="273"/>
      <c r="GPF111" s="273"/>
      <c r="GPG111" s="273"/>
      <c r="GPH111" s="273"/>
      <c r="GPI111" s="273"/>
      <c r="GPJ111" s="273"/>
      <c r="GPK111" s="273"/>
      <c r="GPL111" s="273"/>
      <c r="GPM111" s="273"/>
      <c r="GPN111" s="273"/>
      <c r="GPO111" s="273"/>
      <c r="GPP111" s="273"/>
      <c r="GPQ111" s="273"/>
      <c r="GPR111" s="273"/>
      <c r="GPS111" s="273"/>
      <c r="GPT111" s="273"/>
      <c r="GPU111" s="273"/>
      <c r="GPV111" s="273"/>
      <c r="GPW111" s="273"/>
      <c r="GPX111" s="273"/>
      <c r="GPY111" s="273"/>
      <c r="GPZ111" s="273"/>
      <c r="GQA111" s="273"/>
      <c r="GQB111" s="273"/>
      <c r="GQC111" s="273"/>
      <c r="GQD111" s="273"/>
      <c r="GQE111" s="273"/>
      <c r="GQF111" s="273"/>
      <c r="GQG111" s="273"/>
      <c r="GQH111" s="273"/>
      <c r="GQI111" s="273"/>
      <c r="GQJ111" s="273"/>
      <c r="GQK111" s="273"/>
      <c r="GQL111" s="273"/>
      <c r="GQM111" s="273"/>
      <c r="GQN111" s="273"/>
      <c r="GQO111" s="273"/>
      <c r="GQP111" s="273"/>
      <c r="GQQ111" s="273"/>
      <c r="GQR111" s="273"/>
      <c r="GQS111" s="273"/>
      <c r="GQT111" s="273"/>
      <c r="GQU111" s="273"/>
      <c r="GQV111" s="273"/>
      <c r="GQW111" s="273"/>
      <c r="GQX111" s="273"/>
      <c r="GQY111" s="273"/>
      <c r="GQZ111" s="273"/>
      <c r="GRA111" s="273"/>
      <c r="GRB111" s="273"/>
      <c r="GRC111" s="273"/>
      <c r="GRD111" s="273"/>
      <c r="GRE111" s="273"/>
      <c r="GRF111" s="273"/>
      <c r="GRG111" s="273"/>
      <c r="GRH111" s="273"/>
      <c r="GRI111" s="273"/>
      <c r="GRJ111" s="273"/>
      <c r="GRK111" s="273"/>
      <c r="GRL111" s="273"/>
      <c r="GRM111" s="273"/>
      <c r="GRN111" s="273"/>
      <c r="GRO111" s="273"/>
      <c r="GRP111" s="273"/>
      <c r="GRQ111" s="273"/>
      <c r="GRR111" s="273"/>
      <c r="GRS111" s="273"/>
      <c r="GRT111" s="273"/>
      <c r="GRU111" s="273"/>
      <c r="GRV111" s="273"/>
      <c r="GRW111" s="273"/>
      <c r="GRX111" s="273"/>
      <c r="GRY111" s="273"/>
      <c r="GRZ111" s="273"/>
      <c r="GSA111" s="273"/>
      <c r="GSB111" s="273"/>
      <c r="GSC111" s="273"/>
      <c r="GSD111" s="273"/>
      <c r="GSE111" s="273"/>
      <c r="GSF111" s="273"/>
      <c r="GSG111" s="273"/>
      <c r="GSH111" s="273"/>
      <c r="GSI111" s="273"/>
      <c r="GSJ111" s="273"/>
      <c r="GSK111" s="273"/>
      <c r="GSL111" s="273"/>
      <c r="GSM111" s="273"/>
      <c r="GSN111" s="273"/>
      <c r="GSO111" s="273"/>
      <c r="GSP111" s="273"/>
      <c r="GSQ111" s="273"/>
      <c r="GSR111" s="273"/>
      <c r="GSS111" s="273"/>
      <c r="GST111" s="273"/>
      <c r="GSU111" s="273"/>
      <c r="GSV111" s="273"/>
      <c r="GSW111" s="273"/>
      <c r="GSX111" s="273"/>
      <c r="GSY111" s="273"/>
      <c r="GSZ111" s="273"/>
      <c r="GTA111" s="273"/>
      <c r="GTB111" s="273"/>
      <c r="GTC111" s="273"/>
      <c r="GTD111" s="273"/>
      <c r="GTE111" s="273"/>
      <c r="GTF111" s="273"/>
      <c r="GTG111" s="273"/>
      <c r="GTH111" s="273"/>
      <c r="GTI111" s="273"/>
      <c r="GTJ111" s="273"/>
      <c r="GTK111" s="273"/>
      <c r="GTL111" s="273"/>
      <c r="GTM111" s="273"/>
      <c r="GTN111" s="273"/>
      <c r="GTO111" s="273"/>
      <c r="GTP111" s="273"/>
      <c r="GTQ111" s="273"/>
      <c r="GTR111" s="273"/>
      <c r="GTS111" s="273"/>
      <c r="GTT111" s="273"/>
      <c r="GTU111" s="273"/>
      <c r="GTV111" s="273"/>
      <c r="GTW111" s="273"/>
      <c r="GTX111" s="273"/>
      <c r="GTY111" s="273"/>
      <c r="GTZ111" s="273"/>
      <c r="GUA111" s="273"/>
      <c r="GUB111" s="273"/>
      <c r="GUC111" s="273"/>
      <c r="GUD111" s="273"/>
      <c r="GUE111" s="273"/>
      <c r="GUF111" s="273"/>
      <c r="GUG111" s="273"/>
      <c r="GUH111" s="273"/>
      <c r="GUI111" s="273"/>
      <c r="GUJ111" s="273"/>
      <c r="GUK111" s="273"/>
      <c r="GUL111" s="273"/>
      <c r="GUM111" s="273"/>
      <c r="GUN111" s="273"/>
      <c r="GUO111" s="273"/>
      <c r="GUP111" s="273"/>
      <c r="GUQ111" s="273"/>
      <c r="GUR111" s="273"/>
      <c r="GUS111" s="273"/>
      <c r="GUT111" s="273"/>
      <c r="GUU111" s="273"/>
      <c r="GUV111" s="273"/>
      <c r="GUW111" s="273"/>
      <c r="GUX111" s="273"/>
      <c r="GUY111" s="273"/>
      <c r="GUZ111" s="273"/>
      <c r="GVA111" s="273"/>
      <c r="GVB111" s="273"/>
      <c r="GVC111" s="273"/>
      <c r="GVD111" s="273"/>
      <c r="GVE111" s="273"/>
      <c r="GVF111" s="273"/>
      <c r="GVG111" s="273"/>
      <c r="GVH111" s="273"/>
      <c r="GVI111" s="273"/>
      <c r="GVJ111" s="273"/>
      <c r="GVK111" s="273"/>
      <c r="GVL111" s="273"/>
      <c r="GVM111" s="273"/>
      <c r="GVN111" s="273"/>
      <c r="GVO111" s="273"/>
      <c r="GVP111" s="273"/>
      <c r="GVQ111" s="273"/>
      <c r="GVR111" s="273"/>
      <c r="GVS111" s="273"/>
      <c r="GVT111" s="273"/>
      <c r="GVU111" s="273"/>
      <c r="GVV111" s="273"/>
      <c r="GVW111" s="273"/>
      <c r="GVX111" s="273"/>
      <c r="GVY111" s="273"/>
      <c r="GVZ111" s="273"/>
      <c r="GWA111" s="273"/>
      <c r="GWB111" s="273"/>
      <c r="GWC111" s="273"/>
      <c r="GWD111" s="273"/>
      <c r="GWE111" s="273"/>
      <c r="GWF111" s="273"/>
      <c r="GWG111" s="273"/>
      <c r="GWH111" s="273"/>
      <c r="GWI111" s="273"/>
      <c r="GWJ111" s="273"/>
      <c r="GWK111" s="273"/>
      <c r="GWL111" s="273"/>
      <c r="GWM111" s="273"/>
      <c r="GWN111" s="273"/>
      <c r="GWO111" s="273"/>
      <c r="GWP111" s="273"/>
      <c r="GWQ111" s="273"/>
      <c r="GWR111" s="273"/>
      <c r="GWS111" s="273"/>
      <c r="GWT111" s="273"/>
      <c r="GWU111" s="273"/>
      <c r="GWV111" s="273"/>
      <c r="GWW111" s="273"/>
      <c r="GWX111" s="273"/>
      <c r="GWY111" s="273"/>
      <c r="GWZ111" s="273"/>
      <c r="GXA111" s="273"/>
      <c r="GXB111" s="273"/>
      <c r="GXC111" s="273"/>
      <c r="GXD111" s="273"/>
      <c r="GXE111" s="273"/>
      <c r="GXF111" s="273"/>
      <c r="GXG111" s="273"/>
      <c r="GXH111" s="273"/>
      <c r="GXI111" s="273"/>
      <c r="GXJ111" s="273"/>
      <c r="GXK111" s="273"/>
      <c r="GXL111" s="273"/>
      <c r="GXM111" s="273"/>
      <c r="GXN111" s="273"/>
      <c r="GXO111" s="273"/>
      <c r="GXP111" s="273"/>
      <c r="GXQ111" s="273"/>
      <c r="GXR111" s="273"/>
      <c r="GXS111" s="273"/>
      <c r="GXT111" s="273"/>
      <c r="GXU111" s="273"/>
      <c r="GXV111" s="273"/>
      <c r="GXW111" s="273"/>
      <c r="GXX111" s="273"/>
      <c r="GXY111" s="273"/>
      <c r="GXZ111" s="273"/>
      <c r="GYA111" s="273"/>
      <c r="GYB111" s="273"/>
      <c r="GYC111" s="273"/>
      <c r="GYD111" s="273"/>
      <c r="GYE111" s="273"/>
      <c r="GYF111" s="273"/>
      <c r="GYG111" s="273"/>
      <c r="GYH111" s="273"/>
      <c r="GYI111" s="273"/>
      <c r="GYJ111" s="273"/>
      <c r="GYK111" s="273"/>
      <c r="GYL111" s="273"/>
      <c r="GYM111" s="273"/>
      <c r="GYN111" s="273"/>
      <c r="GYO111" s="273"/>
      <c r="GYP111" s="273"/>
      <c r="GYQ111" s="273"/>
      <c r="GYR111" s="273"/>
      <c r="GYS111" s="273"/>
      <c r="GYT111" s="273"/>
      <c r="GYU111" s="273"/>
      <c r="GYV111" s="273"/>
      <c r="GYW111" s="273"/>
      <c r="GYX111" s="273"/>
      <c r="GYY111" s="273"/>
      <c r="GYZ111" s="273"/>
      <c r="GZA111" s="273"/>
      <c r="GZB111" s="273"/>
      <c r="GZC111" s="273"/>
      <c r="GZD111" s="273"/>
      <c r="GZE111" s="273"/>
      <c r="GZF111" s="273"/>
      <c r="GZG111" s="273"/>
      <c r="GZH111" s="273"/>
      <c r="GZI111" s="273"/>
      <c r="GZJ111" s="273"/>
      <c r="GZK111" s="273"/>
      <c r="GZL111" s="273"/>
      <c r="GZM111" s="273"/>
      <c r="GZN111" s="273"/>
      <c r="GZO111" s="273"/>
      <c r="GZP111" s="273"/>
      <c r="GZQ111" s="273"/>
      <c r="GZR111" s="273"/>
      <c r="GZS111" s="273"/>
      <c r="GZT111" s="273"/>
      <c r="GZU111" s="273"/>
      <c r="GZV111" s="273"/>
      <c r="GZW111" s="273"/>
      <c r="GZX111" s="273"/>
      <c r="GZY111" s="273"/>
      <c r="GZZ111" s="273"/>
      <c r="HAA111" s="273"/>
      <c r="HAB111" s="273"/>
      <c r="HAC111" s="273"/>
      <c r="HAD111" s="273"/>
      <c r="HAE111" s="273"/>
      <c r="HAF111" s="273"/>
      <c r="HAG111" s="273"/>
      <c r="HAH111" s="273"/>
      <c r="HAI111" s="273"/>
      <c r="HAJ111" s="273"/>
      <c r="HAK111" s="273"/>
      <c r="HAL111" s="273"/>
      <c r="HAM111" s="273"/>
      <c r="HAN111" s="273"/>
      <c r="HAO111" s="273"/>
      <c r="HAP111" s="273"/>
      <c r="HAQ111" s="273"/>
      <c r="HAR111" s="273"/>
      <c r="HAS111" s="273"/>
      <c r="HAT111" s="273"/>
      <c r="HAU111" s="273"/>
      <c r="HAV111" s="273"/>
      <c r="HAW111" s="273"/>
      <c r="HAX111" s="273"/>
      <c r="HAY111" s="273"/>
      <c r="HAZ111" s="273"/>
      <c r="HBA111" s="273"/>
      <c r="HBB111" s="273"/>
      <c r="HBC111" s="273"/>
      <c r="HBD111" s="273"/>
      <c r="HBE111" s="273"/>
      <c r="HBF111" s="273"/>
      <c r="HBG111" s="273"/>
      <c r="HBH111" s="273"/>
      <c r="HBI111" s="273"/>
      <c r="HBJ111" s="273"/>
      <c r="HBK111" s="273"/>
      <c r="HBL111" s="273"/>
      <c r="HBM111" s="273"/>
      <c r="HBN111" s="273"/>
      <c r="HBO111" s="273"/>
      <c r="HBP111" s="273"/>
      <c r="HBQ111" s="273"/>
      <c r="HBR111" s="273"/>
      <c r="HBS111" s="273"/>
      <c r="HBT111" s="273"/>
      <c r="HBU111" s="273"/>
      <c r="HBV111" s="273"/>
      <c r="HBW111" s="273"/>
      <c r="HBX111" s="273"/>
      <c r="HBY111" s="273"/>
      <c r="HBZ111" s="273"/>
      <c r="HCA111" s="273"/>
      <c r="HCB111" s="273"/>
      <c r="HCC111" s="273"/>
      <c r="HCD111" s="273"/>
      <c r="HCE111" s="273"/>
      <c r="HCF111" s="273"/>
      <c r="HCG111" s="273"/>
      <c r="HCH111" s="273"/>
      <c r="HCI111" s="273"/>
      <c r="HCJ111" s="273"/>
      <c r="HCK111" s="273"/>
      <c r="HCL111" s="273"/>
      <c r="HCM111" s="273"/>
      <c r="HCN111" s="273"/>
      <c r="HCO111" s="273"/>
      <c r="HCP111" s="273"/>
      <c r="HCQ111" s="273"/>
      <c r="HCR111" s="273"/>
      <c r="HCS111" s="273"/>
      <c r="HCT111" s="273"/>
      <c r="HCU111" s="273"/>
      <c r="HCV111" s="273"/>
      <c r="HCW111" s="273"/>
      <c r="HCX111" s="273"/>
      <c r="HCY111" s="273"/>
      <c r="HCZ111" s="273"/>
      <c r="HDA111" s="273"/>
      <c r="HDB111" s="273"/>
      <c r="HDC111" s="273"/>
      <c r="HDD111" s="273"/>
      <c r="HDE111" s="273"/>
      <c r="HDF111" s="273"/>
      <c r="HDG111" s="273"/>
      <c r="HDH111" s="273"/>
      <c r="HDI111" s="273"/>
      <c r="HDJ111" s="273"/>
      <c r="HDK111" s="273"/>
      <c r="HDL111" s="273"/>
      <c r="HDM111" s="273"/>
      <c r="HDN111" s="273"/>
      <c r="HDO111" s="273"/>
      <c r="HDP111" s="273"/>
      <c r="HDQ111" s="273"/>
      <c r="HDR111" s="273"/>
      <c r="HDS111" s="273"/>
      <c r="HDT111" s="273"/>
      <c r="HDU111" s="273"/>
      <c r="HDV111" s="273"/>
      <c r="HDW111" s="273"/>
      <c r="HDX111" s="273"/>
      <c r="HDY111" s="273"/>
      <c r="HDZ111" s="273"/>
      <c r="HEA111" s="273"/>
      <c r="HEB111" s="273"/>
      <c r="HEC111" s="273"/>
      <c r="HED111" s="273"/>
      <c r="HEE111" s="273"/>
      <c r="HEF111" s="273"/>
      <c r="HEG111" s="273"/>
      <c r="HEH111" s="273"/>
      <c r="HEI111" s="273"/>
      <c r="HEJ111" s="273"/>
      <c r="HEK111" s="273"/>
      <c r="HEL111" s="273"/>
      <c r="HEM111" s="273"/>
      <c r="HEN111" s="273"/>
      <c r="HEO111" s="273"/>
      <c r="HEP111" s="273"/>
      <c r="HEQ111" s="273"/>
      <c r="HER111" s="273"/>
      <c r="HES111" s="273"/>
      <c r="HET111" s="273"/>
      <c r="HEU111" s="273"/>
      <c r="HEV111" s="273"/>
      <c r="HEW111" s="273"/>
      <c r="HEX111" s="273"/>
      <c r="HEY111" s="273"/>
      <c r="HEZ111" s="273"/>
      <c r="HFA111" s="273"/>
      <c r="HFB111" s="273"/>
      <c r="HFC111" s="273"/>
      <c r="HFD111" s="273"/>
      <c r="HFE111" s="273"/>
      <c r="HFF111" s="273"/>
      <c r="HFG111" s="273"/>
      <c r="HFH111" s="273"/>
      <c r="HFI111" s="273"/>
      <c r="HFJ111" s="273"/>
      <c r="HFK111" s="273"/>
      <c r="HFL111" s="273"/>
      <c r="HFM111" s="273"/>
      <c r="HFN111" s="273"/>
      <c r="HFO111" s="273"/>
      <c r="HFP111" s="273"/>
      <c r="HFQ111" s="273"/>
      <c r="HFR111" s="273"/>
      <c r="HFS111" s="273"/>
      <c r="HFT111" s="273"/>
      <c r="HFU111" s="273"/>
      <c r="HFV111" s="273"/>
      <c r="HFW111" s="273"/>
      <c r="HFX111" s="273"/>
      <c r="HFY111" s="273"/>
      <c r="HFZ111" s="273"/>
      <c r="HGA111" s="273"/>
      <c r="HGB111" s="273"/>
      <c r="HGC111" s="273"/>
      <c r="HGD111" s="273"/>
      <c r="HGE111" s="273"/>
      <c r="HGF111" s="273"/>
      <c r="HGG111" s="273"/>
      <c r="HGH111" s="273"/>
      <c r="HGI111" s="273"/>
      <c r="HGJ111" s="273"/>
      <c r="HGK111" s="273"/>
      <c r="HGL111" s="273"/>
      <c r="HGM111" s="273"/>
      <c r="HGN111" s="273"/>
      <c r="HGO111" s="273"/>
      <c r="HGP111" s="273"/>
      <c r="HGQ111" s="273"/>
      <c r="HGR111" s="273"/>
      <c r="HGS111" s="273"/>
      <c r="HGT111" s="273"/>
      <c r="HGU111" s="273"/>
      <c r="HGV111" s="273"/>
      <c r="HGW111" s="273"/>
      <c r="HGX111" s="273"/>
      <c r="HGY111" s="273"/>
      <c r="HGZ111" s="273"/>
      <c r="HHA111" s="273"/>
      <c r="HHB111" s="273"/>
      <c r="HHC111" s="273"/>
      <c r="HHD111" s="273"/>
      <c r="HHE111" s="273"/>
      <c r="HHF111" s="273"/>
      <c r="HHG111" s="273"/>
      <c r="HHH111" s="273"/>
      <c r="HHI111" s="273"/>
      <c r="HHJ111" s="273"/>
      <c r="HHK111" s="273"/>
      <c r="HHL111" s="273"/>
      <c r="HHM111" s="273"/>
      <c r="HHN111" s="273"/>
      <c r="HHO111" s="273"/>
      <c r="HHP111" s="273"/>
      <c r="HHQ111" s="273"/>
      <c r="HHR111" s="273"/>
      <c r="HHS111" s="273"/>
      <c r="HHT111" s="273"/>
      <c r="HHU111" s="273"/>
      <c r="HHV111" s="273"/>
      <c r="HHW111" s="273"/>
      <c r="HHX111" s="273"/>
      <c r="HHY111" s="273"/>
      <c r="HHZ111" s="273"/>
      <c r="HIA111" s="273"/>
      <c r="HIB111" s="273"/>
      <c r="HIC111" s="273"/>
      <c r="HID111" s="273"/>
      <c r="HIE111" s="273"/>
      <c r="HIF111" s="273"/>
      <c r="HIG111" s="273"/>
      <c r="HIH111" s="273"/>
      <c r="HII111" s="273"/>
      <c r="HIJ111" s="273"/>
      <c r="HIK111" s="273"/>
      <c r="HIL111" s="273"/>
      <c r="HIM111" s="273"/>
      <c r="HIN111" s="273"/>
      <c r="HIO111" s="273"/>
      <c r="HIP111" s="273"/>
      <c r="HIQ111" s="273"/>
      <c r="HIR111" s="273"/>
      <c r="HIS111" s="273"/>
      <c r="HIT111" s="273"/>
      <c r="HIU111" s="273"/>
      <c r="HIV111" s="273"/>
      <c r="HIW111" s="273"/>
      <c r="HIX111" s="273"/>
      <c r="HIY111" s="273"/>
      <c r="HIZ111" s="273"/>
      <c r="HJA111" s="273"/>
      <c r="HJB111" s="273"/>
      <c r="HJC111" s="273"/>
      <c r="HJD111" s="273"/>
      <c r="HJE111" s="273"/>
      <c r="HJF111" s="273"/>
      <c r="HJG111" s="273"/>
      <c r="HJH111" s="273"/>
      <c r="HJI111" s="273"/>
      <c r="HJJ111" s="273"/>
      <c r="HJK111" s="273"/>
      <c r="HJL111" s="273"/>
      <c r="HJM111" s="273"/>
      <c r="HJN111" s="273"/>
      <c r="HJO111" s="273"/>
      <c r="HJP111" s="273"/>
      <c r="HJQ111" s="273"/>
      <c r="HJR111" s="273"/>
      <c r="HJS111" s="273"/>
      <c r="HJT111" s="273"/>
      <c r="HJU111" s="273"/>
      <c r="HJV111" s="273"/>
      <c r="HJW111" s="273"/>
      <c r="HJX111" s="273"/>
      <c r="HJY111" s="273"/>
      <c r="HJZ111" s="273"/>
      <c r="HKA111" s="273"/>
      <c r="HKB111" s="273"/>
      <c r="HKC111" s="273"/>
      <c r="HKD111" s="273"/>
      <c r="HKE111" s="273"/>
      <c r="HKF111" s="273"/>
      <c r="HKG111" s="273"/>
      <c r="HKH111" s="273"/>
      <c r="HKI111" s="273"/>
      <c r="HKJ111" s="273"/>
      <c r="HKK111" s="273"/>
      <c r="HKL111" s="273"/>
      <c r="HKM111" s="273"/>
      <c r="HKN111" s="273"/>
      <c r="HKO111" s="273"/>
      <c r="HKP111" s="273"/>
      <c r="HKQ111" s="273"/>
      <c r="HKR111" s="273"/>
      <c r="HKS111" s="273"/>
      <c r="HKT111" s="273"/>
      <c r="HKU111" s="273"/>
      <c r="HKV111" s="273"/>
      <c r="HKW111" s="273"/>
      <c r="HKX111" s="273"/>
      <c r="HKY111" s="273"/>
      <c r="HKZ111" s="273"/>
      <c r="HLA111" s="273"/>
      <c r="HLB111" s="273"/>
      <c r="HLC111" s="273"/>
      <c r="HLD111" s="273"/>
      <c r="HLE111" s="273"/>
      <c r="HLF111" s="273"/>
      <c r="HLG111" s="273"/>
      <c r="HLH111" s="273"/>
      <c r="HLI111" s="273"/>
      <c r="HLJ111" s="273"/>
      <c r="HLK111" s="273"/>
      <c r="HLL111" s="273"/>
      <c r="HLM111" s="273"/>
      <c r="HLN111" s="273"/>
      <c r="HLO111" s="273"/>
      <c r="HLP111" s="273"/>
      <c r="HLQ111" s="273"/>
      <c r="HLR111" s="273"/>
      <c r="HLS111" s="273"/>
      <c r="HLT111" s="273"/>
      <c r="HLU111" s="273"/>
      <c r="HLV111" s="273"/>
      <c r="HLW111" s="273"/>
      <c r="HLX111" s="273"/>
      <c r="HLY111" s="273"/>
      <c r="HLZ111" s="273"/>
      <c r="HMA111" s="273"/>
      <c r="HMB111" s="273"/>
      <c r="HMC111" s="273"/>
      <c r="HMD111" s="273"/>
      <c r="HME111" s="273"/>
      <c r="HMF111" s="273"/>
      <c r="HMG111" s="273"/>
      <c r="HMH111" s="273"/>
      <c r="HMI111" s="273"/>
      <c r="HMJ111" s="273"/>
      <c r="HMK111" s="273"/>
      <c r="HML111" s="273"/>
      <c r="HMM111" s="273"/>
      <c r="HMN111" s="273"/>
      <c r="HMO111" s="273"/>
      <c r="HMP111" s="273"/>
      <c r="HMQ111" s="273"/>
      <c r="HMR111" s="273"/>
      <c r="HMS111" s="273"/>
      <c r="HMT111" s="273"/>
      <c r="HMU111" s="273"/>
      <c r="HMV111" s="273"/>
      <c r="HMW111" s="273"/>
      <c r="HMX111" s="273"/>
      <c r="HMY111" s="273"/>
      <c r="HMZ111" s="273"/>
      <c r="HNA111" s="273"/>
      <c r="HNB111" s="273"/>
      <c r="HNC111" s="273"/>
      <c r="HND111" s="273"/>
      <c r="HNE111" s="273"/>
      <c r="HNF111" s="273"/>
      <c r="HNG111" s="273"/>
      <c r="HNH111" s="273"/>
      <c r="HNI111" s="273"/>
      <c r="HNJ111" s="273"/>
      <c r="HNK111" s="273"/>
      <c r="HNL111" s="273"/>
      <c r="HNM111" s="273"/>
      <c r="HNN111" s="273"/>
      <c r="HNO111" s="273"/>
      <c r="HNP111" s="273"/>
      <c r="HNQ111" s="273"/>
      <c r="HNR111" s="273"/>
      <c r="HNS111" s="273"/>
      <c r="HNT111" s="273"/>
      <c r="HNU111" s="273"/>
      <c r="HNV111" s="273"/>
      <c r="HNW111" s="273"/>
      <c r="HNX111" s="273"/>
      <c r="HNY111" s="273"/>
      <c r="HNZ111" s="273"/>
      <c r="HOA111" s="273"/>
      <c r="HOB111" s="273"/>
      <c r="HOC111" s="273"/>
      <c r="HOD111" s="273"/>
      <c r="HOE111" s="273"/>
      <c r="HOF111" s="273"/>
      <c r="HOG111" s="273"/>
      <c r="HOH111" s="273"/>
      <c r="HOI111" s="273"/>
      <c r="HOJ111" s="273"/>
      <c r="HOK111" s="273"/>
      <c r="HOL111" s="273"/>
      <c r="HOM111" s="273"/>
      <c r="HON111" s="273"/>
      <c r="HOO111" s="273"/>
      <c r="HOP111" s="273"/>
      <c r="HOQ111" s="273"/>
      <c r="HOR111" s="273"/>
      <c r="HOS111" s="273"/>
      <c r="HOT111" s="273"/>
      <c r="HOU111" s="273"/>
      <c r="HOV111" s="273"/>
      <c r="HOW111" s="273"/>
      <c r="HOX111" s="273"/>
      <c r="HOY111" s="273"/>
      <c r="HOZ111" s="273"/>
      <c r="HPA111" s="273"/>
      <c r="HPB111" s="273"/>
      <c r="HPC111" s="273"/>
      <c r="HPD111" s="273"/>
      <c r="HPE111" s="273"/>
      <c r="HPF111" s="273"/>
      <c r="HPG111" s="273"/>
      <c r="HPH111" s="273"/>
      <c r="HPI111" s="273"/>
      <c r="HPJ111" s="273"/>
      <c r="HPK111" s="273"/>
      <c r="HPL111" s="273"/>
      <c r="HPM111" s="273"/>
      <c r="HPN111" s="273"/>
      <c r="HPO111" s="273"/>
      <c r="HPP111" s="273"/>
      <c r="HPQ111" s="273"/>
      <c r="HPR111" s="273"/>
      <c r="HPS111" s="273"/>
      <c r="HPT111" s="273"/>
      <c r="HPU111" s="273"/>
      <c r="HPV111" s="273"/>
      <c r="HPW111" s="273"/>
      <c r="HPX111" s="273"/>
      <c r="HPY111" s="273"/>
      <c r="HPZ111" s="273"/>
      <c r="HQA111" s="273"/>
      <c r="HQB111" s="273"/>
      <c r="HQC111" s="273"/>
      <c r="HQD111" s="273"/>
      <c r="HQE111" s="273"/>
      <c r="HQF111" s="273"/>
      <c r="HQG111" s="273"/>
      <c r="HQH111" s="273"/>
      <c r="HQI111" s="273"/>
      <c r="HQJ111" s="273"/>
      <c r="HQK111" s="273"/>
      <c r="HQL111" s="273"/>
      <c r="HQM111" s="273"/>
      <c r="HQN111" s="273"/>
      <c r="HQO111" s="273"/>
      <c r="HQP111" s="273"/>
      <c r="HQQ111" s="273"/>
      <c r="HQR111" s="273"/>
      <c r="HQS111" s="273"/>
      <c r="HQT111" s="273"/>
      <c r="HQU111" s="273"/>
      <c r="HQV111" s="273"/>
      <c r="HQW111" s="273"/>
      <c r="HQX111" s="273"/>
      <c r="HQY111" s="273"/>
      <c r="HQZ111" s="273"/>
      <c r="HRA111" s="273"/>
      <c r="HRB111" s="273"/>
      <c r="HRC111" s="273"/>
      <c r="HRD111" s="273"/>
      <c r="HRE111" s="273"/>
      <c r="HRF111" s="273"/>
      <c r="HRG111" s="273"/>
      <c r="HRH111" s="273"/>
      <c r="HRI111" s="273"/>
      <c r="HRJ111" s="273"/>
      <c r="HRK111" s="273"/>
      <c r="HRL111" s="273"/>
      <c r="HRM111" s="273"/>
      <c r="HRN111" s="273"/>
      <c r="HRO111" s="273"/>
      <c r="HRP111" s="273"/>
      <c r="HRQ111" s="273"/>
      <c r="HRR111" s="273"/>
      <c r="HRS111" s="273"/>
      <c r="HRT111" s="273"/>
      <c r="HRU111" s="273"/>
      <c r="HRV111" s="273"/>
      <c r="HRW111" s="273"/>
      <c r="HRX111" s="273"/>
      <c r="HRY111" s="273"/>
      <c r="HRZ111" s="273"/>
      <c r="HSA111" s="273"/>
      <c r="HSB111" s="273"/>
      <c r="HSC111" s="273"/>
      <c r="HSD111" s="273"/>
      <c r="HSE111" s="273"/>
      <c r="HSF111" s="273"/>
      <c r="HSG111" s="273"/>
      <c r="HSH111" s="273"/>
      <c r="HSI111" s="273"/>
      <c r="HSJ111" s="273"/>
      <c r="HSK111" s="273"/>
      <c r="HSL111" s="273"/>
      <c r="HSM111" s="273"/>
      <c r="HSN111" s="273"/>
      <c r="HSO111" s="273"/>
      <c r="HSP111" s="273"/>
      <c r="HSQ111" s="273"/>
      <c r="HSR111" s="273"/>
      <c r="HSS111" s="273"/>
      <c r="HST111" s="273"/>
      <c r="HSU111" s="273"/>
      <c r="HSV111" s="273"/>
      <c r="HSW111" s="273"/>
      <c r="HSX111" s="273"/>
      <c r="HSY111" s="273"/>
      <c r="HSZ111" s="273"/>
      <c r="HTA111" s="273"/>
      <c r="HTB111" s="273"/>
      <c r="HTC111" s="273"/>
      <c r="HTD111" s="273"/>
      <c r="HTE111" s="273"/>
      <c r="HTF111" s="273"/>
      <c r="HTG111" s="273"/>
      <c r="HTH111" s="273"/>
      <c r="HTI111" s="273"/>
      <c r="HTJ111" s="273"/>
      <c r="HTK111" s="273"/>
      <c r="HTL111" s="273"/>
      <c r="HTM111" s="273"/>
      <c r="HTN111" s="273"/>
      <c r="HTO111" s="273"/>
      <c r="HTP111" s="273"/>
      <c r="HTQ111" s="273"/>
      <c r="HTR111" s="273"/>
      <c r="HTS111" s="273"/>
      <c r="HTT111" s="273"/>
      <c r="HTU111" s="273"/>
      <c r="HTV111" s="273"/>
      <c r="HTW111" s="273"/>
      <c r="HTX111" s="273"/>
      <c r="HTY111" s="273"/>
      <c r="HTZ111" s="273"/>
      <c r="HUA111" s="273"/>
      <c r="HUB111" s="273"/>
      <c r="HUC111" s="273"/>
      <c r="HUD111" s="273"/>
      <c r="HUE111" s="273"/>
      <c r="HUF111" s="273"/>
      <c r="HUG111" s="273"/>
      <c r="HUH111" s="273"/>
      <c r="HUI111" s="273"/>
      <c r="HUJ111" s="273"/>
      <c r="HUK111" s="273"/>
      <c r="HUL111" s="273"/>
      <c r="HUM111" s="273"/>
      <c r="HUN111" s="273"/>
      <c r="HUO111" s="273"/>
      <c r="HUP111" s="273"/>
      <c r="HUQ111" s="273"/>
      <c r="HUR111" s="273"/>
      <c r="HUS111" s="273"/>
      <c r="HUT111" s="273"/>
      <c r="HUU111" s="273"/>
      <c r="HUV111" s="273"/>
      <c r="HUW111" s="273"/>
      <c r="HUX111" s="273"/>
      <c r="HUY111" s="273"/>
      <c r="HUZ111" s="273"/>
      <c r="HVA111" s="273"/>
      <c r="HVB111" s="273"/>
      <c r="HVC111" s="273"/>
      <c r="HVD111" s="273"/>
      <c r="HVE111" s="273"/>
      <c r="HVF111" s="273"/>
      <c r="HVG111" s="273"/>
      <c r="HVH111" s="273"/>
      <c r="HVI111" s="273"/>
      <c r="HVJ111" s="273"/>
      <c r="HVK111" s="273"/>
      <c r="HVL111" s="273"/>
      <c r="HVM111" s="273"/>
      <c r="HVN111" s="273"/>
      <c r="HVO111" s="273"/>
      <c r="HVP111" s="273"/>
      <c r="HVQ111" s="273"/>
      <c r="HVR111" s="273"/>
      <c r="HVS111" s="273"/>
      <c r="HVT111" s="273"/>
      <c r="HVU111" s="273"/>
      <c r="HVV111" s="273"/>
      <c r="HVW111" s="273"/>
      <c r="HVX111" s="273"/>
      <c r="HVY111" s="273"/>
      <c r="HVZ111" s="273"/>
      <c r="HWA111" s="273"/>
      <c r="HWB111" s="273"/>
      <c r="HWC111" s="273"/>
      <c r="HWD111" s="273"/>
      <c r="HWE111" s="273"/>
      <c r="HWF111" s="273"/>
      <c r="HWG111" s="273"/>
      <c r="HWH111" s="273"/>
      <c r="HWI111" s="273"/>
      <c r="HWJ111" s="273"/>
      <c r="HWK111" s="273"/>
      <c r="HWL111" s="273"/>
      <c r="HWM111" s="273"/>
      <c r="HWN111" s="273"/>
      <c r="HWO111" s="273"/>
      <c r="HWP111" s="273"/>
      <c r="HWQ111" s="273"/>
      <c r="HWR111" s="273"/>
      <c r="HWS111" s="273"/>
      <c r="HWT111" s="273"/>
      <c r="HWU111" s="273"/>
      <c r="HWV111" s="273"/>
      <c r="HWW111" s="273"/>
      <c r="HWX111" s="273"/>
      <c r="HWY111" s="273"/>
      <c r="HWZ111" s="273"/>
      <c r="HXA111" s="273"/>
      <c r="HXB111" s="273"/>
      <c r="HXC111" s="273"/>
      <c r="HXD111" s="273"/>
      <c r="HXE111" s="273"/>
      <c r="HXF111" s="273"/>
      <c r="HXG111" s="273"/>
      <c r="HXH111" s="273"/>
      <c r="HXI111" s="273"/>
      <c r="HXJ111" s="273"/>
      <c r="HXK111" s="273"/>
      <c r="HXL111" s="273"/>
      <c r="HXM111" s="273"/>
      <c r="HXN111" s="273"/>
      <c r="HXO111" s="273"/>
      <c r="HXP111" s="273"/>
      <c r="HXQ111" s="273"/>
      <c r="HXR111" s="273"/>
      <c r="HXS111" s="273"/>
      <c r="HXT111" s="273"/>
      <c r="HXU111" s="273"/>
      <c r="HXV111" s="273"/>
      <c r="HXW111" s="273"/>
      <c r="HXX111" s="273"/>
      <c r="HXY111" s="273"/>
      <c r="HXZ111" s="273"/>
      <c r="HYA111" s="273"/>
      <c r="HYB111" s="273"/>
      <c r="HYC111" s="273"/>
      <c r="HYD111" s="273"/>
      <c r="HYE111" s="273"/>
      <c r="HYF111" s="273"/>
      <c r="HYG111" s="273"/>
      <c r="HYH111" s="273"/>
      <c r="HYI111" s="273"/>
      <c r="HYJ111" s="273"/>
      <c r="HYK111" s="273"/>
      <c r="HYL111" s="273"/>
      <c r="HYM111" s="273"/>
      <c r="HYN111" s="273"/>
      <c r="HYO111" s="273"/>
      <c r="HYP111" s="273"/>
      <c r="HYQ111" s="273"/>
      <c r="HYR111" s="273"/>
      <c r="HYS111" s="273"/>
      <c r="HYT111" s="273"/>
      <c r="HYU111" s="273"/>
      <c r="HYV111" s="273"/>
      <c r="HYW111" s="273"/>
      <c r="HYX111" s="273"/>
      <c r="HYY111" s="273"/>
      <c r="HYZ111" s="273"/>
      <c r="HZA111" s="273"/>
      <c r="HZB111" s="273"/>
      <c r="HZC111" s="273"/>
      <c r="HZD111" s="273"/>
      <c r="HZE111" s="273"/>
      <c r="HZF111" s="273"/>
      <c r="HZG111" s="273"/>
      <c r="HZH111" s="273"/>
      <c r="HZI111" s="273"/>
      <c r="HZJ111" s="273"/>
      <c r="HZK111" s="273"/>
      <c r="HZL111" s="273"/>
      <c r="HZM111" s="273"/>
      <c r="HZN111" s="273"/>
      <c r="HZO111" s="273"/>
      <c r="HZP111" s="273"/>
      <c r="HZQ111" s="273"/>
      <c r="HZR111" s="273"/>
      <c r="HZS111" s="273"/>
      <c r="HZT111" s="273"/>
      <c r="HZU111" s="273"/>
      <c r="HZV111" s="273"/>
      <c r="HZW111" s="273"/>
      <c r="HZX111" s="273"/>
      <c r="HZY111" s="273"/>
      <c r="HZZ111" s="273"/>
      <c r="IAA111" s="273"/>
      <c r="IAB111" s="273"/>
      <c r="IAC111" s="273"/>
      <c r="IAD111" s="273"/>
      <c r="IAE111" s="273"/>
      <c r="IAF111" s="273"/>
      <c r="IAG111" s="273"/>
      <c r="IAH111" s="273"/>
      <c r="IAI111" s="273"/>
      <c r="IAJ111" s="273"/>
      <c r="IAK111" s="273"/>
      <c r="IAL111" s="273"/>
      <c r="IAM111" s="273"/>
      <c r="IAN111" s="273"/>
      <c r="IAO111" s="273"/>
      <c r="IAP111" s="273"/>
      <c r="IAQ111" s="273"/>
      <c r="IAR111" s="273"/>
      <c r="IAS111" s="273"/>
      <c r="IAT111" s="273"/>
      <c r="IAU111" s="273"/>
      <c r="IAV111" s="273"/>
      <c r="IAW111" s="273"/>
      <c r="IAX111" s="273"/>
      <c r="IAY111" s="273"/>
      <c r="IAZ111" s="273"/>
      <c r="IBA111" s="273"/>
      <c r="IBB111" s="273"/>
      <c r="IBC111" s="273"/>
      <c r="IBD111" s="273"/>
      <c r="IBE111" s="273"/>
      <c r="IBF111" s="273"/>
      <c r="IBG111" s="273"/>
      <c r="IBH111" s="273"/>
      <c r="IBI111" s="273"/>
      <c r="IBJ111" s="273"/>
      <c r="IBK111" s="273"/>
      <c r="IBL111" s="273"/>
      <c r="IBM111" s="273"/>
      <c r="IBN111" s="273"/>
      <c r="IBO111" s="273"/>
      <c r="IBP111" s="273"/>
      <c r="IBQ111" s="273"/>
      <c r="IBR111" s="273"/>
      <c r="IBS111" s="273"/>
      <c r="IBT111" s="273"/>
      <c r="IBU111" s="273"/>
      <c r="IBV111" s="273"/>
      <c r="IBW111" s="273"/>
      <c r="IBX111" s="273"/>
      <c r="IBY111" s="273"/>
      <c r="IBZ111" s="273"/>
      <c r="ICA111" s="273"/>
      <c r="ICB111" s="273"/>
      <c r="ICC111" s="273"/>
      <c r="ICD111" s="273"/>
      <c r="ICE111" s="273"/>
      <c r="ICF111" s="273"/>
      <c r="ICG111" s="273"/>
      <c r="ICH111" s="273"/>
      <c r="ICI111" s="273"/>
      <c r="ICJ111" s="273"/>
      <c r="ICK111" s="273"/>
      <c r="ICL111" s="273"/>
      <c r="ICM111" s="273"/>
      <c r="ICN111" s="273"/>
      <c r="ICO111" s="273"/>
      <c r="ICP111" s="273"/>
      <c r="ICQ111" s="273"/>
      <c r="ICR111" s="273"/>
      <c r="ICS111" s="273"/>
      <c r="ICT111" s="273"/>
      <c r="ICU111" s="273"/>
      <c r="ICV111" s="273"/>
      <c r="ICW111" s="273"/>
      <c r="ICX111" s="273"/>
      <c r="ICY111" s="273"/>
      <c r="ICZ111" s="273"/>
      <c r="IDA111" s="273"/>
      <c r="IDB111" s="273"/>
      <c r="IDC111" s="273"/>
      <c r="IDD111" s="273"/>
      <c r="IDE111" s="273"/>
      <c r="IDF111" s="273"/>
      <c r="IDG111" s="273"/>
      <c r="IDH111" s="273"/>
      <c r="IDI111" s="273"/>
      <c r="IDJ111" s="273"/>
      <c r="IDK111" s="273"/>
      <c r="IDL111" s="273"/>
      <c r="IDM111" s="273"/>
      <c r="IDN111" s="273"/>
      <c r="IDO111" s="273"/>
      <c r="IDP111" s="273"/>
      <c r="IDQ111" s="273"/>
      <c r="IDR111" s="273"/>
      <c r="IDS111" s="273"/>
      <c r="IDT111" s="273"/>
      <c r="IDU111" s="273"/>
      <c r="IDV111" s="273"/>
      <c r="IDW111" s="273"/>
      <c r="IDX111" s="273"/>
      <c r="IDY111" s="273"/>
      <c r="IDZ111" s="273"/>
      <c r="IEA111" s="273"/>
      <c r="IEB111" s="273"/>
      <c r="IEC111" s="273"/>
      <c r="IED111" s="273"/>
      <c r="IEE111" s="273"/>
      <c r="IEF111" s="273"/>
      <c r="IEG111" s="273"/>
      <c r="IEH111" s="273"/>
      <c r="IEI111" s="273"/>
      <c r="IEJ111" s="273"/>
      <c r="IEK111" s="273"/>
      <c r="IEL111" s="273"/>
      <c r="IEM111" s="273"/>
      <c r="IEN111" s="273"/>
      <c r="IEO111" s="273"/>
      <c r="IEP111" s="273"/>
      <c r="IEQ111" s="273"/>
      <c r="IER111" s="273"/>
      <c r="IES111" s="273"/>
      <c r="IET111" s="273"/>
      <c r="IEU111" s="273"/>
      <c r="IEV111" s="273"/>
      <c r="IEW111" s="273"/>
      <c r="IEX111" s="273"/>
      <c r="IEY111" s="273"/>
      <c r="IEZ111" s="273"/>
      <c r="IFA111" s="273"/>
      <c r="IFB111" s="273"/>
      <c r="IFC111" s="273"/>
      <c r="IFD111" s="273"/>
      <c r="IFE111" s="273"/>
      <c r="IFF111" s="273"/>
      <c r="IFG111" s="273"/>
      <c r="IFH111" s="273"/>
      <c r="IFI111" s="273"/>
      <c r="IFJ111" s="273"/>
      <c r="IFK111" s="273"/>
      <c r="IFL111" s="273"/>
      <c r="IFM111" s="273"/>
      <c r="IFN111" s="273"/>
      <c r="IFO111" s="273"/>
      <c r="IFP111" s="273"/>
      <c r="IFQ111" s="273"/>
      <c r="IFR111" s="273"/>
      <c r="IFS111" s="273"/>
      <c r="IFT111" s="273"/>
      <c r="IFU111" s="273"/>
      <c r="IFV111" s="273"/>
      <c r="IFW111" s="273"/>
      <c r="IFX111" s="273"/>
      <c r="IFY111" s="273"/>
      <c r="IFZ111" s="273"/>
      <c r="IGA111" s="273"/>
      <c r="IGB111" s="273"/>
      <c r="IGC111" s="273"/>
      <c r="IGD111" s="273"/>
      <c r="IGE111" s="273"/>
      <c r="IGF111" s="273"/>
      <c r="IGG111" s="273"/>
      <c r="IGH111" s="273"/>
      <c r="IGI111" s="273"/>
      <c r="IGJ111" s="273"/>
      <c r="IGK111" s="273"/>
      <c r="IGL111" s="273"/>
      <c r="IGM111" s="273"/>
      <c r="IGN111" s="273"/>
      <c r="IGO111" s="273"/>
      <c r="IGP111" s="273"/>
      <c r="IGQ111" s="273"/>
      <c r="IGR111" s="273"/>
      <c r="IGS111" s="273"/>
      <c r="IGT111" s="273"/>
      <c r="IGU111" s="273"/>
      <c r="IGV111" s="273"/>
      <c r="IGW111" s="273"/>
      <c r="IGX111" s="273"/>
      <c r="IGY111" s="273"/>
      <c r="IGZ111" s="273"/>
      <c r="IHA111" s="273"/>
      <c r="IHB111" s="273"/>
      <c r="IHC111" s="273"/>
      <c r="IHD111" s="273"/>
      <c r="IHE111" s="273"/>
      <c r="IHF111" s="273"/>
      <c r="IHG111" s="273"/>
      <c r="IHH111" s="273"/>
      <c r="IHI111" s="273"/>
      <c r="IHJ111" s="273"/>
      <c r="IHK111" s="273"/>
      <c r="IHL111" s="273"/>
      <c r="IHM111" s="273"/>
      <c r="IHN111" s="273"/>
      <c r="IHO111" s="273"/>
      <c r="IHP111" s="273"/>
      <c r="IHQ111" s="273"/>
      <c r="IHR111" s="273"/>
      <c r="IHS111" s="273"/>
      <c r="IHT111" s="273"/>
      <c r="IHU111" s="273"/>
      <c r="IHV111" s="273"/>
      <c r="IHW111" s="273"/>
      <c r="IHX111" s="273"/>
      <c r="IHY111" s="273"/>
      <c r="IHZ111" s="273"/>
      <c r="IIA111" s="273"/>
      <c r="IIB111" s="273"/>
      <c r="IIC111" s="273"/>
      <c r="IID111" s="273"/>
      <c r="IIE111" s="273"/>
      <c r="IIF111" s="273"/>
      <c r="IIG111" s="273"/>
      <c r="IIH111" s="273"/>
      <c r="III111" s="273"/>
      <c r="IIJ111" s="273"/>
      <c r="IIK111" s="273"/>
      <c r="IIL111" s="273"/>
      <c r="IIM111" s="273"/>
      <c r="IIN111" s="273"/>
      <c r="IIO111" s="273"/>
      <c r="IIP111" s="273"/>
      <c r="IIQ111" s="273"/>
      <c r="IIR111" s="273"/>
      <c r="IIS111" s="273"/>
      <c r="IIT111" s="273"/>
      <c r="IIU111" s="273"/>
      <c r="IIV111" s="273"/>
      <c r="IIW111" s="273"/>
      <c r="IIX111" s="273"/>
      <c r="IIY111" s="273"/>
      <c r="IIZ111" s="273"/>
      <c r="IJA111" s="273"/>
      <c r="IJB111" s="273"/>
      <c r="IJC111" s="273"/>
      <c r="IJD111" s="273"/>
      <c r="IJE111" s="273"/>
      <c r="IJF111" s="273"/>
      <c r="IJG111" s="273"/>
      <c r="IJH111" s="273"/>
      <c r="IJI111" s="273"/>
      <c r="IJJ111" s="273"/>
      <c r="IJK111" s="273"/>
      <c r="IJL111" s="273"/>
      <c r="IJM111" s="273"/>
      <c r="IJN111" s="273"/>
      <c r="IJO111" s="273"/>
      <c r="IJP111" s="273"/>
      <c r="IJQ111" s="273"/>
      <c r="IJR111" s="273"/>
      <c r="IJS111" s="273"/>
      <c r="IJT111" s="273"/>
      <c r="IJU111" s="273"/>
      <c r="IJV111" s="273"/>
      <c r="IJW111" s="273"/>
      <c r="IJX111" s="273"/>
      <c r="IJY111" s="273"/>
      <c r="IJZ111" s="273"/>
      <c r="IKA111" s="273"/>
      <c r="IKB111" s="273"/>
      <c r="IKC111" s="273"/>
      <c r="IKD111" s="273"/>
      <c r="IKE111" s="273"/>
      <c r="IKF111" s="273"/>
      <c r="IKG111" s="273"/>
      <c r="IKH111" s="273"/>
      <c r="IKI111" s="273"/>
      <c r="IKJ111" s="273"/>
      <c r="IKK111" s="273"/>
      <c r="IKL111" s="273"/>
      <c r="IKM111" s="273"/>
      <c r="IKN111" s="273"/>
      <c r="IKO111" s="273"/>
      <c r="IKP111" s="273"/>
      <c r="IKQ111" s="273"/>
      <c r="IKR111" s="273"/>
      <c r="IKS111" s="273"/>
      <c r="IKT111" s="273"/>
      <c r="IKU111" s="273"/>
      <c r="IKV111" s="273"/>
      <c r="IKW111" s="273"/>
      <c r="IKX111" s="273"/>
      <c r="IKY111" s="273"/>
      <c r="IKZ111" s="273"/>
      <c r="ILA111" s="273"/>
      <c r="ILB111" s="273"/>
      <c r="ILC111" s="273"/>
      <c r="ILD111" s="273"/>
      <c r="ILE111" s="273"/>
      <c r="ILF111" s="273"/>
      <c r="ILG111" s="273"/>
      <c r="ILH111" s="273"/>
      <c r="ILI111" s="273"/>
      <c r="ILJ111" s="273"/>
      <c r="ILK111" s="273"/>
      <c r="ILL111" s="273"/>
      <c r="ILM111" s="273"/>
      <c r="ILN111" s="273"/>
      <c r="ILO111" s="273"/>
      <c r="ILP111" s="273"/>
      <c r="ILQ111" s="273"/>
      <c r="ILR111" s="273"/>
      <c r="ILS111" s="273"/>
      <c r="ILT111" s="273"/>
      <c r="ILU111" s="273"/>
      <c r="ILV111" s="273"/>
      <c r="ILW111" s="273"/>
      <c r="ILX111" s="273"/>
      <c r="ILY111" s="273"/>
      <c r="ILZ111" s="273"/>
      <c r="IMA111" s="273"/>
      <c r="IMB111" s="273"/>
      <c r="IMC111" s="273"/>
      <c r="IMD111" s="273"/>
      <c r="IME111" s="273"/>
      <c r="IMF111" s="273"/>
      <c r="IMG111" s="273"/>
      <c r="IMH111" s="273"/>
      <c r="IMI111" s="273"/>
      <c r="IMJ111" s="273"/>
      <c r="IMK111" s="273"/>
      <c r="IML111" s="273"/>
      <c r="IMM111" s="273"/>
      <c r="IMN111" s="273"/>
      <c r="IMO111" s="273"/>
      <c r="IMP111" s="273"/>
      <c r="IMQ111" s="273"/>
      <c r="IMR111" s="273"/>
      <c r="IMS111" s="273"/>
      <c r="IMT111" s="273"/>
      <c r="IMU111" s="273"/>
      <c r="IMV111" s="273"/>
      <c r="IMW111" s="273"/>
      <c r="IMX111" s="273"/>
      <c r="IMY111" s="273"/>
      <c r="IMZ111" s="273"/>
      <c r="INA111" s="273"/>
      <c r="INB111" s="273"/>
      <c r="INC111" s="273"/>
      <c r="IND111" s="273"/>
      <c r="INE111" s="273"/>
      <c r="INF111" s="273"/>
      <c r="ING111" s="273"/>
      <c r="INH111" s="273"/>
      <c r="INI111" s="273"/>
      <c r="INJ111" s="273"/>
      <c r="INK111" s="273"/>
      <c r="INL111" s="273"/>
      <c r="INM111" s="273"/>
      <c r="INN111" s="273"/>
      <c r="INO111" s="273"/>
      <c r="INP111" s="273"/>
      <c r="INQ111" s="273"/>
      <c r="INR111" s="273"/>
      <c r="INS111" s="273"/>
      <c r="INT111" s="273"/>
      <c r="INU111" s="273"/>
      <c r="INV111" s="273"/>
      <c r="INW111" s="273"/>
      <c r="INX111" s="273"/>
      <c r="INY111" s="273"/>
      <c r="INZ111" s="273"/>
      <c r="IOA111" s="273"/>
      <c r="IOB111" s="273"/>
      <c r="IOC111" s="273"/>
      <c r="IOD111" s="273"/>
      <c r="IOE111" s="273"/>
      <c r="IOF111" s="273"/>
      <c r="IOG111" s="273"/>
      <c r="IOH111" s="273"/>
      <c r="IOI111" s="273"/>
      <c r="IOJ111" s="273"/>
      <c r="IOK111" s="273"/>
      <c r="IOL111" s="273"/>
      <c r="IOM111" s="273"/>
      <c r="ION111" s="273"/>
      <c r="IOO111" s="273"/>
      <c r="IOP111" s="273"/>
      <c r="IOQ111" s="273"/>
      <c r="IOR111" s="273"/>
      <c r="IOS111" s="273"/>
      <c r="IOT111" s="273"/>
      <c r="IOU111" s="273"/>
      <c r="IOV111" s="273"/>
      <c r="IOW111" s="273"/>
      <c r="IOX111" s="273"/>
      <c r="IOY111" s="273"/>
      <c r="IOZ111" s="273"/>
      <c r="IPA111" s="273"/>
      <c r="IPB111" s="273"/>
      <c r="IPC111" s="273"/>
      <c r="IPD111" s="273"/>
      <c r="IPE111" s="273"/>
      <c r="IPF111" s="273"/>
      <c r="IPG111" s="273"/>
      <c r="IPH111" s="273"/>
      <c r="IPI111" s="273"/>
      <c r="IPJ111" s="273"/>
      <c r="IPK111" s="273"/>
      <c r="IPL111" s="273"/>
      <c r="IPM111" s="273"/>
      <c r="IPN111" s="273"/>
      <c r="IPO111" s="273"/>
      <c r="IPP111" s="273"/>
      <c r="IPQ111" s="273"/>
      <c r="IPR111" s="273"/>
      <c r="IPS111" s="273"/>
      <c r="IPT111" s="273"/>
      <c r="IPU111" s="273"/>
      <c r="IPV111" s="273"/>
      <c r="IPW111" s="273"/>
      <c r="IPX111" s="273"/>
      <c r="IPY111" s="273"/>
      <c r="IPZ111" s="273"/>
      <c r="IQA111" s="273"/>
      <c r="IQB111" s="273"/>
      <c r="IQC111" s="273"/>
      <c r="IQD111" s="273"/>
      <c r="IQE111" s="273"/>
      <c r="IQF111" s="273"/>
      <c r="IQG111" s="273"/>
      <c r="IQH111" s="273"/>
      <c r="IQI111" s="273"/>
      <c r="IQJ111" s="273"/>
      <c r="IQK111" s="273"/>
      <c r="IQL111" s="273"/>
      <c r="IQM111" s="273"/>
      <c r="IQN111" s="273"/>
      <c r="IQO111" s="273"/>
      <c r="IQP111" s="273"/>
      <c r="IQQ111" s="273"/>
      <c r="IQR111" s="273"/>
      <c r="IQS111" s="273"/>
      <c r="IQT111" s="273"/>
      <c r="IQU111" s="273"/>
      <c r="IQV111" s="273"/>
      <c r="IQW111" s="273"/>
      <c r="IQX111" s="273"/>
      <c r="IQY111" s="273"/>
      <c r="IQZ111" s="273"/>
      <c r="IRA111" s="273"/>
      <c r="IRB111" s="273"/>
      <c r="IRC111" s="273"/>
      <c r="IRD111" s="273"/>
      <c r="IRE111" s="273"/>
      <c r="IRF111" s="273"/>
      <c r="IRG111" s="273"/>
      <c r="IRH111" s="273"/>
      <c r="IRI111" s="273"/>
      <c r="IRJ111" s="273"/>
      <c r="IRK111" s="273"/>
      <c r="IRL111" s="273"/>
      <c r="IRM111" s="273"/>
      <c r="IRN111" s="273"/>
      <c r="IRO111" s="273"/>
      <c r="IRP111" s="273"/>
      <c r="IRQ111" s="273"/>
      <c r="IRR111" s="273"/>
      <c r="IRS111" s="273"/>
      <c r="IRT111" s="273"/>
      <c r="IRU111" s="273"/>
      <c r="IRV111" s="273"/>
      <c r="IRW111" s="273"/>
      <c r="IRX111" s="273"/>
      <c r="IRY111" s="273"/>
      <c r="IRZ111" s="273"/>
      <c r="ISA111" s="273"/>
      <c r="ISB111" s="273"/>
      <c r="ISC111" s="273"/>
      <c r="ISD111" s="273"/>
      <c r="ISE111" s="273"/>
      <c r="ISF111" s="273"/>
      <c r="ISG111" s="273"/>
      <c r="ISH111" s="273"/>
      <c r="ISI111" s="273"/>
      <c r="ISJ111" s="273"/>
      <c r="ISK111" s="273"/>
      <c r="ISL111" s="273"/>
      <c r="ISM111" s="273"/>
      <c r="ISN111" s="273"/>
      <c r="ISO111" s="273"/>
      <c r="ISP111" s="273"/>
      <c r="ISQ111" s="273"/>
      <c r="ISR111" s="273"/>
      <c r="ISS111" s="273"/>
      <c r="IST111" s="273"/>
      <c r="ISU111" s="273"/>
      <c r="ISV111" s="273"/>
      <c r="ISW111" s="273"/>
      <c r="ISX111" s="273"/>
      <c r="ISY111" s="273"/>
      <c r="ISZ111" s="273"/>
      <c r="ITA111" s="273"/>
      <c r="ITB111" s="273"/>
      <c r="ITC111" s="273"/>
      <c r="ITD111" s="273"/>
      <c r="ITE111" s="273"/>
      <c r="ITF111" s="273"/>
      <c r="ITG111" s="273"/>
      <c r="ITH111" s="273"/>
      <c r="ITI111" s="273"/>
      <c r="ITJ111" s="273"/>
      <c r="ITK111" s="273"/>
      <c r="ITL111" s="273"/>
      <c r="ITM111" s="273"/>
      <c r="ITN111" s="273"/>
      <c r="ITO111" s="273"/>
      <c r="ITP111" s="273"/>
      <c r="ITQ111" s="273"/>
      <c r="ITR111" s="273"/>
      <c r="ITS111" s="273"/>
      <c r="ITT111" s="273"/>
      <c r="ITU111" s="273"/>
      <c r="ITV111" s="273"/>
      <c r="ITW111" s="273"/>
      <c r="ITX111" s="273"/>
      <c r="ITY111" s="273"/>
      <c r="ITZ111" s="273"/>
      <c r="IUA111" s="273"/>
      <c r="IUB111" s="273"/>
      <c r="IUC111" s="273"/>
      <c r="IUD111" s="273"/>
      <c r="IUE111" s="273"/>
      <c r="IUF111" s="273"/>
      <c r="IUG111" s="273"/>
      <c r="IUH111" s="273"/>
      <c r="IUI111" s="273"/>
      <c r="IUJ111" s="273"/>
      <c r="IUK111" s="273"/>
      <c r="IUL111" s="273"/>
      <c r="IUM111" s="273"/>
      <c r="IUN111" s="273"/>
      <c r="IUO111" s="273"/>
      <c r="IUP111" s="273"/>
      <c r="IUQ111" s="273"/>
      <c r="IUR111" s="273"/>
      <c r="IUS111" s="273"/>
      <c r="IUT111" s="273"/>
      <c r="IUU111" s="273"/>
      <c r="IUV111" s="273"/>
      <c r="IUW111" s="273"/>
      <c r="IUX111" s="273"/>
      <c r="IUY111" s="273"/>
      <c r="IUZ111" s="273"/>
      <c r="IVA111" s="273"/>
      <c r="IVB111" s="273"/>
      <c r="IVC111" s="273"/>
      <c r="IVD111" s="273"/>
      <c r="IVE111" s="273"/>
      <c r="IVF111" s="273"/>
      <c r="IVG111" s="273"/>
      <c r="IVH111" s="273"/>
      <c r="IVI111" s="273"/>
      <c r="IVJ111" s="273"/>
      <c r="IVK111" s="273"/>
      <c r="IVL111" s="273"/>
      <c r="IVM111" s="273"/>
      <c r="IVN111" s="273"/>
      <c r="IVO111" s="273"/>
      <c r="IVP111" s="273"/>
      <c r="IVQ111" s="273"/>
      <c r="IVR111" s="273"/>
      <c r="IVS111" s="273"/>
      <c r="IVT111" s="273"/>
      <c r="IVU111" s="273"/>
      <c r="IVV111" s="273"/>
      <c r="IVW111" s="273"/>
      <c r="IVX111" s="273"/>
      <c r="IVY111" s="273"/>
      <c r="IVZ111" s="273"/>
      <c r="IWA111" s="273"/>
      <c r="IWB111" s="273"/>
      <c r="IWC111" s="273"/>
      <c r="IWD111" s="273"/>
      <c r="IWE111" s="273"/>
      <c r="IWF111" s="273"/>
      <c r="IWG111" s="273"/>
      <c r="IWH111" s="273"/>
      <c r="IWI111" s="273"/>
      <c r="IWJ111" s="273"/>
      <c r="IWK111" s="273"/>
      <c r="IWL111" s="273"/>
      <c r="IWM111" s="273"/>
      <c r="IWN111" s="273"/>
      <c r="IWO111" s="273"/>
      <c r="IWP111" s="273"/>
      <c r="IWQ111" s="273"/>
      <c r="IWR111" s="273"/>
      <c r="IWS111" s="273"/>
      <c r="IWT111" s="273"/>
      <c r="IWU111" s="273"/>
      <c r="IWV111" s="273"/>
      <c r="IWW111" s="273"/>
      <c r="IWX111" s="273"/>
      <c r="IWY111" s="273"/>
      <c r="IWZ111" s="273"/>
      <c r="IXA111" s="273"/>
      <c r="IXB111" s="273"/>
      <c r="IXC111" s="273"/>
      <c r="IXD111" s="273"/>
      <c r="IXE111" s="273"/>
      <c r="IXF111" s="273"/>
      <c r="IXG111" s="273"/>
      <c r="IXH111" s="273"/>
      <c r="IXI111" s="273"/>
      <c r="IXJ111" s="273"/>
      <c r="IXK111" s="273"/>
      <c r="IXL111" s="273"/>
      <c r="IXM111" s="273"/>
      <c r="IXN111" s="273"/>
      <c r="IXO111" s="273"/>
      <c r="IXP111" s="273"/>
      <c r="IXQ111" s="273"/>
      <c r="IXR111" s="273"/>
      <c r="IXS111" s="273"/>
      <c r="IXT111" s="273"/>
      <c r="IXU111" s="273"/>
      <c r="IXV111" s="273"/>
      <c r="IXW111" s="273"/>
      <c r="IXX111" s="273"/>
      <c r="IXY111" s="273"/>
      <c r="IXZ111" s="273"/>
      <c r="IYA111" s="273"/>
      <c r="IYB111" s="273"/>
      <c r="IYC111" s="273"/>
      <c r="IYD111" s="273"/>
      <c r="IYE111" s="273"/>
      <c r="IYF111" s="273"/>
      <c r="IYG111" s="273"/>
      <c r="IYH111" s="273"/>
      <c r="IYI111" s="273"/>
      <c r="IYJ111" s="273"/>
      <c r="IYK111" s="273"/>
      <c r="IYL111" s="273"/>
      <c r="IYM111" s="273"/>
      <c r="IYN111" s="273"/>
      <c r="IYO111" s="273"/>
      <c r="IYP111" s="273"/>
      <c r="IYQ111" s="273"/>
      <c r="IYR111" s="273"/>
      <c r="IYS111" s="273"/>
      <c r="IYT111" s="273"/>
      <c r="IYU111" s="273"/>
      <c r="IYV111" s="273"/>
      <c r="IYW111" s="273"/>
      <c r="IYX111" s="273"/>
      <c r="IYY111" s="273"/>
      <c r="IYZ111" s="273"/>
      <c r="IZA111" s="273"/>
      <c r="IZB111" s="273"/>
      <c r="IZC111" s="273"/>
      <c r="IZD111" s="273"/>
      <c r="IZE111" s="273"/>
      <c r="IZF111" s="273"/>
      <c r="IZG111" s="273"/>
      <c r="IZH111" s="273"/>
      <c r="IZI111" s="273"/>
      <c r="IZJ111" s="273"/>
      <c r="IZK111" s="273"/>
      <c r="IZL111" s="273"/>
      <c r="IZM111" s="273"/>
      <c r="IZN111" s="273"/>
      <c r="IZO111" s="273"/>
      <c r="IZP111" s="273"/>
      <c r="IZQ111" s="273"/>
      <c r="IZR111" s="273"/>
      <c r="IZS111" s="273"/>
      <c r="IZT111" s="273"/>
      <c r="IZU111" s="273"/>
      <c r="IZV111" s="273"/>
      <c r="IZW111" s="273"/>
      <c r="IZX111" s="273"/>
      <c r="IZY111" s="273"/>
      <c r="IZZ111" s="273"/>
      <c r="JAA111" s="273"/>
      <c r="JAB111" s="273"/>
      <c r="JAC111" s="273"/>
      <c r="JAD111" s="273"/>
      <c r="JAE111" s="273"/>
      <c r="JAF111" s="273"/>
      <c r="JAG111" s="273"/>
      <c r="JAH111" s="273"/>
      <c r="JAI111" s="273"/>
      <c r="JAJ111" s="273"/>
      <c r="JAK111" s="273"/>
      <c r="JAL111" s="273"/>
      <c r="JAM111" s="273"/>
      <c r="JAN111" s="273"/>
      <c r="JAO111" s="273"/>
      <c r="JAP111" s="273"/>
      <c r="JAQ111" s="273"/>
      <c r="JAR111" s="273"/>
      <c r="JAS111" s="273"/>
      <c r="JAT111" s="273"/>
      <c r="JAU111" s="273"/>
      <c r="JAV111" s="273"/>
      <c r="JAW111" s="273"/>
      <c r="JAX111" s="273"/>
      <c r="JAY111" s="273"/>
      <c r="JAZ111" s="273"/>
      <c r="JBA111" s="273"/>
      <c r="JBB111" s="273"/>
      <c r="JBC111" s="273"/>
      <c r="JBD111" s="273"/>
      <c r="JBE111" s="273"/>
      <c r="JBF111" s="273"/>
      <c r="JBG111" s="273"/>
      <c r="JBH111" s="273"/>
      <c r="JBI111" s="273"/>
      <c r="JBJ111" s="273"/>
      <c r="JBK111" s="273"/>
      <c r="JBL111" s="273"/>
      <c r="JBM111" s="273"/>
      <c r="JBN111" s="273"/>
      <c r="JBO111" s="273"/>
      <c r="JBP111" s="273"/>
      <c r="JBQ111" s="273"/>
      <c r="JBR111" s="273"/>
      <c r="JBS111" s="273"/>
      <c r="JBT111" s="273"/>
      <c r="JBU111" s="273"/>
      <c r="JBV111" s="273"/>
      <c r="JBW111" s="273"/>
      <c r="JBX111" s="273"/>
      <c r="JBY111" s="273"/>
      <c r="JBZ111" s="273"/>
      <c r="JCA111" s="273"/>
      <c r="JCB111" s="273"/>
      <c r="JCC111" s="273"/>
      <c r="JCD111" s="273"/>
      <c r="JCE111" s="273"/>
      <c r="JCF111" s="273"/>
      <c r="JCG111" s="273"/>
      <c r="JCH111" s="273"/>
      <c r="JCI111" s="273"/>
      <c r="JCJ111" s="273"/>
      <c r="JCK111" s="273"/>
      <c r="JCL111" s="273"/>
      <c r="JCM111" s="273"/>
      <c r="JCN111" s="273"/>
      <c r="JCO111" s="273"/>
      <c r="JCP111" s="273"/>
      <c r="JCQ111" s="273"/>
      <c r="JCR111" s="273"/>
      <c r="JCS111" s="273"/>
      <c r="JCT111" s="273"/>
      <c r="JCU111" s="273"/>
      <c r="JCV111" s="273"/>
      <c r="JCW111" s="273"/>
      <c r="JCX111" s="273"/>
      <c r="JCY111" s="273"/>
      <c r="JCZ111" s="273"/>
      <c r="JDA111" s="273"/>
      <c r="JDB111" s="273"/>
      <c r="JDC111" s="273"/>
      <c r="JDD111" s="273"/>
      <c r="JDE111" s="273"/>
      <c r="JDF111" s="273"/>
      <c r="JDG111" s="273"/>
      <c r="JDH111" s="273"/>
      <c r="JDI111" s="273"/>
      <c r="JDJ111" s="273"/>
      <c r="JDK111" s="273"/>
      <c r="JDL111" s="273"/>
      <c r="JDM111" s="273"/>
      <c r="JDN111" s="273"/>
      <c r="JDO111" s="273"/>
      <c r="JDP111" s="273"/>
      <c r="JDQ111" s="273"/>
      <c r="JDR111" s="273"/>
      <c r="JDS111" s="273"/>
      <c r="JDT111" s="273"/>
      <c r="JDU111" s="273"/>
      <c r="JDV111" s="273"/>
      <c r="JDW111" s="273"/>
      <c r="JDX111" s="273"/>
      <c r="JDY111" s="273"/>
      <c r="JDZ111" s="273"/>
      <c r="JEA111" s="273"/>
      <c r="JEB111" s="273"/>
      <c r="JEC111" s="273"/>
      <c r="JED111" s="273"/>
      <c r="JEE111" s="273"/>
      <c r="JEF111" s="273"/>
      <c r="JEG111" s="273"/>
      <c r="JEH111" s="273"/>
      <c r="JEI111" s="273"/>
      <c r="JEJ111" s="273"/>
      <c r="JEK111" s="273"/>
      <c r="JEL111" s="273"/>
      <c r="JEM111" s="273"/>
      <c r="JEN111" s="273"/>
      <c r="JEO111" s="273"/>
      <c r="JEP111" s="273"/>
      <c r="JEQ111" s="273"/>
      <c r="JER111" s="273"/>
      <c r="JES111" s="273"/>
      <c r="JET111" s="273"/>
      <c r="JEU111" s="273"/>
      <c r="JEV111" s="273"/>
      <c r="JEW111" s="273"/>
      <c r="JEX111" s="273"/>
      <c r="JEY111" s="273"/>
      <c r="JEZ111" s="273"/>
      <c r="JFA111" s="273"/>
      <c r="JFB111" s="273"/>
      <c r="JFC111" s="273"/>
      <c r="JFD111" s="273"/>
      <c r="JFE111" s="273"/>
      <c r="JFF111" s="273"/>
      <c r="JFG111" s="273"/>
      <c r="JFH111" s="273"/>
      <c r="JFI111" s="273"/>
      <c r="JFJ111" s="273"/>
      <c r="JFK111" s="273"/>
      <c r="JFL111" s="273"/>
      <c r="JFM111" s="273"/>
      <c r="JFN111" s="273"/>
      <c r="JFO111" s="273"/>
      <c r="JFP111" s="273"/>
      <c r="JFQ111" s="273"/>
      <c r="JFR111" s="273"/>
      <c r="JFS111" s="273"/>
      <c r="JFT111" s="273"/>
      <c r="JFU111" s="273"/>
      <c r="JFV111" s="273"/>
      <c r="JFW111" s="273"/>
      <c r="JFX111" s="273"/>
      <c r="JFY111" s="273"/>
      <c r="JFZ111" s="273"/>
      <c r="JGA111" s="273"/>
      <c r="JGB111" s="273"/>
      <c r="JGC111" s="273"/>
      <c r="JGD111" s="273"/>
      <c r="JGE111" s="273"/>
      <c r="JGF111" s="273"/>
      <c r="JGG111" s="273"/>
      <c r="JGH111" s="273"/>
      <c r="JGI111" s="273"/>
      <c r="JGJ111" s="273"/>
      <c r="JGK111" s="273"/>
      <c r="JGL111" s="273"/>
      <c r="JGM111" s="273"/>
      <c r="JGN111" s="273"/>
      <c r="JGO111" s="273"/>
      <c r="JGP111" s="273"/>
      <c r="JGQ111" s="273"/>
      <c r="JGR111" s="273"/>
      <c r="JGS111" s="273"/>
      <c r="JGT111" s="273"/>
      <c r="JGU111" s="273"/>
      <c r="JGV111" s="273"/>
      <c r="JGW111" s="273"/>
      <c r="JGX111" s="273"/>
      <c r="JGY111" s="273"/>
      <c r="JGZ111" s="273"/>
      <c r="JHA111" s="273"/>
      <c r="JHB111" s="273"/>
      <c r="JHC111" s="273"/>
      <c r="JHD111" s="273"/>
      <c r="JHE111" s="273"/>
      <c r="JHF111" s="273"/>
      <c r="JHG111" s="273"/>
      <c r="JHH111" s="273"/>
      <c r="JHI111" s="273"/>
      <c r="JHJ111" s="273"/>
      <c r="JHK111" s="273"/>
      <c r="JHL111" s="273"/>
      <c r="JHM111" s="273"/>
      <c r="JHN111" s="273"/>
      <c r="JHO111" s="273"/>
      <c r="JHP111" s="273"/>
      <c r="JHQ111" s="273"/>
      <c r="JHR111" s="273"/>
      <c r="JHS111" s="273"/>
      <c r="JHT111" s="273"/>
      <c r="JHU111" s="273"/>
      <c r="JHV111" s="273"/>
      <c r="JHW111" s="273"/>
      <c r="JHX111" s="273"/>
      <c r="JHY111" s="273"/>
      <c r="JHZ111" s="273"/>
      <c r="JIA111" s="273"/>
      <c r="JIB111" s="273"/>
      <c r="JIC111" s="273"/>
      <c r="JID111" s="273"/>
      <c r="JIE111" s="273"/>
      <c r="JIF111" s="273"/>
      <c r="JIG111" s="273"/>
      <c r="JIH111" s="273"/>
      <c r="JII111" s="273"/>
      <c r="JIJ111" s="273"/>
      <c r="JIK111" s="273"/>
      <c r="JIL111" s="273"/>
      <c r="JIM111" s="273"/>
      <c r="JIN111" s="273"/>
      <c r="JIO111" s="273"/>
      <c r="JIP111" s="273"/>
      <c r="JIQ111" s="273"/>
      <c r="JIR111" s="273"/>
      <c r="JIS111" s="273"/>
      <c r="JIT111" s="273"/>
      <c r="JIU111" s="273"/>
      <c r="JIV111" s="273"/>
      <c r="JIW111" s="273"/>
      <c r="JIX111" s="273"/>
      <c r="JIY111" s="273"/>
      <c r="JIZ111" s="273"/>
      <c r="JJA111" s="273"/>
      <c r="JJB111" s="273"/>
      <c r="JJC111" s="273"/>
      <c r="JJD111" s="273"/>
      <c r="JJE111" s="273"/>
      <c r="JJF111" s="273"/>
      <c r="JJG111" s="273"/>
      <c r="JJH111" s="273"/>
      <c r="JJI111" s="273"/>
      <c r="JJJ111" s="273"/>
      <c r="JJK111" s="273"/>
      <c r="JJL111" s="273"/>
      <c r="JJM111" s="273"/>
      <c r="JJN111" s="273"/>
      <c r="JJO111" s="273"/>
      <c r="JJP111" s="273"/>
      <c r="JJQ111" s="273"/>
      <c r="JJR111" s="273"/>
      <c r="JJS111" s="273"/>
      <c r="JJT111" s="273"/>
      <c r="JJU111" s="273"/>
      <c r="JJV111" s="273"/>
      <c r="JJW111" s="273"/>
      <c r="JJX111" s="273"/>
      <c r="JJY111" s="273"/>
      <c r="JJZ111" s="273"/>
      <c r="JKA111" s="273"/>
      <c r="JKB111" s="273"/>
      <c r="JKC111" s="273"/>
      <c r="JKD111" s="273"/>
      <c r="JKE111" s="273"/>
      <c r="JKF111" s="273"/>
      <c r="JKG111" s="273"/>
      <c r="JKH111" s="273"/>
      <c r="JKI111" s="273"/>
      <c r="JKJ111" s="273"/>
      <c r="JKK111" s="273"/>
      <c r="JKL111" s="273"/>
      <c r="JKM111" s="273"/>
      <c r="JKN111" s="273"/>
      <c r="JKO111" s="273"/>
      <c r="JKP111" s="273"/>
      <c r="JKQ111" s="273"/>
      <c r="JKR111" s="273"/>
      <c r="JKS111" s="273"/>
      <c r="JKT111" s="273"/>
      <c r="JKU111" s="273"/>
      <c r="JKV111" s="273"/>
      <c r="JKW111" s="273"/>
      <c r="JKX111" s="273"/>
      <c r="JKY111" s="273"/>
      <c r="JKZ111" s="273"/>
      <c r="JLA111" s="273"/>
      <c r="JLB111" s="273"/>
      <c r="JLC111" s="273"/>
      <c r="JLD111" s="273"/>
      <c r="JLE111" s="273"/>
      <c r="JLF111" s="273"/>
      <c r="JLG111" s="273"/>
      <c r="JLH111" s="273"/>
      <c r="JLI111" s="273"/>
      <c r="JLJ111" s="273"/>
      <c r="JLK111" s="273"/>
      <c r="JLL111" s="273"/>
      <c r="JLM111" s="273"/>
      <c r="JLN111" s="273"/>
      <c r="JLO111" s="273"/>
      <c r="JLP111" s="273"/>
      <c r="JLQ111" s="273"/>
      <c r="JLR111" s="273"/>
      <c r="JLS111" s="273"/>
      <c r="JLT111" s="273"/>
      <c r="JLU111" s="273"/>
      <c r="JLV111" s="273"/>
      <c r="JLW111" s="273"/>
      <c r="JLX111" s="273"/>
      <c r="JLY111" s="273"/>
      <c r="JLZ111" s="273"/>
      <c r="JMA111" s="273"/>
      <c r="JMB111" s="273"/>
      <c r="JMC111" s="273"/>
      <c r="JMD111" s="273"/>
      <c r="JME111" s="273"/>
      <c r="JMF111" s="273"/>
      <c r="JMG111" s="273"/>
      <c r="JMH111" s="273"/>
      <c r="JMI111" s="273"/>
      <c r="JMJ111" s="273"/>
      <c r="JMK111" s="273"/>
      <c r="JML111" s="273"/>
      <c r="JMM111" s="273"/>
      <c r="JMN111" s="273"/>
      <c r="JMO111" s="273"/>
      <c r="JMP111" s="273"/>
      <c r="JMQ111" s="273"/>
      <c r="JMR111" s="273"/>
      <c r="JMS111" s="273"/>
      <c r="JMT111" s="273"/>
      <c r="JMU111" s="273"/>
      <c r="JMV111" s="273"/>
      <c r="JMW111" s="273"/>
      <c r="JMX111" s="273"/>
      <c r="JMY111" s="273"/>
      <c r="JMZ111" s="273"/>
      <c r="JNA111" s="273"/>
      <c r="JNB111" s="273"/>
      <c r="JNC111" s="273"/>
      <c r="JND111" s="273"/>
      <c r="JNE111" s="273"/>
      <c r="JNF111" s="273"/>
      <c r="JNG111" s="273"/>
      <c r="JNH111" s="273"/>
      <c r="JNI111" s="273"/>
      <c r="JNJ111" s="273"/>
      <c r="JNK111" s="273"/>
      <c r="JNL111" s="273"/>
      <c r="JNM111" s="273"/>
      <c r="JNN111" s="273"/>
      <c r="JNO111" s="273"/>
      <c r="JNP111" s="273"/>
      <c r="JNQ111" s="273"/>
      <c r="JNR111" s="273"/>
      <c r="JNS111" s="273"/>
      <c r="JNT111" s="273"/>
      <c r="JNU111" s="273"/>
      <c r="JNV111" s="273"/>
      <c r="JNW111" s="273"/>
      <c r="JNX111" s="273"/>
      <c r="JNY111" s="273"/>
      <c r="JNZ111" s="273"/>
      <c r="JOA111" s="273"/>
      <c r="JOB111" s="273"/>
      <c r="JOC111" s="273"/>
      <c r="JOD111" s="273"/>
      <c r="JOE111" s="273"/>
      <c r="JOF111" s="273"/>
      <c r="JOG111" s="273"/>
      <c r="JOH111" s="273"/>
      <c r="JOI111" s="273"/>
      <c r="JOJ111" s="273"/>
      <c r="JOK111" s="273"/>
      <c r="JOL111" s="273"/>
      <c r="JOM111" s="273"/>
      <c r="JON111" s="273"/>
      <c r="JOO111" s="273"/>
      <c r="JOP111" s="273"/>
      <c r="JOQ111" s="273"/>
      <c r="JOR111" s="273"/>
      <c r="JOS111" s="273"/>
      <c r="JOT111" s="273"/>
      <c r="JOU111" s="273"/>
      <c r="JOV111" s="273"/>
      <c r="JOW111" s="273"/>
      <c r="JOX111" s="273"/>
      <c r="JOY111" s="273"/>
      <c r="JOZ111" s="273"/>
      <c r="JPA111" s="273"/>
      <c r="JPB111" s="273"/>
      <c r="JPC111" s="273"/>
      <c r="JPD111" s="273"/>
      <c r="JPE111" s="273"/>
      <c r="JPF111" s="273"/>
      <c r="JPG111" s="273"/>
      <c r="JPH111" s="273"/>
      <c r="JPI111" s="273"/>
      <c r="JPJ111" s="273"/>
      <c r="JPK111" s="273"/>
      <c r="JPL111" s="273"/>
      <c r="JPM111" s="273"/>
      <c r="JPN111" s="273"/>
      <c r="JPO111" s="273"/>
      <c r="JPP111" s="273"/>
      <c r="JPQ111" s="273"/>
      <c r="JPR111" s="273"/>
      <c r="JPS111" s="273"/>
      <c r="JPT111" s="273"/>
      <c r="JPU111" s="273"/>
      <c r="JPV111" s="273"/>
      <c r="JPW111" s="273"/>
      <c r="JPX111" s="273"/>
      <c r="JPY111" s="273"/>
      <c r="JPZ111" s="273"/>
      <c r="JQA111" s="273"/>
      <c r="JQB111" s="273"/>
      <c r="JQC111" s="273"/>
      <c r="JQD111" s="273"/>
      <c r="JQE111" s="273"/>
      <c r="JQF111" s="273"/>
      <c r="JQG111" s="273"/>
      <c r="JQH111" s="273"/>
      <c r="JQI111" s="273"/>
      <c r="JQJ111" s="273"/>
      <c r="JQK111" s="273"/>
      <c r="JQL111" s="273"/>
      <c r="JQM111" s="273"/>
      <c r="JQN111" s="273"/>
      <c r="JQO111" s="273"/>
      <c r="JQP111" s="273"/>
      <c r="JQQ111" s="273"/>
      <c r="JQR111" s="273"/>
      <c r="JQS111" s="273"/>
      <c r="JQT111" s="273"/>
      <c r="JQU111" s="273"/>
      <c r="JQV111" s="273"/>
      <c r="JQW111" s="273"/>
      <c r="JQX111" s="273"/>
      <c r="JQY111" s="273"/>
      <c r="JQZ111" s="273"/>
      <c r="JRA111" s="273"/>
      <c r="JRB111" s="273"/>
      <c r="JRC111" s="273"/>
      <c r="JRD111" s="273"/>
      <c r="JRE111" s="273"/>
      <c r="JRF111" s="273"/>
      <c r="JRG111" s="273"/>
      <c r="JRH111" s="273"/>
      <c r="JRI111" s="273"/>
      <c r="JRJ111" s="273"/>
      <c r="JRK111" s="273"/>
      <c r="JRL111" s="273"/>
      <c r="JRM111" s="273"/>
      <c r="JRN111" s="273"/>
      <c r="JRO111" s="273"/>
      <c r="JRP111" s="273"/>
      <c r="JRQ111" s="273"/>
      <c r="JRR111" s="273"/>
      <c r="JRS111" s="273"/>
      <c r="JRT111" s="273"/>
      <c r="JRU111" s="273"/>
      <c r="JRV111" s="273"/>
      <c r="JRW111" s="273"/>
      <c r="JRX111" s="273"/>
      <c r="JRY111" s="273"/>
      <c r="JRZ111" s="273"/>
      <c r="JSA111" s="273"/>
      <c r="JSB111" s="273"/>
      <c r="JSC111" s="273"/>
      <c r="JSD111" s="273"/>
      <c r="JSE111" s="273"/>
      <c r="JSF111" s="273"/>
      <c r="JSG111" s="273"/>
      <c r="JSH111" s="273"/>
      <c r="JSI111" s="273"/>
      <c r="JSJ111" s="273"/>
      <c r="JSK111" s="273"/>
      <c r="JSL111" s="273"/>
      <c r="JSM111" s="273"/>
      <c r="JSN111" s="273"/>
      <c r="JSO111" s="273"/>
      <c r="JSP111" s="273"/>
      <c r="JSQ111" s="273"/>
      <c r="JSR111" s="273"/>
      <c r="JSS111" s="273"/>
      <c r="JST111" s="273"/>
      <c r="JSU111" s="273"/>
      <c r="JSV111" s="273"/>
      <c r="JSW111" s="273"/>
      <c r="JSX111" s="273"/>
      <c r="JSY111" s="273"/>
      <c r="JSZ111" s="273"/>
      <c r="JTA111" s="273"/>
      <c r="JTB111" s="273"/>
      <c r="JTC111" s="273"/>
      <c r="JTD111" s="273"/>
      <c r="JTE111" s="273"/>
      <c r="JTF111" s="273"/>
      <c r="JTG111" s="273"/>
      <c r="JTH111" s="273"/>
      <c r="JTI111" s="273"/>
      <c r="JTJ111" s="273"/>
      <c r="JTK111" s="273"/>
      <c r="JTL111" s="273"/>
      <c r="JTM111" s="273"/>
      <c r="JTN111" s="273"/>
      <c r="JTO111" s="273"/>
      <c r="JTP111" s="273"/>
      <c r="JTQ111" s="273"/>
      <c r="JTR111" s="273"/>
      <c r="JTS111" s="273"/>
      <c r="JTT111" s="273"/>
      <c r="JTU111" s="273"/>
      <c r="JTV111" s="273"/>
      <c r="JTW111" s="273"/>
      <c r="JTX111" s="273"/>
      <c r="JTY111" s="273"/>
      <c r="JTZ111" s="273"/>
      <c r="JUA111" s="273"/>
      <c r="JUB111" s="273"/>
      <c r="JUC111" s="273"/>
      <c r="JUD111" s="273"/>
      <c r="JUE111" s="273"/>
      <c r="JUF111" s="273"/>
      <c r="JUG111" s="273"/>
      <c r="JUH111" s="273"/>
      <c r="JUI111" s="273"/>
      <c r="JUJ111" s="273"/>
      <c r="JUK111" s="273"/>
      <c r="JUL111" s="273"/>
      <c r="JUM111" s="273"/>
      <c r="JUN111" s="273"/>
      <c r="JUO111" s="273"/>
      <c r="JUP111" s="273"/>
      <c r="JUQ111" s="273"/>
      <c r="JUR111" s="273"/>
      <c r="JUS111" s="273"/>
      <c r="JUT111" s="273"/>
      <c r="JUU111" s="273"/>
      <c r="JUV111" s="273"/>
      <c r="JUW111" s="273"/>
      <c r="JUX111" s="273"/>
      <c r="JUY111" s="273"/>
      <c r="JUZ111" s="273"/>
      <c r="JVA111" s="273"/>
      <c r="JVB111" s="273"/>
      <c r="JVC111" s="273"/>
      <c r="JVD111" s="273"/>
      <c r="JVE111" s="273"/>
      <c r="JVF111" s="273"/>
      <c r="JVG111" s="273"/>
      <c r="JVH111" s="273"/>
      <c r="JVI111" s="273"/>
      <c r="JVJ111" s="273"/>
      <c r="JVK111" s="273"/>
      <c r="JVL111" s="273"/>
      <c r="JVM111" s="273"/>
      <c r="JVN111" s="273"/>
      <c r="JVO111" s="273"/>
      <c r="JVP111" s="273"/>
      <c r="JVQ111" s="273"/>
      <c r="JVR111" s="273"/>
      <c r="JVS111" s="273"/>
      <c r="JVT111" s="273"/>
      <c r="JVU111" s="273"/>
      <c r="JVV111" s="273"/>
      <c r="JVW111" s="273"/>
      <c r="JVX111" s="273"/>
      <c r="JVY111" s="273"/>
      <c r="JVZ111" s="273"/>
      <c r="JWA111" s="273"/>
      <c r="JWB111" s="273"/>
      <c r="JWC111" s="273"/>
      <c r="JWD111" s="273"/>
      <c r="JWE111" s="273"/>
      <c r="JWF111" s="273"/>
      <c r="JWG111" s="273"/>
      <c r="JWH111" s="273"/>
      <c r="JWI111" s="273"/>
      <c r="JWJ111" s="273"/>
      <c r="JWK111" s="273"/>
      <c r="JWL111" s="273"/>
      <c r="JWM111" s="273"/>
      <c r="JWN111" s="273"/>
      <c r="JWO111" s="273"/>
      <c r="JWP111" s="273"/>
      <c r="JWQ111" s="273"/>
      <c r="JWR111" s="273"/>
      <c r="JWS111" s="273"/>
      <c r="JWT111" s="273"/>
      <c r="JWU111" s="273"/>
      <c r="JWV111" s="273"/>
      <c r="JWW111" s="273"/>
      <c r="JWX111" s="273"/>
      <c r="JWY111" s="273"/>
      <c r="JWZ111" s="273"/>
      <c r="JXA111" s="273"/>
      <c r="JXB111" s="273"/>
      <c r="JXC111" s="273"/>
      <c r="JXD111" s="273"/>
      <c r="JXE111" s="273"/>
      <c r="JXF111" s="273"/>
      <c r="JXG111" s="273"/>
      <c r="JXH111" s="273"/>
      <c r="JXI111" s="273"/>
      <c r="JXJ111" s="273"/>
      <c r="JXK111" s="273"/>
      <c r="JXL111" s="273"/>
      <c r="JXM111" s="273"/>
      <c r="JXN111" s="273"/>
      <c r="JXO111" s="273"/>
      <c r="JXP111" s="273"/>
      <c r="JXQ111" s="273"/>
      <c r="JXR111" s="273"/>
      <c r="JXS111" s="273"/>
      <c r="JXT111" s="273"/>
      <c r="JXU111" s="273"/>
      <c r="JXV111" s="273"/>
      <c r="JXW111" s="273"/>
      <c r="JXX111" s="273"/>
      <c r="JXY111" s="273"/>
      <c r="JXZ111" s="273"/>
      <c r="JYA111" s="273"/>
      <c r="JYB111" s="273"/>
      <c r="JYC111" s="273"/>
      <c r="JYD111" s="273"/>
      <c r="JYE111" s="273"/>
      <c r="JYF111" s="273"/>
      <c r="JYG111" s="273"/>
      <c r="JYH111" s="273"/>
      <c r="JYI111" s="273"/>
      <c r="JYJ111" s="273"/>
      <c r="JYK111" s="273"/>
      <c r="JYL111" s="273"/>
      <c r="JYM111" s="273"/>
      <c r="JYN111" s="273"/>
      <c r="JYO111" s="273"/>
      <c r="JYP111" s="273"/>
      <c r="JYQ111" s="273"/>
      <c r="JYR111" s="273"/>
      <c r="JYS111" s="273"/>
      <c r="JYT111" s="273"/>
      <c r="JYU111" s="273"/>
      <c r="JYV111" s="273"/>
      <c r="JYW111" s="273"/>
      <c r="JYX111" s="273"/>
      <c r="JYY111" s="273"/>
      <c r="JYZ111" s="273"/>
      <c r="JZA111" s="273"/>
      <c r="JZB111" s="273"/>
      <c r="JZC111" s="273"/>
      <c r="JZD111" s="273"/>
      <c r="JZE111" s="273"/>
      <c r="JZF111" s="273"/>
      <c r="JZG111" s="273"/>
      <c r="JZH111" s="273"/>
      <c r="JZI111" s="273"/>
      <c r="JZJ111" s="273"/>
      <c r="JZK111" s="273"/>
      <c r="JZL111" s="273"/>
      <c r="JZM111" s="273"/>
      <c r="JZN111" s="273"/>
      <c r="JZO111" s="273"/>
      <c r="JZP111" s="273"/>
      <c r="JZQ111" s="273"/>
      <c r="JZR111" s="273"/>
      <c r="JZS111" s="273"/>
      <c r="JZT111" s="273"/>
      <c r="JZU111" s="273"/>
      <c r="JZV111" s="273"/>
      <c r="JZW111" s="273"/>
      <c r="JZX111" s="273"/>
      <c r="JZY111" s="273"/>
      <c r="JZZ111" s="273"/>
      <c r="KAA111" s="273"/>
      <c r="KAB111" s="273"/>
      <c r="KAC111" s="273"/>
      <c r="KAD111" s="273"/>
      <c r="KAE111" s="273"/>
      <c r="KAF111" s="273"/>
      <c r="KAG111" s="273"/>
      <c r="KAH111" s="273"/>
      <c r="KAI111" s="273"/>
      <c r="KAJ111" s="273"/>
      <c r="KAK111" s="273"/>
      <c r="KAL111" s="273"/>
      <c r="KAM111" s="273"/>
      <c r="KAN111" s="273"/>
      <c r="KAO111" s="273"/>
      <c r="KAP111" s="273"/>
      <c r="KAQ111" s="273"/>
      <c r="KAR111" s="273"/>
      <c r="KAS111" s="273"/>
      <c r="KAT111" s="273"/>
      <c r="KAU111" s="273"/>
      <c r="KAV111" s="273"/>
      <c r="KAW111" s="273"/>
      <c r="KAX111" s="273"/>
      <c r="KAY111" s="273"/>
      <c r="KAZ111" s="273"/>
      <c r="KBA111" s="273"/>
      <c r="KBB111" s="273"/>
      <c r="KBC111" s="273"/>
      <c r="KBD111" s="273"/>
      <c r="KBE111" s="273"/>
      <c r="KBF111" s="273"/>
      <c r="KBG111" s="273"/>
      <c r="KBH111" s="273"/>
      <c r="KBI111" s="273"/>
      <c r="KBJ111" s="273"/>
      <c r="KBK111" s="273"/>
      <c r="KBL111" s="273"/>
      <c r="KBM111" s="273"/>
      <c r="KBN111" s="273"/>
      <c r="KBO111" s="273"/>
      <c r="KBP111" s="273"/>
      <c r="KBQ111" s="273"/>
      <c r="KBR111" s="273"/>
      <c r="KBS111" s="273"/>
      <c r="KBT111" s="273"/>
      <c r="KBU111" s="273"/>
      <c r="KBV111" s="273"/>
      <c r="KBW111" s="273"/>
      <c r="KBX111" s="273"/>
      <c r="KBY111" s="273"/>
      <c r="KBZ111" s="273"/>
      <c r="KCA111" s="273"/>
      <c r="KCB111" s="273"/>
      <c r="KCC111" s="273"/>
      <c r="KCD111" s="273"/>
      <c r="KCE111" s="273"/>
      <c r="KCF111" s="273"/>
      <c r="KCG111" s="273"/>
      <c r="KCH111" s="273"/>
      <c r="KCI111" s="273"/>
      <c r="KCJ111" s="273"/>
      <c r="KCK111" s="273"/>
      <c r="KCL111" s="273"/>
      <c r="KCM111" s="273"/>
      <c r="KCN111" s="273"/>
      <c r="KCO111" s="273"/>
      <c r="KCP111" s="273"/>
      <c r="KCQ111" s="273"/>
      <c r="KCR111" s="273"/>
      <c r="KCS111" s="273"/>
      <c r="KCT111" s="273"/>
      <c r="KCU111" s="273"/>
      <c r="KCV111" s="273"/>
      <c r="KCW111" s="273"/>
      <c r="KCX111" s="273"/>
      <c r="KCY111" s="273"/>
      <c r="KCZ111" s="273"/>
      <c r="KDA111" s="273"/>
      <c r="KDB111" s="273"/>
      <c r="KDC111" s="273"/>
      <c r="KDD111" s="273"/>
      <c r="KDE111" s="273"/>
      <c r="KDF111" s="273"/>
      <c r="KDG111" s="273"/>
      <c r="KDH111" s="273"/>
      <c r="KDI111" s="273"/>
      <c r="KDJ111" s="273"/>
      <c r="KDK111" s="273"/>
      <c r="KDL111" s="273"/>
      <c r="KDM111" s="273"/>
      <c r="KDN111" s="273"/>
      <c r="KDO111" s="273"/>
      <c r="KDP111" s="273"/>
      <c r="KDQ111" s="273"/>
      <c r="KDR111" s="273"/>
      <c r="KDS111" s="273"/>
      <c r="KDT111" s="273"/>
      <c r="KDU111" s="273"/>
      <c r="KDV111" s="273"/>
      <c r="KDW111" s="273"/>
      <c r="KDX111" s="273"/>
      <c r="KDY111" s="273"/>
      <c r="KDZ111" s="273"/>
      <c r="KEA111" s="273"/>
      <c r="KEB111" s="273"/>
      <c r="KEC111" s="273"/>
      <c r="KED111" s="273"/>
      <c r="KEE111" s="273"/>
      <c r="KEF111" s="273"/>
      <c r="KEG111" s="273"/>
      <c r="KEH111" s="273"/>
      <c r="KEI111" s="273"/>
      <c r="KEJ111" s="273"/>
      <c r="KEK111" s="273"/>
      <c r="KEL111" s="273"/>
      <c r="KEM111" s="273"/>
      <c r="KEN111" s="273"/>
      <c r="KEO111" s="273"/>
      <c r="KEP111" s="273"/>
      <c r="KEQ111" s="273"/>
      <c r="KER111" s="273"/>
      <c r="KES111" s="273"/>
      <c r="KET111" s="273"/>
      <c r="KEU111" s="273"/>
      <c r="KEV111" s="273"/>
      <c r="KEW111" s="273"/>
      <c r="KEX111" s="273"/>
      <c r="KEY111" s="273"/>
      <c r="KEZ111" s="273"/>
      <c r="KFA111" s="273"/>
      <c r="KFB111" s="273"/>
      <c r="KFC111" s="273"/>
      <c r="KFD111" s="273"/>
      <c r="KFE111" s="273"/>
      <c r="KFF111" s="273"/>
      <c r="KFG111" s="273"/>
      <c r="KFH111" s="273"/>
      <c r="KFI111" s="273"/>
      <c r="KFJ111" s="273"/>
      <c r="KFK111" s="273"/>
      <c r="KFL111" s="273"/>
      <c r="KFM111" s="273"/>
      <c r="KFN111" s="273"/>
      <c r="KFO111" s="273"/>
      <c r="KFP111" s="273"/>
      <c r="KFQ111" s="273"/>
      <c r="KFR111" s="273"/>
      <c r="KFS111" s="273"/>
      <c r="KFT111" s="273"/>
      <c r="KFU111" s="273"/>
      <c r="KFV111" s="273"/>
      <c r="KFW111" s="273"/>
      <c r="KFX111" s="273"/>
      <c r="KFY111" s="273"/>
      <c r="KFZ111" s="273"/>
      <c r="KGA111" s="273"/>
      <c r="KGB111" s="273"/>
      <c r="KGC111" s="273"/>
      <c r="KGD111" s="273"/>
      <c r="KGE111" s="273"/>
      <c r="KGF111" s="273"/>
      <c r="KGG111" s="273"/>
      <c r="KGH111" s="273"/>
      <c r="KGI111" s="273"/>
      <c r="KGJ111" s="273"/>
      <c r="KGK111" s="273"/>
      <c r="KGL111" s="273"/>
      <c r="KGM111" s="273"/>
      <c r="KGN111" s="273"/>
      <c r="KGO111" s="273"/>
      <c r="KGP111" s="273"/>
      <c r="KGQ111" s="273"/>
      <c r="KGR111" s="273"/>
      <c r="KGS111" s="273"/>
      <c r="KGT111" s="273"/>
      <c r="KGU111" s="273"/>
      <c r="KGV111" s="273"/>
      <c r="KGW111" s="273"/>
      <c r="KGX111" s="273"/>
      <c r="KGY111" s="273"/>
      <c r="KGZ111" s="273"/>
      <c r="KHA111" s="273"/>
      <c r="KHB111" s="273"/>
      <c r="KHC111" s="273"/>
      <c r="KHD111" s="273"/>
      <c r="KHE111" s="273"/>
      <c r="KHF111" s="273"/>
      <c r="KHG111" s="273"/>
      <c r="KHH111" s="273"/>
      <c r="KHI111" s="273"/>
      <c r="KHJ111" s="273"/>
      <c r="KHK111" s="273"/>
      <c r="KHL111" s="273"/>
      <c r="KHM111" s="273"/>
      <c r="KHN111" s="273"/>
      <c r="KHO111" s="273"/>
      <c r="KHP111" s="273"/>
      <c r="KHQ111" s="273"/>
      <c r="KHR111" s="273"/>
      <c r="KHS111" s="273"/>
      <c r="KHT111" s="273"/>
      <c r="KHU111" s="273"/>
      <c r="KHV111" s="273"/>
      <c r="KHW111" s="273"/>
      <c r="KHX111" s="273"/>
      <c r="KHY111" s="273"/>
      <c r="KHZ111" s="273"/>
      <c r="KIA111" s="273"/>
      <c r="KIB111" s="273"/>
      <c r="KIC111" s="273"/>
      <c r="KID111" s="273"/>
      <c r="KIE111" s="273"/>
      <c r="KIF111" s="273"/>
      <c r="KIG111" s="273"/>
      <c r="KIH111" s="273"/>
      <c r="KII111" s="273"/>
      <c r="KIJ111" s="273"/>
      <c r="KIK111" s="273"/>
      <c r="KIL111" s="273"/>
      <c r="KIM111" s="273"/>
      <c r="KIN111" s="273"/>
      <c r="KIO111" s="273"/>
      <c r="KIP111" s="273"/>
      <c r="KIQ111" s="273"/>
      <c r="KIR111" s="273"/>
      <c r="KIS111" s="273"/>
      <c r="KIT111" s="273"/>
      <c r="KIU111" s="273"/>
      <c r="KIV111" s="273"/>
      <c r="KIW111" s="273"/>
      <c r="KIX111" s="273"/>
      <c r="KIY111" s="273"/>
      <c r="KIZ111" s="273"/>
      <c r="KJA111" s="273"/>
      <c r="KJB111" s="273"/>
      <c r="KJC111" s="273"/>
      <c r="KJD111" s="273"/>
      <c r="KJE111" s="273"/>
      <c r="KJF111" s="273"/>
      <c r="KJG111" s="273"/>
      <c r="KJH111" s="273"/>
      <c r="KJI111" s="273"/>
      <c r="KJJ111" s="273"/>
      <c r="KJK111" s="273"/>
      <c r="KJL111" s="273"/>
      <c r="KJM111" s="273"/>
      <c r="KJN111" s="273"/>
      <c r="KJO111" s="273"/>
      <c r="KJP111" s="273"/>
      <c r="KJQ111" s="273"/>
      <c r="KJR111" s="273"/>
      <c r="KJS111" s="273"/>
      <c r="KJT111" s="273"/>
      <c r="KJU111" s="273"/>
      <c r="KJV111" s="273"/>
      <c r="KJW111" s="273"/>
      <c r="KJX111" s="273"/>
      <c r="KJY111" s="273"/>
      <c r="KJZ111" s="273"/>
      <c r="KKA111" s="273"/>
      <c r="KKB111" s="273"/>
      <c r="KKC111" s="273"/>
      <c r="KKD111" s="273"/>
      <c r="KKE111" s="273"/>
      <c r="KKF111" s="273"/>
      <c r="KKG111" s="273"/>
      <c r="KKH111" s="273"/>
      <c r="KKI111" s="273"/>
      <c r="KKJ111" s="273"/>
      <c r="KKK111" s="273"/>
      <c r="KKL111" s="273"/>
      <c r="KKM111" s="273"/>
      <c r="KKN111" s="273"/>
      <c r="KKO111" s="273"/>
      <c r="KKP111" s="273"/>
      <c r="KKQ111" s="273"/>
      <c r="KKR111" s="273"/>
      <c r="KKS111" s="273"/>
      <c r="KKT111" s="273"/>
      <c r="KKU111" s="273"/>
      <c r="KKV111" s="273"/>
      <c r="KKW111" s="273"/>
      <c r="KKX111" s="273"/>
      <c r="KKY111" s="273"/>
      <c r="KKZ111" s="273"/>
      <c r="KLA111" s="273"/>
      <c r="KLB111" s="273"/>
      <c r="KLC111" s="273"/>
      <c r="KLD111" s="273"/>
      <c r="KLE111" s="273"/>
      <c r="KLF111" s="273"/>
      <c r="KLG111" s="273"/>
      <c r="KLH111" s="273"/>
      <c r="KLI111" s="273"/>
      <c r="KLJ111" s="273"/>
      <c r="KLK111" s="273"/>
      <c r="KLL111" s="273"/>
      <c r="KLM111" s="273"/>
      <c r="KLN111" s="273"/>
      <c r="KLO111" s="273"/>
      <c r="KLP111" s="273"/>
      <c r="KLQ111" s="273"/>
      <c r="KLR111" s="273"/>
      <c r="KLS111" s="273"/>
      <c r="KLT111" s="273"/>
      <c r="KLU111" s="273"/>
      <c r="KLV111" s="273"/>
      <c r="KLW111" s="273"/>
      <c r="KLX111" s="273"/>
      <c r="KLY111" s="273"/>
      <c r="KLZ111" s="273"/>
      <c r="KMA111" s="273"/>
      <c r="KMB111" s="273"/>
      <c r="KMC111" s="273"/>
      <c r="KMD111" s="273"/>
      <c r="KME111" s="273"/>
      <c r="KMF111" s="273"/>
      <c r="KMG111" s="273"/>
      <c r="KMH111" s="273"/>
      <c r="KMI111" s="273"/>
      <c r="KMJ111" s="273"/>
      <c r="KMK111" s="273"/>
      <c r="KML111" s="273"/>
      <c r="KMM111" s="273"/>
      <c r="KMN111" s="273"/>
      <c r="KMO111" s="273"/>
      <c r="KMP111" s="273"/>
      <c r="KMQ111" s="273"/>
      <c r="KMR111" s="273"/>
      <c r="KMS111" s="273"/>
      <c r="KMT111" s="273"/>
      <c r="KMU111" s="273"/>
      <c r="KMV111" s="273"/>
      <c r="KMW111" s="273"/>
      <c r="KMX111" s="273"/>
      <c r="KMY111" s="273"/>
      <c r="KMZ111" s="273"/>
      <c r="KNA111" s="273"/>
      <c r="KNB111" s="273"/>
      <c r="KNC111" s="273"/>
      <c r="KND111" s="273"/>
      <c r="KNE111" s="273"/>
      <c r="KNF111" s="273"/>
      <c r="KNG111" s="273"/>
      <c r="KNH111" s="273"/>
      <c r="KNI111" s="273"/>
      <c r="KNJ111" s="273"/>
      <c r="KNK111" s="273"/>
      <c r="KNL111" s="273"/>
      <c r="KNM111" s="273"/>
      <c r="KNN111" s="273"/>
      <c r="KNO111" s="273"/>
      <c r="KNP111" s="273"/>
      <c r="KNQ111" s="273"/>
      <c r="KNR111" s="273"/>
      <c r="KNS111" s="273"/>
      <c r="KNT111" s="273"/>
      <c r="KNU111" s="273"/>
      <c r="KNV111" s="273"/>
      <c r="KNW111" s="273"/>
      <c r="KNX111" s="273"/>
      <c r="KNY111" s="273"/>
      <c r="KNZ111" s="273"/>
      <c r="KOA111" s="273"/>
      <c r="KOB111" s="273"/>
      <c r="KOC111" s="273"/>
      <c r="KOD111" s="273"/>
      <c r="KOE111" s="273"/>
      <c r="KOF111" s="273"/>
      <c r="KOG111" s="273"/>
      <c r="KOH111" s="273"/>
      <c r="KOI111" s="273"/>
      <c r="KOJ111" s="273"/>
      <c r="KOK111" s="273"/>
      <c r="KOL111" s="273"/>
      <c r="KOM111" s="273"/>
      <c r="KON111" s="273"/>
      <c r="KOO111" s="273"/>
      <c r="KOP111" s="273"/>
      <c r="KOQ111" s="273"/>
      <c r="KOR111" s="273"/>
      <c r="KOS111" s="273"/>
      <c r="KOT111" s="273"/>
      <c r="KOU111" s="273"/>
      <c r="KOV111" s="273"/>
      <c r="KOW111" s="273"/>
      <c r="KOX111" s="273"/>
      <c r="KOY111" s="273"/>
      <c r="KOZ111" s="273"/>
      <c r="KPA111" s="273"/>
      <c r="KPB111" s="273"/>
      <c r="KPC111" s="273"/>
      <c r="KPD111" s="273"/>
      <c r="KPE111" s="273"/>
      <c r="KPF111" s="273"/>
      <c r="KPG111" s="273"/>
      <c r="KPH111" s="273"/>
      <c r="KPI111" s="273"/>
      <c r="KPJ111" s="273"/>
      <c r="KPK111" s="273"/>
      <c r="KPL111" s="273"/>
      <c r="KPM111" s="273"/>
      <c r="KPN111" s="273"/>
      <c r="KPO111" s="273"/>
      <c r="KPP111" s="273"/>
      <c r="KPQ111" s="273"/>
      <c r="KPR111" s="273"/>
      <c r="KPS111" s="273"/>
      <c r="KPT111" s="273"/>
      <c r="KPU111" s="273"/>
      <c r="KPV111" s="273"/>
      <c r="KPW111" s="273"/>
      <c r="KPX111" s="273"/>
      <c r="KPY111" s="273"/>
      <c r="KPZ111" s="273"/>
      <c r="KQA111" s="273"/>
      <c r="KQB111" s="273"/>
      <c r="KQC111" s="273"/>
      <c r="KQD111" s="273"/>
      <c r="KQE111" s="273"/>
      <c r="KQF111" s="273"/>
      <c r="KQG111" s="273"/>
      <c r="KQH111" s="273"/>
      <c r="KQI111" s="273"/>
      <c r="KQJ111" s="273"/>
      <c r="KQK111" s="273"/>
      <c r="KQL111" s="273"/>
      <c r="KQM111" s="273"/>
      <c r="KQN111" s="273"/>
      <c r="KQO111" s="273"/>
      <c r="KQP111" s="273"/>
      <c r="KQQ111" s="273"/>
      <c r="KQR111" s="273"/>
      <c r="KQS111" s="273"/>
      <c r="KQT111" s="273"/>
      <c r="KQU111" s="273"/>
      <c r="KQV111" s="273"/>
      <c r="KQW111" s="273"/>
      <c r="KQX111" s="273"/>
      <c r="KQY111" s="273"/>
      <c r="KQZ111" s="273"/>
      <c r="KRA111" s="273"/>
      <c r="KRB111" s="273"/>
      <c r="KRC111" s="273"/>
      <c r="KRD111" s="273"/>
      <c r="KRE111" s="273"/>
      <c r="KRF111" s="273"/>
      <c r="KRG111" s="273"/>
      <c r="KRH111" s="273"/>
      <c r="KRI111" s="273"/>
      <c r="KRJ111" s="273"/>
      <c r="KRK111" s="273"/>
      <c r="KRL111" s="273"/>
      <c r="KRM111" s="273"/>
      <c r="KRN111" s="273"/>
      <c r="KRO111" s="273"/>
      <c r="KRP111" s="273"/>
      <c r="KRQ111" s="273"/>
      <c r="KRR111" s="273"/>
      <c r="KRS111" s="273"/>
      <c r="KRT111" s="273"/>
      <c r="KRU111" s="273"/>
      <c r="KRV111" s="273"/>
      <c r="KRW111" s="273"/>
      <c r="KRX111" s="273"/>
      <c r="KRY111" s="273"/>
      <c r="KRZ111" s="273"/>
      <c r="KSA111" s="273"/>
      <c r="KSB111" s="273"/>
      <c r="KSC111" s="273"/>
      <c r="KSD111" s="273"/>
      <c r="KSE111" s="273"/>
      <c r="KSF111" s="273"/>
      <c r="KSG111" s="273"/>
      <c r="KSH111" s="273"/>
      <c r="KSI111" s="273"/>
      <c r="KSJ111" s="273"/>
      <c r="KSK111" s="273"/>
      <c r="KSL111" s="273"/>
      <c r="KSM111" s="273"/>
      <c r="KSN111" s="273"/>
      <c r="KSO111" s="273"/>
      <c r="KSP111" s="273"/>
      <c r="KSQ111" s="273"/>
      <c r="KSR111" s="273"/>
      <c r="KSS111" s="273"/>
      <c r="KST111" s="273"/>
      <c r="KSU111" s="273"/>
      <c r="KSV111" s="273"/>
      <c r="KSW111" s="273"/>
      <c r="KSX111" s="273"/>
      <c r="KSY111" s="273"/>
      <c r="KSZ111" s="273"/>
      <c r="KTA111" s="273"/>
      <c r="KTB111" s="273"/>
      <c r="KTC111" s="273"/>
      <c r="KTD111" s="273"/>
      <c r="KTE111" s="273"/>
      <c r="KTF111" s="273"/>
      <c r="KTG111" s="273"/>
      <c r="KTH111" s="273"/>
      <c r="KTI111" s="273"/>
      <c r="KTJ111" s="273"/>
      <c r="KTK111" s="273"/>
      <c r="KTL111" s="273"/>
      <c r="KTM111" s="273"/>
      <c r="KTN111" s="273"/>
      <c r="KTO111" s="273"/>
      <c r="KTP111" s="273"/>
      <c r="KTQ111" s="273"/>
      <c r="KTR111" s="273"/>
      <c r="KTS111" s="273"/>
      <c r="KTT111" s="273"/>
      <c r="KTU111" s="273"/>
      <c r="KTV111" s="273"/>
      <c r="KTW111" s="273"/>
      <c r="KTX111" s="273"/>
      <c r="KTY111" s="273"/>
      <c r="KTZ111" s="273"/>
      <c r="KUA111" s="273"/>
      <c r="KUB111" s="273"/>
      <c r="KUC111" s="273"/>
      <c r="KUD111" s="273"/>
      <c r="KUE111" s="273"/>
      <c r="KUF111" s="273"/>
      <c r="KUG111" s="273"/>
      <c r="KUH111" s="273"/>
      <c r="KUI111" s="273"/>
      <c r="KUJ111" s="273"/>
      <c r="KUK111" s="273"/>
      <c r="KUL111" s="273"/>
      <c r="KUM111" s="273"/>
      <c r="KUN111" s="273"/>
      <c r="KUO111" s="273"/>
      <c r="KUP111" s="273"/>
      <c r="KUQ111" s="273"/>
      <c r="KUR111" s="273"/>
      <c r="KUS111" s="273"/>
      <c r="KUT111" s="273"/>
      <c r="KUU111" s="273"/>
      <c r="KUV111" s="273"/>
      <c r="KUW111" s="273"/>
      <c r="KUX111" s="273"/>
      <c r="KUY111" s="273"/>
      <c r="KUZ111" s="273"/>
      <c r="KVA111" s="273"/>
      <c r="KVB111" s="273"/>
      <c r="KVC111" s="273"/>
      <c r="KVD111" s="273"/>
      <c r="KVE111" s="273"/>
      <c r="KVF111" s="273"/>
      <c r="KVG111" s="273"/>
      <c r="KVH111" s="273"/>
      <c r="KVI111" s="273"/>
      <c r="KVJ111" s="273"/>
      <c r="KVK111" s="273"/>
      <c r="KVL111" s="273"/>
      <c r="KVM111" s="273"/>
      <c r="KVN111" s="273"/>
      <c r="KVO111" s="273"/>
      <c r="KVP111" s="273"/>
      <c r="KVQ111" s="273"/>
      <c r="KVR111" s="273"/>
      <c r="KVS111" s="273"/>
      <c r="KVT111" s="273"/>
      <c r="KVU111" s="273"/>
      <c r="KVV111" s="273"/>
      <c r="KVW111" s="273"/>
      <c r="KVX111" s="273"/>
      <c r="KVY111" s="273"/>
      <c r="KVZ111" s="273"/>
      <c r="KWA111" s="273"/>
      <c r="KWB111" s="273"/>
      <c r="KWC111" s="273"/>
      <c r="KWD111" s="273"/>
      <c r="KWE111" s="273"/>
      <c r="KWF111" s="273"/>
      <c r="KWG111" s="273"/>
      <c r="KWH111" s="273"/>
      <c r="KWI111" s="273"/>
      <c r="KWJ111" s="273"/>
      <c r="KWK111" s="273"/>
      <c r="KWL111" s="273"/>
      <c r="KWM111" s="273"/>
      <c r="KWN111" s="273"/>
      <c r="KWO111" s="273"/>
      <c r="KWP111" s="273"/>
      <c r="KWQ111" s="273"/>
      <c r="KWR111" s="273"/>
      <c r="KWS111" s="273"/>
      <c r="KWT111" s="273"/>
      <c r="KWU111" s="273"/>
      <c r="KWV111" s="273"/>
      <c r="KWW111" s="273"/>
      <c r="KWX111" s="273"/>
      <c r="KWY111" s="273"/>
      <c r="KWZ111" s="273"/>
      <c r="KXA111" s="273"/>
      <c r="KXB111" s="273"/>
      <c r="KXC111" s="273"/>
      <c r="KXD111" s="273"/>
      <c r="KXE111" s="273"/>
      <c r="KXF111" s="273"/>
      <c r="KXG111" s="273"/>
      <c r="KXH111" s="273"/>
      <c r="KXI111" s="273"/>
      <c r="KXJ111" s="273"/>
      <c r="KXK111" s="273"/>
      <c r="KXL111" s="273"/>
      <c r="KXM111" s="273"/>
      <c r="KXN111" s="273"/>
      <c r="KXO111" s="273"/>
      <c r="KXP111" s="273"/>
      <c r="KXQ111" s="273"/>
      <c r="KXR111" s="273"/>
      <c r="KXS111" s="273"/>
      <c r="KXT111" s="273"/>
      <c r="KXU111" s="273"/>
      <c r="KXV111" s="273"/>
      <c r="KXW111" s="273"/>
      <c r="KXX111" s="273"/>
      <c r="KXY111" s="273"/>
      <c r="KXZ111" s="273"/>
      <c r="KYA111" s="273"/>
      <c r="KYB111" s="273"/>
      <c r="KYC111" s="273"/>
      <c r="KYD111" s="273"/>
      <c r="KYE111" s="273"/>
      <c r="KYF111" s="273"/>
      <c r="KYG111" s="273"/>
      <c r="KYH111" s="273"/>
      <c r="KYI111" s="273"/>
      <c r="KYJ111" s="273"/>
      <c r="KYK111" s="273"/>
      <c r="KYL111" s="273"/>
      <c r="KYM111" s="273"/>
      <c r="KYN111" s="273"/>
      <c r="KYO111" s="273"/>
      <c r="KYP111" s="273"/>
      <c r="KYQ111" s="273"/>
      <c r="KYR111" s="273"/>
      <c r="KYS111" s="273"/>
      <c r="KYT111" s="273"/>
      <c r="KYU111" s="273"/>
      <c r="KYV111" s="273"/>
      <c r="KYW111" s="273"/>
      <c r="KYX111" s="273"/>
      <c r="KYY111" s="273"/>
      <c r="KYZ111" s="273"/>
      <c r="KZA111" s="273"/>
      <c r="KZB111" s="273"/>
      <c r="KZC111" s="273"/>
      <c r="KZD111" s="273"/>
      <c r="KZE111" s="273"/>
      <c r="KZF111" s="273"/>
      <c r="KZG111" s="273"/>
      <c r="KZH111" s="273"/>
      <c r="KZI111" s="273"/>
      <c r="KZJ111" s="273"/>
      <c r="KZK111" s="273"/>
      <c r="KZL111" s="273"/>
      <c r="KZM111" s="273"/>
      <c r="KZN111" s="273"/>
      <c r="KZO111" s="273"/>
      <c r="KZP111" s="273"/>
      <c r="KZQ111" s="273"/>
      <c r="KZR111" s="273"/>
      <c r="KZS111" s="273"/>
      <c r="KZT111" s="273"/>
      <c r="KZU111" s="273"/>
      <c r="KZV111" s="273"/>
      <c r="KZW111" s="273"/>
      <c r="KZX111" s="273"/>
      <c r="KZY111" s="273"/>
      <c r="KZZ111" s="273"/>
      <c r="LAA111" s="273"/>
      <c r="LAB111" s="273"/>
      <c r="LAC111" s="273"/>
      <c r="LAD111" s="273"/>
      <c r="LAE111" s="273"/>
      <c r="LAF111" s="273"/>
      <c r="LAG111" s="273"/>
      <c r="LAH111" s="273"/>
      <c r="LAI111" s="273"/>
      <c r="LAJ111" s="273"/>
      <c r="LAK111" s="273"/>
      <c r="LAL111" s="273"/>
      <c r="LAM111" s="273"/>
      <c r="LAN111" s="273"/>
      <c r="LAO111" s="273"/>
      <c r="LAP111" s="273"/>
      <c r="LAQ111" s="273"/>
      <c r="LAR111" s="273"/>
      <c r="LAS111" s="273"/>
      <c r="LAT111" s="273"/>
      <c r="LAU111" s="273"/>
      <c r="LAV111" s="273"/>
      <c r="LAW111" s="273"/>
      <c r="LAX111" s="273"/>
      <c r="LAY111" s="273"/>
      <c r="LAZ111" s="273"/>
      <c r="LBA111" s="273"/>
      <c r="LBB111" s="273"/>
      <c r="LBC111" s="273"/>
      <c r="LBD111" s="273"/>
      <c r="LBE111" s="273"/>
      <c r="LBF111" s="273"/>
      <c r="LBG111" s="273"/>
      <c r="LBH111" s="273"/>
      <c r="LBI111" s="273"/>
      <c r="LBJ111" s="273"/>
      <c r="LBK111" s="273"/>
      <c r="LBL111" s="273"/>
      <c r="LBM111" s="273"/>
      <c r="LBN111" s="273"/>
      <c r="LBO111" s="273"/>
      <c r="LBP111" s="273"/>
      <c r="LBQ111" s="273"/>
      <c r="LBR111" s="273"/>
      <c r="LBS111" s="273"/>
      <c r="LBT111" s="273"/>
      <c r="LBU111" s="273"/>
      <c r="LBV111" s="273"/>
      <c r="LBW111" s="273"/>
      <c r="LBX111" s="273"/>
      <c r="LBY111" s="273"/>
      <c r="LBZ111" s="273"/>
      <c r="LCA111" s="273"/>
      <c r="LCB111" s="273"/>
      <c r="LCC111" s="273"/>
      <c r="LCD111" s="273"/>
      <c r="LCE111" s="273"/>
      <c r="LCF111" s="273"/>
      <c r="LCG111" s="273"/>
      <c r="LCH111" s="273"/>
      <c r="LCI111" s="273"/>
      <c r="LCJ111" s="273"/>
      <c r="LCK111" s="273"/>
      <c r="LCL111" s="273"/>
      <c r="LCM111" s="273"/>
      <c r="LCN111" s="273"/>
      <c r="LCO111" s="273"/>
      <c r="LCP111" s="273"/>
      <c r="LCQ111" s="273"/>
      <c r="LCR111" s="273"/>
      <c r="LCS111" s="273"/>
      <c r="LCT111" s="273"/>
      <c r="LCU111" s="273"/>
      <c r="LCV111" s="273"/>
      <c r="LCW111" s="273"/>
      <c r="LCX111" s="273"/>
      <c r="LCY111" s="273"/>
      <c r="LCZ111" s="273"/>
      <c r="LDA111" s="273"/>
      <c r="LDB111" s="273"/>
      <c r="LDC111" s="273"/>
      <c r="LDD111" s="273"/>
      <c r="LDE111" s="273"/>
      <c r="LDF111" s="273"/>
      <c r="LDG111" s="273"/>
      <c r="LDH111" s="273"/>
      <c r="LDI111" s="273"/>
      <c r="LDJ111" s="273"/>
      <c r="LDK111" s="273"/>
      <c r="LDL111" s="273"/>
      <c r="LDM111" s="273"/>
      <c r="LDN111" s="273"/>
      <c r="LDO111" s="273"/>
      <c r="LDP111" s="273"/>
      <c r="LDQ111" s="273"/>
      <c r="LDR111" s="273"/>
      <c r="LDS111" s="273"/>
      <c r="LDT111" s="273"/>
      <c r="LDU111" s="273"/>
      <c r="LDV111" s="273"/>
      <c r="LDW111" s="273"/>
      <c r="LDX111" s="273"/>
      <c r="LDY111" s="273"/>
      <c r="LDZ111" s="273"/>
      <c r="LEA111" s="273"/>
      <c r="LEB111" s="273"/>
      <c r="LEC111" s="273"/>
      <c r="LED111" s="273"/>
      <c r="LEE111" s="273"/>
      <c r="LEF111" s="273"/>
      <c r="LEG111" s="273"/>
      <c r="LEH111" s="273"/>
      <c r="LEI111" s="273"/>
      <c r="LEJ111" s="273"/>
      <c r="LEK111" s="273"/>
      <c r="LEL111" s="273"/>
      <c r="LEM111" s="273"/>
      <c r="LEN111" s="273"/>
      <c r="LEO111" s="273"/>
      <c r="LEP111" s="273"/>
      <c r="LEQ111" s="273"/>
      <c r="LER111" s="273"/>
      <c r="LES111" s="273"/>
      <c r="LET111" s="273"/>
      <c r="LEU111" s="273"/>
      <c r="LEV111" s="273"/>
      <c r="LEW111" s="273"/>
      <c r="LEX111" s="273"/>
      <c r="LEY111" s="273"/>
      <c r="LEZ111" s="273"/>
      <c r="LFA111" s="273"/>
      <c r="LFB111" s="273"/>
      <c r="LFC111" s="273"/>
      <c r="LFD111" s="273"/>
      <c r="LFE111" s="273"/>
      <c r="LFF111" s="273"/>
      <c r="LFG111" s="273"/>
      <c r="LFH111" s="273"/>
      <c r="LFI111" s="273"/>
      <c r="LFJ111" s="273"/>
      <c r="LFK111" s="273"/>
      <c r="LFL111" s="273"/>
      <c r="LFM111" s="273"/>
      <c r="LFN111" s="273"/>
      <c r="LFO111" s="273"/>
      <c r="LFP111" s="273"/>
      <c r="LFQ111" s="273"/>
      <c r="LFR111" s="273"/>
      <c r="LFS111" s="273"/>
      <c r="LFT111" s="273"/>
      <c r="LFU111" s="273"/>
      <c r="LFV111" s="273"/>
      <c r="LFW111" s="273"/>
      <c r="LFX111" s="273"/>
      <c r="LFY111" s="273"/>
      <c r="LFZ111" s="273"/>
      <c r="LGA111" s="273"/>
      <c r="LGB111" s="273"/>
      <c r="LGC111" s="273"/>
      <c r="LGD111" s="273"/>
      <c r="LGE111" s="273"/>
      <c r="LGF111" s="273"/>
      <c r="LGG111" s="273"/>
      <c r="LGH111" s="273"/>
      <c r="LGI111" s="273"/>
      <c r="LGJ111" s="273"/>
      <c r="LGK111" s="273"/>
      <c r="LGL111" s="273"/>
      <c r="LGM111" s="273"/>
      <c r="LGN111" s="273"/>
      <c r="LGO111" s="273"/>
      <c r="LGP111" s="273"/>
      <c r="LGQ111" s="273"/>
      <c r="LGR111" s="273"/>
      <c r="LGS111" s="273"/>
      <c r="LGT111" s="273"/>
      <c r="LGU111" s="273"/>
      <c r="LGV111" s="273"/>
      <c r="LGW111" s="273"/>
      <c r="LGX111" s="273"/>
      <c r="LGY111" s="273"/>
      <c r="LGZ111" s="273"/>
      <c r="LHA111" s="273"/>
      <c r="LHB111" s="273"/>
      <c r="LHC111" s="273"/>
      <c r="LHD111" s="273"/>
      <c r="LHE111" s="273"/>
      <c r="LHF111" s="273"/>
      <c r="LHG111" s="273"/>
      <c r="LHH111" s="273"/>
      <c r="LHI111" s="273"/>
      <c r="LHJ111" s="273"/>
      <c r="LHK111" s="273"/>
      <c r="LHL111" s="273"/>
      <c r="LHM111" s="273"/>
      <c r="LHN111" s="273"/>
      <c r="LHO111" s="273"/>
      <c r="LHP111" s="273"/>
      <c r="LHQ111" s="273"/>
      <c r="LHR111" s="273"/>
      <c r="LHS111" s="273"/>
      <c r="LHT111" s="273"/>
      <c r="LHU111" s="273"/>
      <c r="LHV111" s="273"/>
      <c r="LHW111" s="273"/>
      <c r="LHX111" s="273"/>
      <c r="LHY111" s="273"/>
      <c r="LHZ111" s="273"/>
      <c r="LIA111" s="273"/>
      <c r="LIB111" s="273"/>
      <c r="LIC111" s="273"/>
      <c r="LID111" s="273"/>
      <c r="LIE111" s="273"/>
      <c r="LIF111" s="273"/>
      <c r="LIG111" s="273"/>
      <c r="LIH111" s="273"/>
      <c r="LII111" s="273"/>
      <c r="LIJ111" s="273"/>
      <c r="LIK111" s="273"/>
      <c r="LIL111" s="273"/>
      <c r="LIM111" s="273"/>
      <c r="LIN111" s="273"/>
      <c r="LIO111" s="273"/>
      <c r="LIP111" s="273"/>
      <c r="LIQ111" s="273"/>
      <c r="LIR111" s="273"/>
      <c r="LIS111" s="273"/>
      <c r="LIT111" s="273"/>
      <c r="LIU111" s="273"/>
      <c r="LIV111" s="273"/>
      <c r="LIW111" s="273"/>
      <c r="LIX111" s="273"/>
      <c r="LIY111" s="273"/>
      <c r="LIZ111" s="273"/>
      <c r="LJA111" s="273"/>
      <c r="LJB111" s="273"/>
      <c r="LJC111" s="273"/>
      <c r="LJD111" s="273"/>
      <c r="LJE111" s="273"/>
      <c r="LJF111" s="273"/>
      <c r="LJG111" s="273"/>
      <c r="LJH111" s="273"/>
      <c r="LJI111" s="273"/>
      <c r="LJJ111" s="273"/>
      <c r="LJK111" s="273"/>
      <c r="LJL111" s="273"/>
      <c r="LJM111" s="273"/>
      <c r="LJN111" s="273"/>
      <c r="LJO111" s="273"/>
      <c r="LJP111" s="273"/>
      <c r="LJQ111" s="273"/>
      <c r="LJR111" s="273"/>
      <c r="LJS111" s="273"/>
      <c r="LJT111" s="273"/>
      <c r="LJU111" s="273"/>
      <c r="LJV111" s="273"/>
      <c r="LJW111" s="273"/>
      <c r="LJX111" s="273"/>
      <c r="LJY111" s="273"/>
      <c r="LJZ111" s="273"/>
      <c r="LKA111" s="273"/>
      <c r="LKB111" s="273"/>
      <c r="LKC111" s="273"/>
      <c r="LKD111" s="273"/>
      <c r="LKE111" s="273"/>
      <c r="LKF111" s="273"/>
      <c r="LKG111" s="273"/>
      <c r="LKH111" s="273"/>
      <c r="LKI111" s="273"/>
      <c r="LKJ111" s="273"/>
      <c r="LKK111" s="273"/>
      <c r="LKL111" s="273"/>
      <c r="LKM111" s="273"/>
      <c r="LKN111" s="273"/>
      <c r="LKO111" s="273"/>
      <c r="LKP111" s="273"/>
      <c r="LKQ111" s="273"/>
      <c r="LKR111" s="273"/>
      <c r="LKS111" s="273"/>
      <c r="LKT111" s="273"/>
      <c r="LKU111" s="273"/>
      <c r="LKV111" s="273"/>
      <c r="LKW111" s="273"/>
      <c r="LKX111" s="273"/>
      <c r="LKY111" s="273"/>
      <c r="LKZ111" s="273"/>
      <c r="LLA111" s="273"/>
      <c r="LLB111" s="273"/>
      <c r="LLC111" s="273"/>
      <c r="LLD111" s="273"/>
      <c r="LLE111" s="273"/>
      <c r="LLF111" s="273"/>
      <c r="LLG111" s="273"/>
      <c r="LLH111" s="273"/>
      <c r="LLI111" s="273"/>
      <c r="LLJ111" s="273"/>
      <c r="LLK111" s="273"/>
      <c r="LLL111" s="273"/>
      <c r="LLM111" s="273"/>
      <c r="LLN111" s="273"/>
      <c r="LLO111" s="273"/>
      <c r="LLP111" s="273"/>
      <c r="LLQ111" s="273"/>
      <c r="LLR111" s="273"/>
      <c r="LLS111" s="273"/>
      <c r="LLT111" s="273"/>
      <c r="LLU111" s="273"/>
      <c r="LLV111" s="273"/>
      <c r="LLW111" s="273"/>
      <c r="LLX111" s="273"/>
      <c r="LLY111" s="273"/>
      <c r="LLZ111" s="273"/>
      <c r="LMA111" s="273"/>
      <c r="LMB111" s="273"/>
      <c r="LMC111" s="273"/>
      <c r="LMD111" s="273"/>
      <c r="LME111" s="273"/>
      <c r="LMF111" s="273"/>
      <c r="LMG111" s="273"/>
      <c r="LMH111" s="273"/>
      <c r="LMI111" s="273"/>
      <c r="LMJ111" s="273"/>
      <c r="LMK111" s="273"/>
      <c r="LML111" s="273"/>
      <c r="LMM111" s="273"/>
      <c r="LMN111" s="273"/>
      <c r="LMO111" s="273"/>
      <c r="LMP111" s="273"/>
      <c r="LMQ111" s="273"/>
      <c r="LMR111" s="273"/>
      <c r="LMS111" s="273"/>
      <c r="LMT111" s="273"/>
      <c r="LMU111" s="273"/>
      <c r="LMV111" s="273"/>
      <c r="LMW111" s="273"/>
      <c r="LMX111" s="273"/>
      <c r="LMY111" s="273"/>
      <c r="LMZ111" s="273"/>
      <c r="LNA111" s="273"/>
      <c r="LNB111" s="273"/>
      <c r="LNC111" s="273"/>
      <c r="LND111" s="273"/>
      <c r="LNE111" s="273"/>
      <c r="LNF111" s="273"/>
      <c r="LNG111" s="273"/>
      <c r="LNH111" s="273"/>
      <c r="LNI111" s="273"/>
      <c r="LNJ111" s="273"/>
      <c r="LNK111" s="273"/>
      <c r="LNL111" s="273"/>
      <c r="LNM111" s="273"/>
      <c r="LNN111" s="273"/>
      <c r="LNO111" s="273"/>
      <c r="LNP111" s="273"/>
      <c r="LNQ111" s="273"/>
      <c r="LNR111" s="273"/>
      <c r="LNS111" s="273"/>
      <c r="LNT111" s="273"/>
      <c r="LNU111" s="273"/>
      <c r="LNV111" s="273"/>
      <c r="LNW111" s="273"/>
      <c r="LNX111" s="273"/>
      <c r="LNY111" s="273"/>
      <c r="LNZ111" s="273"/>
      <c r="LOA111" s="273"/>
      <c r="LOB111" s="273"/>
      <c r="LOC111" s="273"/>
      <c r="LOD111" s="273"/>
      <c r="LOE111" s="273"/>
      <c r="LOF111" s="273"/>
      <c r="LOG111" s="273"/>
      <c r="LOH111" s="273"/>
      <c r="LOI111" s="273"/>
      <c r="LOJ111" s="273"/>
      <c r="LOK111" s="273"/>
      <c r="LOL111" s="273"/>
      <c r="LOM111" s="273"/>
      <c r="LON111" s="273"/>
      <c r="LOO111" s="273"/>
      <c r="LOP111" s="273"/>
      <c r="LOQ111" s="273"/>
      <c r="LOR111" s="273"/>
      <c r="LOS111" s="273"/>
      <c r="LOT111" s="273"/>
      <c r="LOU111" s="273"/>
      <c r="LOV111" s="273"/>
      <c r="LOW111" s="273"/>
      <c r="LOX111" s="273"/>
      <c r="LOY111" s="273"/>
      <c r="LOZ111" s="273"/>
      <c r="LPA111" s="273"/>
      <c r="LPB111" s="273"/>
      <c r="LPC111" s="273"/>
      <c r="LPD111" s="273"/>
      <c r="LPE111" s="273"/>
      <c r="LPF111" s="273"/>
      <c r="LPG111" s="273"/>
      <c r="LPH111" s="273"/>
      <c r="LPI111" s="273"/>
      <c r="LPJ111" s="273"/>
      <c r="LPK111" s="273"/>
      <c r="LPL111" s="273"/>
      <c r="LPM111" s="273"/>
      <c r="LPN111" s="273"/>
      <c r="LPO111" s="273"/>
      <c r="LPP111" s="273"/>
      <c r="LPQ111" s="273"/>
      <c r="LPR111" s="273"/>
      <c r="LPS111" s="273"/>
      <c r="LPT111" s="273"/>
      <c r="LPU111" s="273"/>
      <c r="LPV111" s="273"/>
      <c r="LPW111" s="273"/>
      <c r="LPX111" s="273"/>
      <c r="LPY111" s="273"/>
      <c r="LPZ111" s="273"/>
      <c r="LQA111" s="273"/>
      <c r="LQB111" s="273"/>
      <c r="LQC111" s="273"/>
      <c r="LQD111" s="273"/>
      <c r="LQE111" s="273"/>
      <c r="LQF111" s="273"/>
      <c r="LQG111" s="273"/>
      <c r="LQH111" s="273"/>
      <c r="LQI111" s="273"/>
      <c r="LQJ111" s="273"/>
      <c r="LQK111" s="273"/>
      <c r="LQL111" s="273"/>
      <c r="LQM111" s="273"/>
      <c r="LQN111" s="273"/>
      <c r="LQO111" s="273"/>
      <c r="LQP111" s="273"/>
      <c r="LQQ111" s="273"/>
      <c r="LQR111" s="273"/>
      <c r="LQS111" s="273"/>
      <c r="LQT111" s="273"/>
      <c r="LQU111" s="273"/>
      <c r="LQV111" s="273"/>
      <c r="LQW111" s="273"/>
      <c r="LQX111" s="273"/>
      <c r="LQY111" s="273"/>
      <c r="LQZ111" s="273"/>
      <c r="LRA111" s="273"/>
      <c r="LRB111" s="273"/>
      <c r="LRC111" s="273"/>
      <c r="LRD111" s="273"/>
      <c r="LRE111" s="273"/>
      <c r="LRF111" s="273"/>
      <c r="LRG111" s="273"/>
      <c r="LRH111" s="273"/>
      <c r="LRI111" s="273"/>
      <c r="LRJ111" s="273"/>
      <c r="LRK111" s="273"/>
      <c r="LRL111" s="273"/>
      <c r="LRM111" s="273"/>
      <c r="LRN111" s="273"/>
      <c r="LRO111" s="273"/>
      <c r="LRP111" s="273"/>
      <c r="LRQ111" s="273"/>
      <c r="LRR111" s="273"/>
      <c r="LRS111" s="273"/>
      <c r="LRT111" s="273"/>
      <c r="LRU111" s="273"/>
      <c r="LRV111" s="273"/>
      <c r="LRW111" s="273"/>
      <c r="LRX111" s="273"/>
      <c r="LRY111" s="273"/>
      <c r="LRZ111" s="273"/>
      <c r="LSA111" s="273"/>
      <c r="LSB111" s="273"/>
      <c r="LSC111" s="273"/>
      <c r="LSD111" s="273"/>
      <c r="LSE111" s="273"/>
      <c r="LSF111" s="273"/>
      <c r="LSG111" s="273"/>
      <c r="LSH111" s="273"/>
      <c r="LSI111" s="273"/>
      <c r="LSJ111" s="273"/>
      <c r="LSK111" s="273"/>
      <c r="LSL111" s="273"/>
      <c r="LSM111" s="273"/>
      <c r="LSN111" s="273"/>
      <c r="LSO111" s="273"/>
      <c r="LSP111" s="273"/>
      <c r="LSQ111" s="273"/>
      <c r="LSR111" s="273"/>
      <c r="LSS111" s="273"/>
      <c r="LST111" s="273"/>
      <c r="LSU111" s="273"/>
      <c r="LSV111" s="273"/>
      <c r="LSW111" s="273"/>
      <c r="LSX111" s="273"/>
      <c r="LSY111" s="273"/>
      <c r="LSZ111" s="273"/>
      <c r="LTA111" s="273"/>
      <c r="LTB111" s="273"/>
      <c r="LTC111" s="273"/>
      <c r="LTD111" s="273"/>
      <c r="LTE111" s="273"/>
      <c r="LTF111" s="273"/>
      <c r="LTG111" s="273"/>
      <c r="LTH111" s="273"/>
      <c r="LTI111" s="273"/>
      <c r="LTJ111" s="273"/>
      <c r="LTK111" s="273"/>
      <c r="LTL111" s="273"/>
      <c r="LTM111" s="273"/>
      <c r="LTN111" s="273"/>
      <c r="LTO111" s="273"/>
      <c r="LTP111" s="273"/>
      <c r="LTQ111" s="273"/>
      <c r="LTR111" s="273"/>
      <c r="LTS111" s="273"/>
      <c r="LTT111" s="273"/>
      <c r="LTU111" s="273"/>
      <c r="LTV111" s="273"/>
      <c r="LTW111" s="273"/>
      <c r="LTX111" s="273"/>
      <c r="LTY111" s="273"/>
      <c r="LTZ111" s="273"/>
      <c r="LUA111" s="273"/>
      <c r="LUB111" s="273"/>
      <c r="LUC111" s="273"/>
      <c r="LUD111" s="273"/>
      <c r="LUE111" s="273"/>
      <c r="LUF111" s="273"/>
      <c r="LUG111" s="273"/>
      <c r="LUH111" s="273"/>
      <c r="LUI111" s="273"/>
      <c r="LUJ111" s="273"/>
      <c r="LUK111" s="273"/>
      <c r="LUL111" s="273"/>
      <c r="LUM111" s="273"/>
      <c r="LUN111" s="273"/>
      <c r="LUO111" s="273"/>
      <c r="LUP111" s="273"/>
      <c r="LUQ111" s="273"/>
      <c r="LUR111" s="273"/>
      <c r="LUS111" s="273"/>
      <c r="LUT111" s="273"/>
      <c r="LUU111" s="273"/>
      <c r="LUV111" s="273"/>
      <c r="LUW111" s="273"/>
      <c r="LUX111" s="273"/>
      <c r="LUY111" s="273"/>
      <c r="LUZ111" s="273"/>
      <c r="LVA111" s="273"/>
      <c r="LVB111" s="273"/>
      <c r="LVC111" s="273"/>
      <c r="LVD111" s="273"/>
      <c r="LVE111" s="273"/>
      <c r="LVF111" s="273"/>
      <c r="LVG111" s="273"/>
      <c r="LVH111" s="273"/>
      <c r="LVI111" s="273"/>
      <c r="LVJ111" s="273"/>
      <c r="LVK111" s="273"/>
      <c r="LVL111" s="273"/>
      <c r="LVM111" s="273"/>
      <c r="LVN111" s="273"/>
      <c r="LVO111" s="273"/>
      <c r="LVP111" s="273"/>
      <c r="LVQ111" s="273"/>
      <c r="LVR111" s="273"/>
      <c r="LVS111" s="273"/>
      <c r="LVT111" s="273"/>
      <c r="LVU111" s="273"/>
      <c r="LVV111" s="273"/>
      <c r="LVW111" s="273"/>
      <c r="LVX111" s="273"/>
      <c r="LVY111" s="273"/>
      <c r="LVZ111" s="273"/>
      <c r="LWA111" s="273"/>
      <c r="LWB111" s="273"/>
      <c r="LWC111" s="273"/>
      <c r="LWD111" s="273"/>
      <c r="LWE111" s="273"/>
      <c r="LWF111" s="273"/>
      <c r="LWG111" s="273"/>
      <c r="LWH111" s="273"/>
      <c r="LWI111" s="273"/>
      <c r="LWJ111" s="273"/>
      <c r="LWK111" s="273"/>
      <c r="LWL111" s="273"/>
      <c r="LWM111" s="273"/>
      <c r="LWN111" s="273"/>
      <c r="LWO111" s="273"/>
      <c r="LWP111" s="273"/>
      <c r="LWQ111" s="273"/>
      <c r="LWR111" s="273"/>
      <c r="LWS111" s="273"/>
      <c r="LWT111" s="273"/>
      <c r="LWU111" s="273"/>
      <c r="LWV111" s="273"/>
      <c r="LWW111" s="273"/>
      <c r="LWX111" s="273"/>
      <c r="LWY111" s="273"/>
      <c r="LWZ111" s="273"/>
      <c r="LXA111" s="273"/>
      <c r="LXB111" s="273"/>
      <c r="LXC111" s="273"/>
      <c r="LXD111" s="273"/>
      <c r="LXE111" s="273"/>
      <c r="LXF111" s="273"/>
      <c r="LXG111" s="273"/>
      <c r="LXH111" s="273"/>
      <c r="LXI111" s="273"/>
      <c r="LXJ111" s="273"/>
      <c r="LXK111" s="273"/>
      <c r="LXL111" s="273"/>
      <c r="LXM111" s="273"/>
      <c r="LXN111" s="273"/>
      <c r="LXO111" s="273"/>
      <c r="LXP111" s="273"/>
      <c r="LXQ111" s="273"/>
      <c r="LXR111" s="273"/>
      <c r="LXS111" s="273"/>
      <c r="LXT111" s="273"/>
      <c r="LXU111" s="273"/>
      <c r="LXV111" s="273"/>
      <c r="LXW111" s="273"/>
      <c r="LXX111" s="273"/>
      <c r="LXY111" s="273"/>
      <c r="LXZ111" s="273"/>
      <c r="LYA111" s="273"/>
      <c r="LYB111" s="273"/>
      <c r="LYC111" s="273"/>
      <c r="LYD111" s="273"/>
      <c r="LYE111" s="273"/>
      <c r="LYF111" s="273"/>
      <c r="LYG111" s="273"/>
      <c r="LYH111" s="273"/>
      <c r="LYI111" s="273"/>
      <c r="LYJ111" s="273"/>
      <c r="LYK111" s="273"/>
      <c r="LYL111" s="273"/>
      <c r="LYM111" s="273"/>
      <c r="LYN111" s="273"/>
      <c r="LYO111" s="273"/>
      <c r="LYP111" s="273"/>
      <c r="LYQ111" s="273"/>
      <c r="LYR111" s="273"/>
      <c r="LYS111" s="273"/>
      <c r="LYT111" s="273"/>
      <c r="LYU111" s="273"/>
      <c r="LYV111" s="273"/>
      <c r="LYW111" s="273"/>
      <c r="LYX111" s="273"/>
      <c r="LYY111" s="273"/>
      <c r="LYZ111" s="273"/>
      <c r="LZA111" s="273"/>
      <c r="LZB111" s="273"/>
      <c r="LZC111" s="273"/>
      <c r="LZD111" s="273"/>
      <c r="LZE111" s="273"/>
      <c r="LZF111" s="273"/>
      <c r="LZG111" s="273"/>
      <c r="LZH111" s="273"/>
      <c r="LZI111" s="273"/>
      <c r="LZJ111" s="273"/>
      <c r="LZK111" s="273"/>
      <c r="LZL111" s="273"/>
      <c r="LZM111" s="273"/>
      <c r="LZN111" s="273"/>
      <c r="LZO111" s="273"/>
      <c r="LZP111" s="273"/>
      <c r="LZQ111" s="273"/>
      <c r="LZR111" s="273"/>
      <c r="LZS111" s="273"/>
      <c r="LZT111" s="273"/>
      <c r="LZU111" s="273"/>
      <c r="LZV111" s="273"/>
      <c r="LZW111" s="273"/>
      <c r="LZX111" s="273"/>
      <c r="LZY111" s="273"/>
      <c r="LZZ111" s="273"/>
      <c r="MAA111" s="273"/>
      <c r="MAB111" s="273"/>
      <c r="MAC111" s="273"/>
      <c r="MAD111" s="273"/>
      <c r="MAE111" s="273"/>
      <c r="MAF111" s="273"/>
      <c r="MAG111" s="273"/>
      <c r="MAH111" s="273"/>
      <c r="MAI111" s="273"/>
      <c r="MAJ111" s="273"/>
      <c r="MAK111" s="273"/>
      <c r="MAL111" s="273"/>
      <c r="MAM111" s="273"/>
      <c r="MAN111" s="273"/>
      <c r="MAO111" s="273"/>
      <c r="MAP111" s="273"/>
      <c r="MAQ111" s="273"/>
      <c r="MAR111" s="273"/>
      <c r="MAS111" s="273"/>
      <c r="MAT111" s="273"/>
      <c r="MAU111" s="273"/>
      <c r="MAV111" s="273"/>
      <c r="MAW111" s="273"/>
      <c r="MAX111" s="273"/>
      <c r="MAY111" s="273"/>
      <c r="MAZ111" s="273"/>
      <c r="MBA111" s="273"/>
      <c r="MBB111" s="273"/>
      <c r="MBC111" s="273"/>
      <c r="MBD111" s="273"/>
      <c r="MBE111" s="273"/>
      <c r="MBF111" s="273"/>
      <c r="MBG111" s="273"/>
      <c r="MBH111" s="273"/>
      <c r="MBI111" s="273"/>
      <c r="MBJ111" s="273"/>
      <c r="MBK111" s="273"/>
      <c r="MBL111" s="273"/>
      <c r="MBM111" s="273"/>
      <c r="MBN111" s="273"/>
      <c r="MBO111" s="273"/>
      <c r="MBP111" s="273"/>
      <c r="MBQ111" s="273"/>
      <c r="MBR111" s="273"/>
      <c r="MBS111" s="273"/>
      <c r="MBT111" s="273"/>
      <c r="MBU111" s="273"/>
      <c r="MBV111" s="273"/>
      <c r="MBW111" s="273"/>
      <c r="MBX111" s="273"/>
      <c r="MBY111" s="273"/>
      <c r="MBZ111" s="273"/>
      <c r="MCA111" s="273"/>
      <c r="MCB111" s="273"/>
      <c r="MCC111" s="273"/>
      <c r="MCD111" s="273"/>
      <c r="MCE111" s="273"/>
      <c r="MCF111" s="273"/>
      <c r="MCG111" s="273"/>
      <c r="MCH111" s="273"/>
      <c r="MCI111" s="273"/>
      <c r="MCJ111" s="273"/>
      <c r="MCK111" s="273"/>
      <c r="MCL111" s="273"/>
      <c r="MCM111" s="273"/>
      <c r="MCN111" s="273"/>
      <c r="MCO111" s="273"/>
      <c r="MCP111" s="273"/>
      <c r="MCQ111" s="273"/>
      <c r="MCR111" s="273"/>
      <c r="MCS111" s="273"/>
      <c r="MCT111" s="273"/>
      <c r="MCU111" s="273"/>
      <c r="MCV111" s="273"/>
      <c r="MCW111" s="273"/>
      <c r="MCX111" s="273"/>
      <c r="MCY111" s="273"/>
      <c r="MCZ111" s="273"/>
      <c r="MDA111" s="273"/>
      <c r="MDB111" s="273"/>
      <c r="MDC111" s="273"/>
      <c r="MDD111" s="273"/>
      <c r="MDE111" s="273"/>
      <c r="MDF111" s="273"/>
      <c r="MDG111" s="273"/>
      <c r="MDH111" s="273"/>
      <c r="MDI111" s="273"/>
      <c r="MDJ111" s="273"/>
      <c r="MDK111" s="273"/>
      <c r="MDL111" s="273"/>
      <c r="MDM111" s="273"/>
      <c r="MDN111" s="273"/>
      <c r="MDO111" s="273"/>
      <c r="MDP111" s="273"/>
      <c r="MDQ111" s="273"/>
      <c r="MDR111" s="273"/>
      <c r="MDS111" s="273"/>
      <c r="MDT111" s="273"/>
      <c r="MDU111" s="273"/>
      <c r="MDV111" s="273"/>
      <c r="MDW111" s="273"/>
      <c r="MDX111" s="273"/>
      <c r="MDY111" s="273"/>
      <c r="MDZ111" s="273"/>
      <c r="MEA111" s="273"/>
      <c r="MEB111" s="273"/>
      <c r="MEC111" s="273"/>
      <c r="MED111" s="273"/>
      <c r="MEE111" s="273"/>
      <c r="MEF111" s="273"/>
      <c r="MEG111" s="273"/>
      <c r="MEH111" s="273"/>
      <c r="MEI111" s="273"/>
      <c r="MEJ111" s="273"/>
      <c r="MEK111" s="273"/>
      <c r="MEL111" s="273"/>
      <c r="MEM111" s="273"/>
      <c r="MEN111" s="273"/>
      <c r="MEO111" s="273"/>
      <c r="MEP111" s="273"/>
      <c r="MEQ111" s="273"/>
      <c r="MER111" s="273"/>
      <c r="MES111" s="273"/>
      <c r="MET111" s="273"/>
      <c r="MEU111" s="273"/>
      <c r="MEV111" s="273"/>
      <c r="MEW111" s="273"/>
      <c r="MEX111" s="273"/>
      <c r="MEY111" s="273"/>
      <c r="MEZ111" s="273"/>
      <c r="MFA111" s="273"/>
      <c r="MFB111" s="273"/>
      <c r="MFC111" s="273"/>
      <c r="MFD111" s="273"/>
      <c r="MFE111" s="273"/>
      <c r="MFF111" s="273"/>
      <c r="MFG111" s="273"/>
      <c r="MFH111" s="273"/>
      <c r="MFI111" s="273"/>
      <c r="MFJ111" s="273"/>
      <c r="MFK111" s="273"/>
      <c r="MFL111" s="273"/>
      <c r="MFM111" s="273"/>
      <c r="MFN111" s="273"/>
      <c r="MFO111" s="273"/>
      <c r="MFP111" s="273"/>
      <c r="MFQ111" s="273"/>
      <c r="MFR111" s="273"/>
      <c r="MFS111" s="273"/>
      <c r="MFT111" s="273"/>
      <c r="MFU111" s="273"/>
      <c r="MFV111" s="273"/>
      <c r="MFW111" s="273"/>
      <c r="MFX111" s="273"/>
      <c r="MFY111" s="273"/>
      <c r="MFZ111" s="273"/>
      <c r="MGA111" s="273"/>
      <c r="MGB111" s="273"/>
      <c r="MGC111" s="273"/>
      <c r="MGD111" s="273"/>
      <c r="MGE111" s="273"/>
      <c r="MGF111" s="273"/>
      <c r="MGG111" s="273"/>
      <c r="MGH111" s="273"/>
      <c r="MGI111" s="273"/>
      <c r="MGJ111" s="273"/>
      <c r="MGK111" s="273"/>
      <c r="MGL111" s="273"/>
      <c r="MGM111" s="273"/>
      <c r="MGN111" s="273"/>
      <c r="MGO111" s="273"/>
      <c r="MGP111" s="273"/>
      <c r="MGQ111" s="273"/>
      <c r="MGR111" s="273"/>
      <c r="MGS111" s="273"/>
      <c r="MGT111" s="273"/>
      <c r="MGU111" s="273"/>
      <c r="MGV111" s="273"/>
      <c r="MGW111" s="273"/>
      <c r="MGX111" s="273"/>
      <c r="MGY111" s="273"/>
      <c r="MGZ111" s="273"/>
      <c r="MHA111" s="273"/>
      <c r="MHB111" s="273"/>
      <c r="MHC111" s="273"/>
      <c r="MHD111" s="273"/>
      <c r="MHE111" s="273"/>
      <c r="MHF111" s="273"/>
      <c r="MHG111" s="273"/>
      <c r="MHH111" s="273"/>
      <c r="MHI111" s="273"/>
      <c r="MHJ111" s="273"/>
      <c r="MHK111" s="273"/>
      <c r="MHL111" s="273"/>
      <c r="MHM111" s="273"/>
      <c r="MHN111" s="273"/>
      <c r="MHO111" s="273"/>
      <c r="MHP111" s="273"/>
      <c r="MHQ111" s="273"/>
      <c r="MHR111" s="273"/>
      <c r="MHS111" s="273"/>
      <c r="MHT111" s="273"/>
      <c r="MHU111" s="273"/>
      <c r="MHV111" s="273"/>
      <c r="MHW111" s="273"/>
      <c r="MHX111" s="273"/>
      <c r="MHY111" s="273"/>
      <c r="MHZ111" s="273"/>
      <c r="MIA111" s="273"/>
      <c r="MIB111" s="273"/>
      <c r="MIC111" s="273"/>
      <c r="MID111" s="273"/>
      <c r="MIE111" s="273"/>
      <c r="MIF111" s="273"/>
      <c r="MIG111" s="273"/>
      <c r="MIH111" s="273"/>
      <c r="MII111" s="273"/>
      <c r="MIJ111" s="273"/>
      <c r="MIK111" s="273"/>
      <c r="MIL111" s="273"/>
      <c r="MIM111" s="273"/>
      <c r="MIN111" s="273"/>
      <c r="MIO111" s="273"/>
      <c r="MIP111" s="273"/>
      <c r="MIQ111" s="273"/>
      <c r="MIR111" s="273"/>
      <c r="MIS111" s="273"/>
      <c r="MIT111" s="273"/>
      <c r="MIU111" s="273"/>
      <c r="MIV111" s="273"/>
      <c r="MIW111" s="273"/>
      <c r="MIX111" s="273"/>
      <c r="MIY111" s="273"/>
      <c r="MIZ111" s="273"/>
      <c r="MJA111" s="273"/>
      <c r="MJB111" s="273"/>
      <c r="MJC111" s="273"/>
      <c r="MJD111" s="273"/>
      <c r="MJE111" s="273"/>
      <c r="MJF111" s="273"/>
      <c r="MJG111" s="273"/>
      <c r="MJH111" s="273"/>
      <c r="MJI111" s="273"/>
      <c r="MJJ111" s="273"/>
      <c r="MJK111" s="273"/>
      <c r="MJL111" s="273"/>
      <c r="MJM111" s="273"/>
      <c r="MJN111" s="273"/>
      <c r="MJO111" s="273"/>
      <c r="MJP111" s="273"/>
      <c r="MJQ111" s="273"/>
      <c r="MJR111" s="273"/>
      <c r="MJS111" s="273"/>
      <c r="MJT111" s="273"/>
      <c r="MJU111" s="273"/>
      <c r="MJV111" s="273"/>
      <c r="MJW111" s="273"/>
      <c r="MJX111" s="273"/>
      <c r="MJY111" s="273"/>
      <c r="MJZ111" s="273"/>
      <c r="MKA111" s="273"/>
      <c r="MKB111" s="273"/>
      <c r="MKC111" s="273"/>
      <c r="MKD111" s="273"/>
      <c r="MKE111" s="273"/>
      <c r="MKF111" s="273"/>
      <c r="MKG111" s="273"/>
      <c r="MKH111" s="273"/>
      <c r="MKI111" s="273"/>
      <c r="MKJ111" s="273"/>
      <c r="MKK111" s="273"/>
      <c r="MKL111" s="273"/>
      <c r="MKM111" s="273"/>
      <c r="MKN111" s="273"/>
      <c r="MKO111" s="273"/>
      <c r="MKP111" s="273"/>
      <c r="MKQ111" s="273"/>
      <c r="MKR111" s="273"/>
      <c r="MKS111" s="273"/>
      <c r="MKT111" s="273"/>
      <c r="MKU111" s="273"/>
      <c r="MKV111" s="273"/>
      <c r="MKW111" s="273"/>
      <c r="MKX111" s="273"/>
      <c r="MKY111" s="273"/>
      <c r="MKZ111" s="273"/>
      <c r="MLA111" s="273"/>
      <c r="MLB111" s="273"/>
      <c r="MLC111" s="273"/>
      <c r="MLD111" s="273"/>
      <c r="MLE111" s="273"/>
      <c r="MLF111" s="273"/>
      <c r="MLG111" s="273"/>
      <c r="MLH111" s="273"/>
      <c r="MLI111" s="273"/>
      <c r="MLJ111" s="273"/>
      <c r="MLK111" s="273"/>
      <c r="MLL111" s="273"/>
      <c r="MLM111" s="273"/>
      <c r="MLN111" s="273"/>
      <c r="MLO111" s="273"/>
      <c r="MLP111" s="273"/>
      <c r="MLQ111" s="273"/>
      <c r="MLR111" s="273"/>
      <c r="MLS111" s="273"/>
      <c r="MLT111" s="273"/>
      <c r="MLU111" s="273"/>
      <c r="MLV111" s="273"/>
      <c r="MLW111" s="273"/>
      <c r="MLX111" s="273"/>
      <c r="MLY111" s="273"/>
      <c r="MLZ111" s="273"/>
      <c r="MMA111" s="273"/>
      <c r="MMB111" s="273"/>
      <c r="MMC111" s="273"/>
      <c r="MMD111" s="273"/>
      <c r="MME111" s="273"/>
      <c r="MMF111" s="273"/>
      <c r="MMG111" s="273"/>
      <c r="MMH111" s="273"/>
      <c r="MMI111" s="273"/>
      <c r="MMJ111" s="273"/>
      <c r="MMK111" s="273"/>
      <c r="MML111" s="273"/>
      <c r="MMM111" s="273"/>
      <c r="MMN111" s="273"/>
      <c r="MMO111" s="273"/>
      <c r="MMP111" s="273"/>
      <c r="MMQ111" s="273"/>
      <c r="MMR111" s="273"/>
      <c r="MMS111" s="273"/>
      <c r="MMT111" s="273"/>
      <c r="MMU111" s="273"/>
      <c r="MMV111" s="273"/>
      <c r="MMW111" s="273"/>
      <c r="MMX111" s="273"/>
      <c r="MMY111" s="273"/>
      <c r="MMZ111" s="273"/>
      <c r="MNA111" s="273"/>
      <c r="MNB111" s="273"/>
      <c r="MNC111" s="273"/>
      <c r="MND111" s="273"/>
      <c r="MNE111" s="273"/>
      <c r="MNF111" s="273"/>
      <c r="MNG111" s="273"/>
      <c r="MNH111" s="273"/>
      <c r="MNI111" s="273"/>
      <c r="MNJ111" s="273"/>
      <c r="MNK111" s="273"/>
      <c r="MNL111" s="273"/>
      <c r="MNM111" s="273"/>
      <c r="MNN111" s="273"/>
      <c r="MNO111" s="273"/>
      <c r="MNP111" s="273"/>
      <c r="MNQ111" s="273"/>
      <c r="MNR111" s="273"/>
      <c r="MNS111" s="273"/>
      <c r="MNT111" s="273"/>
      <c r="MNU111" s="273"/>
      <c r="MNV111" s="273"/>
      <c r="MNW111" s="273"/>
      <c r="MNX111" s="273"/>
      <c r="MNY111" s="273"/>
      <c r="MNZ111" s="273"/>
      <c r="MOA111" s="273"/>
      <c r="MOB111" s="273"/>
      <c r="MOC111" s="273"/>
      <c r="MOD111" s="273"/>
      <c r="MOE111" s="273"/>
      <c r="MOF111" s="273"/>
      <c r="MOG111" s="273"/>
      <c r="MOH111" s="273"/>
      <c r="MOI111" s="273"/>
      <c r="MOJ111" s="273"/>
      <c r="MOK111" s="273"/>
      <c r="MOL111" s="273"/>
      <c r="MOM111" s="273"/>
      <c r="MON111" s="273"/>
      <c r="MOO111" s="273"/>
      <c r="MOP111" s="273"/>
      <c r="MOQ111" s="273"/>
      <c r="MOR111" s="273"/>
      <c r="MOS111" s="273"/>
      <c r="MOT111" s="273"/>
      <c r="MOU111" s="273"/>
      <c r="MOV111" s="273"/>
      <c r="MOW111" s="273"/>
      <c r="MOX111" s="273"/>
      <c r="MOY111" s="273"/>
      <c r="MOZ111" s="273"/>
      <c r="MPA111" s="273"/>
      <c r="MPB111" s="273"/>
      <c r="MPC111" s="273"/>
      <c r="MPD111" s="273"/>
      <c r="MPE111" s="273"/>
      <c r="MPF111" s="273"/>
      <c r="MPG111" s="273"/>
      <c r="MPH111" s="273"/>
      <c r="MPI111" s="273"/>
      <c r="MPJ111" s="273"/>
      <c r="MPK111" s="273"/>
      <c r="MPL111" s="273"/>
      <c r="MPM111" s="273"/>
      <c r="MPN111" s="273"/>
      <c r="MPO111" s="273"/>
      <c r="MPP111" s="273"/>
      <c r="MPQ111" s="273"/>
      <c r="MPR111" s="273"/>
      <c r="MPS111" s="273"/>
      <c r="MPT111" s="273"/>
      <c r="MPU111" s="273"/>
      <c r="MPV111" s="273"/>
      <c r="MPW111" s="273"/>
      <c r="MPX111" s="273"/>
      <c r="MPY111" s="273"/>
      <c r="MPZ111" s="273"/>
      <c r="MQA111" s="273"/>
      <c r="MQB111" s="273"/>
      <c r="MQC111" s="273"/>
      <c r="MQD111" s="273"/>
      <c r="MQE111" s="273"/>
      <c r="MQF111" s="273"/>
      <c r="MQG111" s="273"/>
      <c r="MQH111" s="273"/>
      <c r="MQI111" s="273"/>
      <c r="MQJ111" s="273"/>
      <c r="MQK111" s="273"/>
      <c r="MQL111" s="273"/>
      <c r="MQM111" s="273"/>
      <c r="MQN111" s="273"/>
      <c r="MQO111" s="273"/>
      <c r="MQP111" s="273"/>
      <c r="MQQ111" s="273"/>
      <c r="MQR111" s="273"/>
      <c r="MQS111" s="273"/>
      <c r="MQT111" s="273"/>
      <c r="MQU111" s="273"/>
      <c r="MQV111" s="273"/>
      <c r="MQW111" s="273"/>
      <c r="MQX111" s="273"/>
      <c r="MQY111" s="273"/>
      <c r="MQZ111" s="273"/>
      <c r="MRA111" s="273"/>
      <c r="MRB111" s="273"/>
      <c r="MRC111" s="273"/>
      <c r="MRD111" s="273"/>
      <c r="MRE111" s="273"/>
      <c r="MRF111" s="273"/>
      <c r="MRG111" s="273"/>
      <c r="MRH111" s="273"/>
      <c r="MRI111" s="273"/>
      <c r="MRJ111" s="273"/>
      <c r="MRK111" s="273"/>
      <c r="MRL111" s="273"/>
      <c r="MRM111" s="273"/>
      <c r="MRN111" s="273"/>
      <c r="MRO111" s="273"/>
      <c r="MRP111" s="273"/>
      <c r="MRQ111" s="273"/>
      <c r="MRR111" s="273"/>
      <c r="MRS111" s="273"/>
      <c r="MRT111" s="273"/>
      <c r="MRU111" s="273"/>
      <c r="MRV111" s="273"/>
      <c r="MRW111" s="273"/>
      <c r="MRX111" s="273"/>
      <c r="MRY111" s="273"/>
      <c r="MRZ111" s="273"/>
      <c r="MSA111" s="273"/>
      <c r="MSB111" s="273"/>
      <c r="MSC111" s="273"/>
      <c r="MSD111" s="273"/>
      <c r="MSE111" s="273"/>
      <c r="MSF111" s="273"/>
      <c r="MSG111" s="273"/>
      <c r="MSH111" s="273"/>
      <c r="MSI111" s="273"/>
      <c r="MSJ111" s="273"/>
      <c r="MSK111" s="273"/>
      <c r="MSL111" s="273"/>
      <c r="MSM111" s="273"/>
      <c r="MSN111" s="273"/>
      <c r="MSO111" s="273"/>
      <c r="MSP111" s="273"/>
      <c r="MSQ111" s="273"/>
      <c r="MSR111" s="273"/>
      <c r="MSS111" s="273"/>
      <c r="MST111" s="273"/>
      <c r="MSU111" s="273"/>
      <c r="MSV111" s="273"/>
      <c r="MSW111" s="273"/>
      <c r="MSX111" s="273"/>
      <c r="MSY111" s="273"/>
      <c r="MSZ111" s="273"/>
      <c r="MTA111" s="273"/>
      <c r="MTB111" s="273"/>
      <c r="MTC111" s="273"/>
      <c r="MTD111" s="273"/>
      <c r="MTE111" s="273"/>
      <c r="MTF111" s="273"/>
      <c r="MTG111" s="273"/>
      <c r="MTH111" s="273"/>
      <c r="MTI111" s="273"/>
      <c r="MTJ111" s="273"/>
      <c r="MTK111" s="273"/>
      <c r="MTL111" s="273"/>
      <c r="MTM111" s="273"/>
      <c r="MTN111" s="273"/>
      <c r="MTO111" s="273"/>
      <c r="MTP111" s="273"/>
      <c r="MTQ111" s="273"/>
      <c r="MTR111" s="273"/>
      <c r="MTS111" s="273"/>
      <c r="MTT111" s="273"/>
      <c r="MTU111" s="273"/>
      <c r="MTV111" s="273"/>
      <c r="MTW111" s="273"/>
      <c r="MTX111" s="273"/>
      <c r="MTY111" s="273"/>
      <c r="MTZ111" s="273"/>
      <c r="MUA111" s="273"/>
      <c r="MUB111" s="273"/>
      <c r="MUC111" s="273"/>
      <c r="MUD111" s="273"/>
      <c r="MUE111" s="273"/>
      <c r="MUF111" s="273"/>
      <c r="MUG111" s="273"/>
      <c r="MUH111" s="273"/>
      <c r="MUI111" s="273"/>
      <c r="MUJ111" s="273"/>
      <c r="MUK111" s="273"/>
      <c r="MUL111" s="273"/>
      <c r="MUM111" s="273"/>
      <c r="MUN111" s="273"/>
      <c r="MUO111" s="273"/>
      <c r="MUP111" s="273"/>
      <c r="MUQ111" s="273"/>
      <c r="MUR111" s="273"/>
      <c r="MUS111" s="273"/>
      <c r="MUT111" s="273"/>
      <c r="MUU111" s="273"/>
      <c r="MUV111" s="273"/>
      <c r="MUW111" s="273"/>
      <c r="MUX111" s="273"/>
      <c r="MUY111" s="273"/>
      <c r="MUZ111" s="273"/>
      <c r="MVA111" s="273"/>
      <c r="MVB111" s="273"/>
      <c r="MVC111" s="273"/>
      <c r="MVD111" s="273"/>
      <c r="MVE111" s="273"/>
      <c r="MVF111" s="273"/>
      <c r="MVG111" s="273"/>
      <c r="MVH111" s="273"/>
      <c r="MVI111" s="273"/>
      <c r="MVJ111" s="273"/>
      <c r="MVK111" s="273"/>
      <c r="MVL111" s="273"/>
      <c r="MVM111" s="273"/>
      <c r="MVN111" s="273"/>
      <c r="MVO111" s="273"/>
      <c r="MVP111" s="273"/>
      <c r="MVQ111" s="273"/>
      <c r="MVR111" s="273"/>
      <c r="MVS111" s="273"/>
      <c r="MVT111" s="273"/>
      <c r="MVU111" s="273"/>
      <c r="MVV111" s="273"/>
      <c r="MVW111" s="273"/>
      <c r="MVX111" s="273"/>
      <c r="MVY111" s="273"/>
      <c r="MVZ111" s="273"/>
      <c r="MWA111" s="273"/>
      <c r="MWB111" s="273"/>
      <c r="MWC111" s="273"/>
      <c r="MWD111" s="273"/>
      <c r="MWE111" s="273"/>
      <c r="MWF111" s="273"/>
      <c r="MWG111" s="273"/>
      <c r="MWH111" s="273"/>
      <c r="MWI111" s="273"/>
      <c r="MWJ111" s="273"/>
      <c r="MWK111" s="273"/>
      <c r="MWL111" s="273"/>
      <c r="MWM111" s="273"/>
      <c r="MWN111" s="273"/>
      <c r="MWO111" s="273"/>
      <c r="MWP111" s="273"/>
      <c r="MWQ111" s="273"/>
      <c r="MWR111" s="273"/>
      <c r="MWS111" s="273"/>
      <c r="MWT111" s="273"/>
      <c r="MWU111" s="273"/>
      <c r="MWV111" s="273"/>
      <c r="MWW111" s="273"/>
      <c r="MWX111" s="273"/>
      <c r="MWY111" s="273"/>
      <c r="MWZ111" s="273"/>
      <c r="MXA111" s="273"/>
      <c r="MXB111" s="273"/>
      <c r="MXC111" s="273"/>
      <c r="MXD111" s="273"/>
      <c r="MXE111" s="273"/>
      <c r="MXF111" s="273"/>
      <c r="MXG111" s="273"/>
      <c r="MXH111" s="273"/>
      <c r="MXI111" s="273"/>
      <c r="MXJ111" s="273"/>
      <c r="MXK111" s="273"/>
      <c r="MXL111" s="273"/>
      <c r="MXM111" s="273"/>
      <c r="MXN111" s="273"/>
      <c r="MXO111" s="273"/>
      <c r="MXP111" s="273"/>
      <c r="MXQ111" s="273"/>
      <c r="MXR111" s="273"/>
      <c r="MXS111" s="273"/>
      <c r="MXT111" s="273"/>
      <c r="MXU111" s="273"/>
      <c r="MXV111" s="273"/>
      <c r="MXW111" s="273"/>
      <c r="MXX111" s="273"/>
      <c r="MXY111" s="273"/>
      <c r="MXZ111" s="273"/>
      <c r="MYA111" s="273"/>
      <c r="MYB111" s="273"/>
      <c r="MYC111" s="273"/>
      <c r="MYD111" s="273"/>
      <c r="MYE111" s="273"/>
      <c r="MYF111" s="273"/>
      <c r="MYG111" s="273"/>
      <c r="MYH111" s="273"/>
      <c r="MYI111" s="273"/>
      <c r="MYJ111" s="273"/>
      <c r="MYK111" s="273"/>
      <c r="MYL111" s="273"/>
      <c r="MYM111" s="273"/>
      <c r="MYN111" s="273"/>
      <c r="MYO111" s="273"/>
      <c r="MYP111" s="273"/>
      <c r="MYQ111" s="273"/>
      <c r="MYR111" s="273"/>
      <c r="MYS111" s="273"/>
      <c r="MYT111" s="273"/>
      <c r="MYU111" s="273"/>
      <c r="MYV111" s="273"/>
      <c r="MYW111" s="273"/>
      <c r="MYX111" s="273"/>
      <c r="MYY111" s="273"/>
      <c r="MYZ111" s="273"/>
      <c r="MZA111" s="273"/>
      <c r="MZB111" s="273"/>
      <c r="MZC111" s="273"/>
      <c r="MZD111" s="273"/>
      <c r="MZE111" s="273"/>
      <c r="MZF111" s="273"/>
      <c r="MZG111" s="273"/>
      <c r="MZH111" s="273"/>
      <c r="MZI111" s="273"/>
      <c r="MZJ111" s="273"/>
      <c r="MZK111" s="273"/>
      <c r="MZL111" s="273"/>
      <c r="MZM111" s="273"/>
      <c r="MZN111" s="273"/>
      <c r="MZO111" s="273"/>
      <c r="MZP111" s="273"/>
      <c r="MZQ111" s="273"/>
      <c r="MZR111" s="273"/>
      <c r="MZS111" s="273"/>
      <c r="MZT111" s="273"/>
      <c r="MZU111" s="273"/>
      <c r="MZV111" s="273"/>
      <c r="MZW111" s="273"/>
      <c r="MZX111" s="273"/>
      <c r="MZY111" s="273"/>
      <c r="MZZ111" s="273"/>
      <c r="NAA111" s="273"/>
      <c r="NAB111" s="273"/>
      <c r="NAC111" s="273"/>
      <c r="NAD111" s="273"/>
      <c r="NAE111" s="273"/>
      <c r="NAF111" s="273"/>
      <c r="NAG111" s="273"/>
      <c r="NAH111" s="273"/>
      <c r="NAI111" s="273"/>
      <c r="NAJ111" s="273"/>
      <c r="NAK111" s="273"/>
      <c r="NAL111" s="273"/>
      <c r="NAM111" s="273"/>
      <c r="NAN111" s="273"/>
      <c r="NAO111" s="273"/>
      <c r="NAP111" s="273"/>
      <c r="NAQ111" s="273"/>
      <c r="NAR111" s="273"/>
      <c r="NAS111" s="273"/>
      <c r="NAT111" s="273"/>
      <c r="NAU111" s="273"/>
      <c r="NAV111" s="273"/>
      <c r="NAW111" s="273"/>
      <c r="NAX111" s="273"/>
      <c r="NAY111" s="273"/>
      <c r="NAZ111" s="273"/>
      <c r="NBA111" s="273"/>
      <c r="NBB111" s="273"/>
      <c r="NBC111" s="273"/>
      <c r="NBD111" s="273"/>
      <c r="NBE111" s="273"/>
      <c r="NBF111" s="273"/>
      <c r="NBG111" s="273"/>
      <c r="NBH111" s="273"/>
      <c r="NBI111" s="273"/>
      <c r="NBJ111" s="273"/>
      <c r="NBK111" s="273"/>
      <c r="NBL111" s="273"/>
      <c r="NBM111" s="273"/>
      <c r="NBN111" s="273"/>
      <c r="NBO111" s="273"/>
      <c r="NBP111" s="273"/>
      <c r="NBQ111" s="273"/>
      <c r="NBR111" s="273"/>
      <c r="NBS111" s="273"/>
      <c r="NBT111" s="273"/>
      <c r="NBU111" s="273"/>
      <c r="NBV111" s="273"/>
      <c r="NBW111" s="273"/>
      <c r="NBX111" s="273"/>
      <c r="NBY111" s="273"/>
      <c r="NBZ111" s="273"/>
      <c r="NCA111" s="273"/>
      <c r="NCB111" s="273"/>
      <c r="NCC111" s="273"/>
      <c r="NCD111" s="273"/>
      <c r="NCE111" s="273"/>
      <c r="NCF111" s="273"/>
      <c r="NCG111" s="273"/>
      <c r="NCH111" s="273"/>
      <c r="NCI111" s="273"/>
      <c r="NCJ111" s="273"/>
      <c r="NCK111" s="273"/>
      <c r="NCL111" s="273"/>
      <c r="NCM111" s="273"/>
      <c r="NCN111" s="273"/>
      <c r="NCO111" s="273"/>
      <c r="NCP111" s="273"/>
      <c r="NCQ111" s="273"/>
      <c r="NCR111" s="273"/>
      <c r="NCS111" s="273"/>
      <c r="NCT111" s="273"/>
      <c r="NCU111" s="273"/>
      <c r="NCV111" s="273"/>
      <c r="NCW111" s="273"/>
      <c r="NCX111" s="273"/>
      <c r="NCY111" s="273"/>
      <c r="NCZ111" s="273"/>
      <c r="NDA111" s="273"/>
      <c r="NDB111" s="273"/>
      <c r="NDC111" s="273"/>
      <c r="NDD111" s="273"/>
      <c r="NDE111" s="273"/>
      <c r="NDF111" s="273"/>
      <c r="NDG111" s="273"/>
      <c r="NDH111" s="273"/>
      <c r="NDI111" s="273"/>
      <c r="NDJ111" s="273"/>
      <c r="NDK111" s="273"/>
      <c r="NDL111" s="273"/>
      <c r="NDM111" s="273"/>
      <c r="NDN111" s="273"/>
      <c r="NDO111" s="273"/>
      <c r="NDP111" s="273"/>
      <c r="NDQ111" s="273"/>
      <c r="NDR111" s="273"/>
      <c r="NDS111" s="273"/>
      <c r="NDT111" s="273"/>
      <c r="NDU111" s="273"/>
      <c r="NDV111" s="273"/>
      <c r="NDW111" s="273"/>
      <c r="NDX111" s="273"/>
      <c r="NDY111" s="273"/>
      <c r="NDZ111" s="273"/>
      <c r="NEA111" s="273"/>
      <c r="NEB111" s="273"/>
      <c r="NEC111" s="273"/>
      <c r="NED111" s="273"/>
      <c r="NEE111" s="273"/>
      <c r="NEF111" s="273"/>
      <c r="NEG111" s="273"/>
      <c r="NEH111" s="273"/>
      <c r="NEI111" s="273"/>
      <c r="NEJ111" s="273"/>
      <c r="NEK111" s="273"/>
      <c r="NEL111" s="273"/>
      <c r="NEM111" s="273"/>
      <c r="NEN111" s="273"/>
      <c r="NEO111" s="273"/>
      <c r="NEP111" s="273"/>
      <c r="NEQ111" s="273"/>
      <c r="NER111" s="273"/>
      <c r="NES111" s="273"/>
      <c r="NET111" s="273"/>
      <c r="NEU111" s="273"/>
      <c r="NEV111" s="273"/>
      <c r="NEW111" s="273"/>
      <c r="NEX111" s="273"/>
      <c r="NEY111" s="273"/>
      <c r="NEZ111" s="273"/>
      <c r="NFA111" s="273"/>
      <c r="NFB111" s="273"/>
      <c r="NFC111" s="273"/>
      <c r="NFD111" s="273"/>
      <c r="NFE111" s="273"/>
      <c r="NFF111" s="273"/>
      <c r="NFG111" s="273"/>
      <c r="NFH111" s="273"/>
      <c r="NFI111" s="273"/>
      <c r="NFJ111" s="273"/>
      <c r="NFK111" s="273"/>
      <c r="NFL111" s="273"/>
      <c r="NFM111" s="273"/>
      <c r="NFN111" s="273"/>
      <c r="NFO111" s="273"/>
      <c r="NFP111" s="273"/>
      <c r="NFQ111" s="273"/>
      <c r="NFR111" s="273"/>
      <c r="NFS111" s="273"/>
      <c r="NFT111" s="273"/>
      <c r="NFU111" s="273"/>
      <c r="NFV111" s="273"/>
      <c r="NFW111" s="273"/>
      <c r="NFX111" s="273"/>
      <c r="NFY111" s="273"/>
      <c r="NFZ111" s="273"/>
      <c r="NGA111" s="273"/>
      <c r="NGB111" s="273"/>
      <c r="NGC111" s="273"/>
      <c r="NGD111" s="273"/>
      <c r="NGE111" s="273"/>
      <c r="NGF111" s="273"/>
      <c r="NGG111" s="273"/>
      <c r="NGH111" s="273"/>
      <c r="NGI111" s="273"/>
      <c r="NGJ111" s="273"/>
      <c r="NGK111" s="273"/>
      <c r="NGL111" s="273"/>
      <c r="NGM111" s="273"/>
      <c r="NGN111" s="273"/>
      <c r="NGO111" s="273"/>
      <c r="NGP111" s="273"/>
      <c r="NGQ111" s="273"/>
      <c r="NGR111" s="273"/>
      <c r="NGS111" s="273"/>
      <c r="NGT111" s="273"/>
      <c r="NGU111" s="273"/>
      <c r="NGV111" s="273"/>
      <c r="NGW111" s="273"/>
      <c r="NGX111" s="273"/>
      <c r="NGY111" s="273"/>
      <c r="NGZ111" s="273"/>
      <c r="NHA111" s="273"/>
      <c r="NHB111" s="273"/>
      <c r="NHC111" s="273"/>
      <c r="NHD111" s="273"/>
      <c r="NHE111" s="273"/>
      <c r="NHF111" s="273"/>
      <c r="NHG111" s="273"/>
      <c r="NHH111" s="273"/>
      <c r="NHI111" s="273"/>
      <c r="NHJ111" s="273"/>
      <c r="NHK111" s="273"/>
      <c r="NHL111" s="273"/>
      <c r="NHM111" s="273"/>
      <c r="NHN111" s="273"/>
      <c r="NHO111" s="273"/>
      <c r="NHP111" s="273"/>
      <c r="NHQ111" s="273"/>
      <c r="NHR111" s="273"/>
      <c r="NHS111" s="273"/>
      <c r="NHT111" s="273"/>
      <c r="NHU111" s="273"/>
      <c r="NHV111" s="273"/>
      <c r="NHW111" s="273"/>
      <c r="NHX111" s="273"/>
      <c r="NHY111" s="273"/>
      <c r="NHZ111" s="273"/>
      <c r="NIA111" s="273"/>
      <c r="NIB111" s="273"/>
      <c r="NIC111" s="273"/>
      <c r="NID111" s="273"/>
      <c r="NIE111" s="273"/>
      <c r="NIF111" s="273"/>
      <c r="NIG111" s="273"/>
      <c r="NIH111" s="273"/>
      <c r="NII111" s="273"/>
      <c r="NIJ111" s="273"/>
      <c r="NIK111" s="273"/>
      <c r="NIL111" s="273"/>
      <c r="NIM111" s="273"/>
      <c r="NIN111" s="273"/>
      <c r="NIO111" s="273"/>
      <c r="NIP111" s="273"/>
      <c r="NIQ111" s="273"/>
      <c r="NIR111" s="273"/>
      <c r="NIS111" s="273"/>
      <c r="NIT111" s="273"/>
      <c r="NIU111" s="273"/>
      <c r="NIV111" s="273"/>
      <c r="NIW111" s="273"/>
      <c r="NIX111" s="273"/>
      <c r="NIY111" s="273"/>
      <c r="NIZ111" s="273"/>
      <c r="NJA111" s="273"/>
      <c r="NJB111" s="273"/>
      <c r="NJC111" s="273"/>
      <c r="NJD111" s="273"/>
      <c r="NJE111" s="273"/>
      <c r="NJF111" s="273"/>
      <c r="NJG111" s="273"/>
      <c r="NJH111" s="273"/>
      <c r="NJI111" s="273"/>
      <c r="NJJ111" s="273"/>
      <c r="NJK111" s="273"/>
      <c r="NJL111" s="273"/>
      <c r="NJM111" s="273"/>
      <c r="NJN111" s="273"/>
      <c r="NJO111" s="273"/>
      <c r="NJP111" s="273"/>
      <c r="NJQ111" s="273"/>
      <c r="NJR111" s="273"/>
      <c r="NJS111" s="273"/>
      <c r="NJT111" s="273"/>
      <c r="NJU111" s="273"/>
      <c r="NJV111" s="273"/>
      <c r="NJW111" s="273"/>
      <c r="NJX111" s="273"/>
      <c r="NJY111" s="273"/>
      <c r="NJZ111" s="273"/>
      <c r="NKA111" s="273"/>
      <c r="NKB111" s="273"/>
      <c r="NKC111" s="273"/>
      <c r="NKD111" s="273"/>
      <c r="NKE111" s="273"/>
      <c r="NKF111" s="273"/>
      <c r="NKG111" s="273"/>
      <c r="NKH111" s="273"/>
      <c r="NKI111" s="273"/>
      <c r="NKJ111" s="273"/>
      <c r="NKK111" s="273"/>
      <c r="NKL111" s="273"/>
      <c r="NKM111" s="273"/>
      <c r="NKN111" s="273"/>
      <c r="NKO111" s="273"/>
      <c r="NKP111" s="273"/>
      <c r="NKQ111" s="273"/>
      <c r="NKR111" s="273"/>
      <c r="NKS111" s="273"/>
      <c r="NKT111" s="273"/>
      <c r="NKU111" s="273"/>
      <c r="NKV111" s="273"/>
      <c r="NKW111" s="273"/>
      <c r="NKX111" s="273"/>
      <c r="NKY111" s="273"/>
      <c r="NKZ111" s="273"/>
      <c r="NLA111" s="273"/>
      <c r="NLB111" s="273"/>
      <c r="NLC111" s="273"/>
      <c r="NLD111" s="273"/>
      <c r="NLE111" s="273"/>
      <c r="NLF111" s="273"/>
      <c r="NLG111" s="273"/>
      <c r="NLH111" s="273"/>
      <c r="NLI111" s="273"/>
      <c r="NLJ111" s="273"/>
      <c r="NLK111" s="273"/>
      <c r="NLL111" s="273"/>
      <c r="NLM111" s="273"/>
      <c r="NLN111" s="273"/>
      <c r="NLO111" s="273"/>
      <c r="NLP111" s="273"/>
      <c r="NLQ111" s="273"/>
      <c r="NLR111" s="273"/>
      <c r="NLS111" s="273"/>
      <c r="NLT111" s="273"/>
      <c r="NLU111" s="273"/>
      <c r="NLV111" s="273"/>
      <c r="NLW111" s="273"/>
      <c r="NLX111" s="273"/>
      <c r="NLY111" s="273"/>
      <c r="NLZ111" s="273"/>
      <c r="NMA111" s="273"/>
      <c r="NMB111" s="273"/>
      <c r="NMC111" s="273"/>
      <c r="NMD111" s="273"/>
      <c r="NME111" s="273"/>
      <c r="NMF111" s="273"/>
      <c r="NMG111" s="273"/>
      <c r="NMH111" s="273"/>
      <c r="NMI111" s="273"/>
      <c r="NMJ111" s="273"/>
      <c r="NMK111" s="273"/>
      <c r="NML111" s="273"/>
      <c r="NMM111" s="273"/>
      <c r="NMN111" s="273"/>
      <c r="NMO111" s="273"/>
      <c r="NMP111" s="273"/>
      <c r="NMQ111" s="273"/>
      <c r="NMR111" s="273"/>
      <c r="NMS111" s="273"/>
      <c r="NMT111" s="273"/>
      <c r="NMU111" s="273"/>
      <c r="NMV111" s="273"/>
      <c r="NMW111" s="273"/>
      <c r="NMX111" s="273"/>
      <c r="NMY111" s="273"/>
      <c r="NMZ111" s="273"/>
      <c r="NNA111" s="273"/>
      <c r="NNB111" s="273"/>
      <c r="NNC111" s="273"/>
      <c r="NND111" s="273"/>
      <c r="NNE111" s="273"/>
      <c r="NNF111" s="273"/>
      <c r="NNG111" s="273"/>
      <c r="NNH111" s="273"/>
      <c r="NNI111" s="273"/>
      <c r="NNJ111" s="273"/>
      <c r="NNK111" s="273"/>
      <c r="NNL111" s="273"/>
      <c r="NNM111" s="273"/>
      <c r="NNN111" s="273"/>
      <c r="NNO111" s="273"/>
      <c r="NNP111" s="273"/>
      <c r="NNQ111" s="273"/>
      <c r="NNR111" s="273"/>
      <c r="NNS111" s="273"/>
      <c r="NNT111" s="273"/>
      <c r="NNU111" s="273"/>
      <c r="NNV111" s="273"/>
      <c r="NNW111" s="273"/>
      <c r="NNX111" s="273"/>
      <c r="NNY111" s="273"/>
      <c r="NNZ111" s="273"/>
      <c r="NOA111" s="273"/>
      <c r="NOB111" s="273"/>
      <c r="NOC111" s="273"/>
      <c r="NOD111" s="273"/>
      <c r="NOE111" s="273"/>
      <c r="NOF111" s="273"/>
      <c r="NOG111" s="273"/>
      <c r="NOH111" s="273"/>
      <c r="NOI111" s="273"/>
      <c r="NOJ111" s="273"/>
      <c r="NOK111" s="273"/>
      <c r="NOL111" s="273"/>
      <c r="NOM111" s="273"/>
      <c r="NON111" s="273"/>
      <c r="NOO111" s="273"/>
      <c r="NOP111" s="273"/>
      <c r="NOQ111" s="273"/>
      <c r="NOR111" s="273"/>
      <c r="NOS111" s="273"/>
      <c r="NOT111" s="273"/>
      <c r="NOU111" s="273"/>
      <c r="NOV111" s="273"/>
      <c r="NOW111" s="273"/>
      <c r="NOX111" s="273"/>
      <c r="NOY111" s="273"/>
      <c r="NOZ111" s="273"/>
      <c r="NPA111" s="273"/>
      <c r="NPB111" s="273"/>
      <c r="NPC111" s="273"/>
      <c r="NPD111" s="273"/>
      <c r="NPE111" s="273"/>
      <c r="NPF111" s="273"/>
      <c r="NPG111" s="273"/>
      <c r="NPH111" s="273"/>
      <c r="NPI111" s="273"/>
      <c r="NPJ111" s="273"/>
      <c r="NPK111" s="273"/>
      <c r="NPL111" s="273"/>
      <c r="NPM111" s="273"/>
      <c r="NPN111" s="273"/>
      <c r="NPO111" s="273"/>
      <c r="NPP111" s="273"/>
      <c r="NPQ111" s="273"/>
      <c r="NPR111" s="273"/>
      <c r="NPS111" s="273"/>
      <c r="NPT111" s="273"/>
      <c r="NPU111" s="273"/>
      <c r="NPV111" s="273"/>
      <c r="NPW111" s="273"/>
      <c r="NPX111" s="273"/>
      <c r="NPY111" s="273"/>
      <c r="NPZ111" s="273"/>
      <c r="NQA111" s="273"/>
      <c r="NQB111" s="273"/>
      <c r="NQC111" s="273"/>
      <c r="NQD111" s="273"/>
      <c r="NQE111" s="273"/>
      <c r="NQF111" s="273"/>
      <c r="NQG111" s="273"/>
      <c r="NQH111" s="273"/>
      <c r="NQI111" s="273"/>
      <c r="NQJ111" s="273"/>
      <c r="NQK111" s="273"/>
      <c r="NQL111" s="273"/>
      <c r="NQM111" s="273"/>
      <c r="NQN111" s="273"/>
      <c r="NQO111" s="273"/>
      <c r="NQP111" s="273"/>
      <c r="NQQ111" s="273"/>
      <c r="NQR111" s="273"/>
      <c r="NQS111" s="273"/>
      <c r="NQT111" s="273"/>
      <c r="NQU111" s="273"/>
      <c r="NQV111" s="273"/>
      <c r="NQW111" s="273"/>
      <c r="NQX111" s="273"/>
      <c r="NQY111" s="273"/>
      <c r="NQZ111" s="273"/>
      <c r="NRA111" s="273"/>
      <c r="NRB111" s="273"/>
      <c r="NRC111" s="273"/>
      <c r="NRD111" s="273"/>
      <c r="NRE111" s="273"/>
      <c r="NRF111" s="273"/>
      <c r="NRG111" s="273"/>
      <c r="NRH111" s="273"/>
      <c r="NRI111" s="273"/>
      <c r="NRJ111" s="273"/>
      <c r="NRK111" s="273"/>
      <c r="NRL111" s="273"/>
      <c r="NRM111" s="273"/>
      <c r="NRN111" s="273"/>
      <c r="NRO111" s="273"/>
      <c r="NRP111" s="273"/>
      <c r="NRQ111" s="273"/>
      <c r="NRR111" s="273"/>
      <c r="NRS111" s="273"/>
      <c r="NRT111" s="273"/>
      <c r="NRU111" s="273"/>
      <c r="NRV111" s="273"/>
      <c r="NRW111" s="273"/>
      <c r="NRX111" s="273"/>
      <c r="NRY111" s="273"/>
      <c r="NRZ111" s="273"/>
      <c r="NSA111" s="273"/>
      <c r="NSB111" s="273"/>
      <c r="NSC111" s="273"/>
      <c r="NSD111" s="273"/>
      <c r="NSE111" s="273"/>
      <c r="NSF111" s="273"/>
      <c r="NSG111" s="273"/>
      <c r="NSH111" s="273"/>
      <c r="NSI111" s="273"/>
      <c r="NSJ111" s="273"/>
      <c r="NSK111" s="273"/>
      <c r="NSL111" s="273"/>
      <c r="NSM111" s="273"/>
      <c r="NSN111" s="273"/>
      <c r="NSO111" s="273"/>
      <c r="NSP111" s="273"/>
      <c r="NSQ111" s="273"/>
      <c r="NSR111" s="273"/>
      <c r="NSS111" s="273"/>
      <c r="NST111" s="273"/>
      <c r="NSU111" s="273"/>
      <c r="NSV111" s="273"/>
      <c r="NSW111" s="273"/>
      <c r="NSX111" s="273"/>
      <c r="NSY111" s="273"/>
      <c r="NSZ111" s="273"/>
      <c r="NTA111" s="273"/>
      <c r="NTB111" s="273"/>
      <c r="NTC111" s="273"/>
      <c r="NTD111" s="273"/>
      <c r="NTE111" s="273"/>
      <c r="NTF111" s="273"/>
      <c r="NTG111" s="273"/>
      <c r="NTH111" s="273"/>
      <c r="NTI111" s="273"/>
      <c r="NTJ111" s="273"/>
      <c r="NTK111" s="273"/>
      <c r="NTL111" s="273"/>
      <c r="NTM111" s="273"/>
      <c r="NTN111" s="273"/>
      <c r="NTO111" s="273"/>
      <c r="NTP111" s="273"/>
      <c r="NTQ111" s="273"/>
      <c r="NTR111" s="273"/>
      <c r="NTS111" s="273"/>
      <c r="NTT111" s="273"/>
      <c r="NTU111" s="273"/>
      <c r="NTV111" s="273"/>
      <c r="NTW111" s="273"/>
      <c r="NTX111" s="273"/>
      <c r="NTY111" s="273"/>
      <c r="NTZ111" s="273"/>
      <c r="NUA111" s="273"/>
      <c r="NUB111" s="273"/>
      <c r="NUC111" s="273"/>
      <c r="NUD111" s="273"/>
      <c r="NUE111" s="273"/>
      <c r="NUF111" s="273"/>
      <c r="NUG111" s="273"/>
      <c r="NUH111" s="273"/>
      <c r="NUI111" s="273"/>
      <c r="NUJ111" s="273"/>
      <c r="NUK111" s="273"/>
      <c r="NUL111" s="273"/>
      <c r="NUM111" s="273"/>
      <c r="NUN111" s="273"/>
      <c r="NUO111" s="273"/>
      <c r="NUP111" s="273"/>
      <c r="NUQ111" s="273"/>
      <c r="NUR111" s="273"/>
      <c r="NUS111" s="273"/>
      <c r="NUT111" s="273"/>
      <c r="NUU111" s="273"/>
      <c r="NUV111" s="273"/>
      <c r="NUW111" s="273"/>
      <c r="NUX111" s="273"/>
      <c r="NUY111" s="273"/>
      <c r="NUZ111" s="273"/>
      <c r="NVA111" s="273"/>
      <c r="NVB111" s="273"/>
      <c r="NVC111" s="273"/>
      <c r="NVD111" s="273"/>
      <c r="NVE111" s="273"/>
      <c r="NVF111" s="273"/>
      <c r="NVG111" s="273"/>
      <c r="NVH111" s="273"/>
      <c r="NVI111" s="273"/>
      <c r="NVJ111" s="273"/>
      <c r="NVK111" s="273"/>
      <c r="NVL111" s="273"/>
      <c r="NVM111" s="273"/>
      <c r="NVN111" s="273"/>
      <c r="NVO111" s="273"/>
      <c r="NVP111" s="273"/>
      <c r="NVQ111" s="273"/>
      <c r="NVR111" s="273"/>
      <c r="NVS111" s="273"/>
      <c r="NVT111" s="273"/>
      <c r="NVU111" s="273"/>
      <c r="NVV111" s="273"/>
      <c r="NVW111" s="273"/>
      <c r="NVX111" s="273"/>
      <c r="NVY111" s="273"/>
      <c r="NVZ111" s="273"/>
      <c r="NWA111" s="273"/>
      <c r="NWB111" s="273"/>
      <c r="NWC111" s="273"/>
      <c r="NWD111" s="273"/>
      <c r="NWE111" s="273"/>
      <c r="NWF111" s="273"/>
      <c r="NWG111" s="273"/>
      <c r="NWH111" s="273"/>
      <c r="NWI111" s="273"/>
      <c r="NWJ111" s="273"/>
      <c r="NWK111" s="273"/>
      <c r="NWL111" s="273"/>
      <c r="NWM111" s="273"/>
      <c r="NWN111" s="273"/>
      <c r="NWO111" s="273"/>
      <c r="NWP111" s="273"/>
      <c r="NWQ111" s="273"/>
      <c r="NWR111" s="273"/>
      <c r="NWS111" s="273"/>
      <c r="NWT111" s="273"/>
      <c r="NWU111" s="273"/>
      <c r="NWV111" s="273"/>
      <c r="NWW111" s="273"/>
      <c r="NWX111" s="273"/>
      <c r="NWY111" s="273"/>
      <c r="NWZ111" s="273"/>
      <c r="NXA111" s="273"/>
      <c r="NXB111" s="273"/>
      <c r="NXC111" s="273"/>
      <c r="NXD111" s="273"/>
      <c r="NXE111" s="273"/>
      <c r="NXF111" s="273"/>
      <c r="NXG111" s="273"/>
      <c r="NXH111" s="273"/>
      <c r="NXI111" s="273"/>
      <c r="NXJ111" s="273"/>
      <c r="NXK111" s="273"/>
      <c r="NXL111" s="273"/>
      <c r="NXM111" s="273"/>
      <c r="NXN111" s="273"/>
      <c r="NXO111" s="273"/>
      <c r="NXP111" s="273"/>
      <c r="NXQ111" s="273"/>
      <c r="NXR111" s="273"/>
      <c r="NXS111" s="273"/>
      <c r="NXT111" s="273"/>
      <c r="NXU111" s="273"/>
      <c r="NXV111" s="273"/>
      <c r="NXW111" s="273"/>
      <c r="NXX111" s="273"/>
      <c r="NXY111" s="273"/>
      <c r="NXZ111" s="273"/>
      <c r="NYA111" s="273"/>
      <c r="NYB111" s="273"/>
      <c r="NYC111" s="273"/>
      <c r="NYD111" s="273"/>
      <c r="NYE111" s="273"/>
      <c r="NYF111" s="273"/>
      <c r="NYG111" s="273"/>
      <c r="NYH111" s="273"/>
      <c r="NYI111" s="273"/>
      <c r="NYJ111" s="273"/>
      <c r="NYK111" s="273"/>
      <c r="NYL111" s="273"/>
      <c r="NYM111" s="273"/>
      <c r="NYN111" s="273"/>
      <c r="NYO111" s="273"/>
      <c r="NYP111" s="273"/>
      <c r="NYQ111" s="273"/>
      <c r="NYR111" s="273"/>
      <c r="NYS111" s="273"/>
      <c r="NYT111" s="273"/>
      <c r="NYU111" s="273"/>
      <c r="NYV111" s="273"/>
      <c r="NYW111" s="273"/>
      <c r="NYX111" s="273"/>
      <c r="NYY111" s="273"/>
      <c r="NYZ111" s="273"/>
      <c r="NZA111" s="273"/>
      <c r="NZB111" s="273"/>
      <c r="NZC111" s="273"/>
      <c r="NZD111" s="273"/>
      <c r="NZE111" s="273"/>
      <c r="NZF111" s="273"/>
      <c r="NZG111" s="273"/>
      <c r="NZH111" s="273"/>
      <c r="NZI111" s="273"/>
      <c r="NZJ111" s="273"/>
      <c r="NZK111" s="273"/>
      <c r="NZL111" s="273"/>
      <c r="NZM111" s="273"/>
      <c r="NZN111" s="273"/>
      <c r="NZO111" s="273"/>
      <c r="NZP111" s="273"/>
      <c r="NZQ111" s="273"/>
      <c r="NZR111" s="273"/>
      <c r="NZS111" s="273"/>
      <c r="NZT111" s="273"/>
      <c r="NZU111" s="273"/>
      <c r="NZV111" s="273"/>
      <c r="NZW111" s="273"/>
      <c r="NZX111" s="273"/>
      <c r="NZY111" s="273"/>
      <c r="NZZ111" s="273"/>
      <c r="OAA111" s="273"/>
      <c r="OAB111" s="273"/>
      <c r="OAC111" s="273"/>
      <c r="OAD111" s="273"/>
      <c r="OAE111" s="273"/>
      <c r="OAF111" s="273"/>
      <c r="OAG111" s="273"/>
      <c r="OAH111" s="273"/>
      <c r="OAI111" s="273"/>
      <c r="OAJ111" s="273"/>
      <c r="OAK111" s="273"/>
      <c r="OAL111" s="273"/>
      <c r="OAM111" s="273"/>
      <c r="OAN111" s="273"/>
      <c r="OAO111" s="273"/>
      <c r="OAP111" s="273"/>
      <c r="OAQ111" s="273"/>
      <c r="OAR111" s="273"/>
      <c r="OAS111" s="273"/>
      <c r="OAT111" s="273"/>
      <c r="OAU111" s="273"/>
      <c r="OAV111" s="273"/>
      <c r="OAW111" s="273"/>
      <c r="OAX111" s="273"/>
      <c r="OAY111" s="273"/>
      <c r="OAZ111" s="273"/>
      <c r="OBA111" s="273"/>
      <c r="OBB111" s="273"/>
      <c r="OBC111" s="273"/>
      <c r="OBD111" s="273"/>
      <c r="OBE111" s="273"/>
      <c r="OBF111" s="273"/>
      <c r="OBG111" s="273"/>
      <c r="OBH111" s="273"/>
      <c r="OBI111" s="273"/>
      <c r="OBJ111" s="273"/>
      <c r="OBK111" s="273"/>
      <c r="OBL111" s="273"/>
      <c r="OBM111" s="273"/>
      <c r="OBN111" s="273"/>
      <c r="OBO111" s="273"/>
      <c r="OBP111" s="273"/>
      <c r="OBQ111" s="273"/>
      <c r="OBR111" s="273"/>
      <c r="OBS111" s="273"/>
      <c r="OBT111" s="273"/>
      <c r="OBU111" s="273"/>
      <c r="OBV111" s="273"/>
      <c r="OBW111" s="273"/>
      <c r="OBX111" s="273"/>
      <c r="OBY111" s="273"/>
      <c r="OBZ111" s="273"/>
      <c r="OCA111" s="273"/>
      <c r="OCB111" s="273"/>
      <c r="OCC111" s="273"/>
      <c r="OCD111" s="273"/>
      <c r="OCE111" s="273"/>
      <c r="OCF111" s="273"/>
      <c r="OCG111" s="273"/>
      <c r="OCH111" s="273"/>
      <c r="OCI111" s="273"/>
      <c r="OCJ111" s="273"/>
      <c r="OCK111" s="273"/>
      <c r="OCL111" s="273"/>
      <c r="OCM111" s="273"/>
      <c r="OCN111" s="273"/>
      <c r="OCO111" s="273"/>
      <c r="OCP111" s="273"/>
      <c r="OCQ111" s="273"/>
      <c r="OCR111" s="273"/>
      <c r="OCS111" s="273"/>
      <c r="OCT111" s="273"/>
      <c r="OCU111" s="273"/>
      <c r="OCV111" s="273"/>
      <c r="OCW111" s="273"/>
      <c r="OCX111" s="273"/>
      <c r="OCY111" s="273"/>
      <c r="OCZ111" s="273"/>
      <c r="ODA111" s="273"/>
      <c r="ODB111" s="273"/>
      <c r="ODC111" s="273"/>
      <c r="ODD111" s="273"/>
      <c r="ODE111" s="273"/>
      <c r="ODF111" s="273"/>
      <c r="ODG111" s="273"/>
      <c r="ODH111" s="273"/>
      <c r="ODI111" s="273"/>
      <c r="ODJ111" s="273"/>
      <c r="ODK111" s="273"/>
      <c r="ODL111" s="273"/>
      <c r="ODM111" s="273"/>
      <c r="ODN111" s="273"/>
      <c r="ODO111" s="273"/>
      <c r="ODP111" s="273"/>
      <c r="ODQ111" s="273"/>
      <c r="ODR111" s="273"/>
      <c r="ODS111" s="273"/>
      <c r="ODT111" s="273"/>
      <c r="ODU111" s="273"/>
      <c r="ODV111" s="273"/>
      <c r="ODW111" s="273"/>
      <c r="ODX111" s="273"/>
      <c r="ODY111" s="273"/>
      <c r="ODZ111" s="273"/>
      <c r="OEA111" s="273"/>
      <c r="OEB111" s="273"/>
      <c r="OEC111" s="273"/>
      <c r="OED111" s="273"/>
      <c r="OEE111" s="273"/>
      <c r="OEF111" s="273"/>
      <c r="OEG111" s="273"/>
      <c r="OEH111" s="273"/>
      <c r="OEI111" s="273"/>
      <c r="OEJ111" s="273"/>
      <c r="OEK111" s="273"/>
      <c r="OEL111" s="273"/>
      <c r="OEM111" s="273"/>
      <c r="OEN111" s="273"/>
      <c r="OEO111" s="273"/>
      <c r="OEP111" s="273"/>
      <c r="OEQ111" s="273"/>
      <c r="OER111" s="273"/>
      <c r="OES111" s="273"/>
      <c r="OET111" s="273"/>
      <c r="OEU111" s="273"/>
      <c r="OEV111" s="273"/>
      <c r="OEW111" s="273"/>
      <c r="OEX111" s="273"/>
      <c r="OEY111" s="273"/>
      <c r="OEZ111" s="273"/>
      <c r="OFA111" s="273"/>
      <c r="OFB111" s="273"/>
      <c r="OFC111" s="273"/>
      <c r="OFD111" s="273"/>
      <c r="OFE111" s="273"/>
      <c r="OFF111" s="273"/>
      <c r="OFG111" s="273"/>
      <c r="OFH111" s="273"/>
      <c r="OFI111" s="273"/>
      <c r="OFJ111" s="273"/>
      <c r="OFK111" s="273"/>
      <c r="OFL111" s="273"/>
      <c r="OFM111" s="273"/>
      <c r="OFN111" s="273"/>
      <c r="OFO111" s="273"/>
      <c r="OFP111" s="273"/>
      <c r="OFQ111" s="273"/>
      <c r="OFR111" s="273"/>
      <c r="OFS111" s="273"/>
      <c r="OFT111" s="273"/>
      <c r="OFU111" s="273"/>
      <c r="OFV111" s="273"/>
      <c r="OFW111" s="273"/>
      <c r="OFX111" s="273"/>
      <c r="OFY111" s="273"/>
      <c r="OFZ111" s="273"/>
      <c r="OGA111" s="273"/>
      <c r="OGB111" s="273"/>
      <c r="OGC111" s="273"/>
      <c r="OGD111" s="273"/>
      <c r="OGE111" s="273"/>
      <c r="OGF111" s="273"/>
      <c r="OGG111" s="273"/>
      <c r="OGH111" s="273"/>
      <c r="OGI111" s="273"/>
      <c r="OGJ111" s="273"/>
      <c r="OGK111" s="273"/>
      <c r="OGL111" s="273"/>
      <c r="OGM111" s="273"/>
      <c r="OGN111" s="273"/>
      <c r="OGO111" s="273"/>
      <c r="OGP111" s="273"/>
      <c r="OGQ111" s="273"/>
      <c r="OGR111" s="273"/>
      <c r="OGS111" s="273"/>
      <c r="OGT111" s="273"/>
      <c r="OGU111" s="273"/>
      <c r="OGV111" s="273"/>
      <c r="OGW111" s="273"/>
      <c r="OGX111" s="273"/>
      <c r="OGY111" s="273"/>
      <c r="OGZ111" s="273"/>
      <c r="OHA111" s="273"/>
      <c r="OHB111" s="273"/>
      <c r="OHC111" s="273"/>
      <c r="OHD111" s="273"/>
      <c r="OHE111" s="273"/>
      <c r="OHF111" s="273"/>
      <c r="OHG111" s="273"/>
      <c r="OHH111" s="273"/>
      <c r="OHI111" s="273"/>
      <c r="OHJ111" s="273"/>
      <c r="OHK111" s="273"/>
      <c r="OHL111" s="273"/>
      <c r="OHM111" s="273"/>
      <c r="OHN111" s="273"/>
      <c r="OHO111" s="273"/>
      <c r="OHP111" s="273"/>
      <c r="OHQ111" s="273"/>
      <c r="OHR111" s="273"/>
      <c r="OHS111" s="273"/>
      <c r="OHT111" s="273"/>
      <c r="OHU111" s="273"/>
      <c r="OHV111" s="273"/>
      <c r="OHW111" s="273"/>
      <c r="OHX111" s="273"/>
      <c r="OHY111" s="273"/>
      <c r="OHZ111" s="273"/>
      <c r="OIA111" s="273"/>
      <c r="OIB111" s="273"/>
      <c r="OIC111" s="273"/>
      <c r="OID111" s="273"/>
      <c r="OIE111" s="273"/>
      <c r="OIF111" s="273"/>
      <c r="OIG111" s="273"/>
      <c r="OIH111" s="273"/>
      <c r="OII111" s="273"/>
      <c r="OIJ111" s="273"/>
      <c r="OIK111" s="273"/>
      <c r="OIL111" s="273"/>
      <c r="OIM111" s="273"/>
      <c r="OIN111" s="273"/>
      <c r="OIO111" s="273"/>
      <c r="OIP111" s="273"/>
      <c r="OIQ111" s="273"/>
      <c r="OIR111" s="273"/>
      <c r="OIS111" s="273"/>
      <c r="OIT111" s="273"/>
      <c r="OIU111" s="273"/>
      <c r="OIV111" s="273"/>
      <c r="OIW111" s="273"/>
      <c r="OIX111" s="273"/>
      <c r="OIY111" s="273"/>
      <c r="OIZ111" s="273"/>
      <c r="OJA111" s="273"/>
      <c r="OJB111" s="273"/>
      <c r="OJC111" s="273"/>
      <c r="OJD111" s="273"/>
      <c r="OJE111" s="273"/>
      <c r="OJF111" s="273"/>
      <c r="OJG111" s="273"/>
      <c r="OJH111" s="273"/>
      <c r="OJI111" s="273"/>
      <c r="OJJ111" s="273"/>
      <c r="OJK111" s="273"/>
      <c r="OJL111" s="273"/>
      <c r="OJM111" s="273"/>
      <c r="OJN111" s="273"/>
      <c r="OJO111" s="273"/>
      <c r="OJP111" s="273"/>
      <c r="OJQ111" s="273"/>
      <c r="OJR111" s="273"/>
      <c r="OJS111" s="273"/>
      <c r="OJT111" s="273"/>
      <c r="OJU111" s="273"/>
      <c r="OJV111" s="273"/>
      <c r="OJW111" s="273"/>
      <c r="OJX111" s="273"/>
      <c r="OJY111" s="273"/>
      <c r="OJZ111" s="273"/>
      <c r="OKA111" s="273"/>
      <c r="OKB111" s="273"/>
      <c r="OKC111" s="273"/>
      <c r="OKD111" s="273"/>
      <c r="OKE111" s="273"/>
      <c r="OKF111" s="273"/>
      <c r="OKG111" s="273"/>
      <c r="OKH111" s="273"/>
      <c r="OKI111" s="273"/>
      <c r="OKJ111" s="273"/>
      <c r="OKK111" s="273"/>
      <c r="OKL111" s="273"/>
      <c r="OKM111" s="273"/>
      <c r="OKN111" s="273"/>
      <c r="OKO111" s="273"/>
      <c r="OKP111" s="273"/>
      <c r="OKQ111" s="273"/>
      <c r="OKR111" s="273"/>
      <c r="OKS111" s="273"/>
      <c r="OKT111" s="273"/>
      <c r="OKU111" s="273"/>
      <c r="OKV111" s="273"/>
      <c r="OKW111" s="273"/>
      <c r="OKX111" s="273"/>
      <c r="OKY111" s="273"/>
      <c r="OKZ111" s="273"/>
      <c r="OLA111" s="273"/>
      <c r="OLB111" s="273"/>
      <c r="OLC111" s="273"/>
      <c r="OLD111" s="273"/>
      <c r="OLE111" s="273"/>
      <c r="OLF111" s="273"/>
      <c r="OLG111" s="273"/>
      <c r="OLH111" s="273"/>
      <c r="OLI111" s="273"/>
      <c r="OLJ111" s="273"/>
      <c r="OLK111" s="273"/>
      <c r="OLL111" s="273"/>
      <c r="OLM111" s="273"/>
      <c r="OLN111" s="273"/>
      <c r="OLO111" s="273"/>
      <c r="OLP111" s="273"/>
      <c r="OLQ111" s="273"/>
      <c r="OLR111" s="273"/>
      <c r="OLS111" s="273"/>
      <c r="OLT111" s="273"/>
      <c r="OLU111" s="273"/>
      <c r="OLV111" s="273"/>
      <c r="OLW111" s="273"/>
      <c r="OLX111" s="273"/>
      <c r="OLY111" s="273"/>
      <c r="OLZ111" s="273"/>
      <c r="OMA111" s="273"/>
      <c r="OMB111" s="273"/>
      <c r="OMC111" s="273"/>
      <c r="OMD111" s="273"/>
      <c r="OME111" s="273"/>
      <c r="OMF111" s="273"/>
      <c r="OMG111" s="273"/>
      <c r="OMH111" s="273"/>
      <c r="OMI111" s="273"/>
      <c r="OMJ111" s="273"/>
      <c r="OMK111" s="273"/>
      <c r="OML111" s="273"/>
      <c r="OMM111" s="273"/>
      <c r="OMN111" s="273"/>
      <c r="OMO111" s="273"/>
      <c r="OMP111" s="273"/>
      <c r="OMQ111" s="273"/>
      <c r="OMR111" s="273"/>
      <c r="OMS111" s="273"/>
      <c r="OMT111" s="273"/>
      <c r="OMU111" s="273"/>
      <c r="OMV111" s="273"/>
      <c r="OMW111" s="273"/>
      <c r="OMX111" s="273"/>
      <c r="OMY111" s="273"/>
      <c r="OMZ111" s="273"/>
      <c r="ONA111" s="273"/>
      <c r="ONB111" s="273"/>
      <c r="ONC111" s="273"/>
      <c r="OND111" s="273"/>
      <c r="ONE111" s="273"/>
      <c r="ONF111" s="273"/>
      <c r="ONG111" s="273"/>
      <c r="ONH111" s="273"/>
      <c r="ONI111" s="273"/>
      <c r="ONJ111" s="273"/>
      <c r="ONK111" s="273"/>
      <c r="ONL111" s="273"/>
      <c r="ONM111" s="273"/>
      <c r="ONN111" s="273"/>
      <c r="ONO111" s="273"/>
      <c r="ONP111" s="273"/>
      <c r="ONQ111" s="273"/>
      <c r="ONR111" s="273"/>
      <c r="ONS111" s="273"/>
      <c r="ONT111" s="273"/>
      <c r="ONU111" s="273"/>
      <c r="ONV111" s="273"/>
      <c r="ONW111" s="273"/>
      <c r="ONX111" s="273"/>
      <c r="ONY111" s="273"/>
      <c r="ONZ111" s="273"/>
      <c r="OOA111" s="273"/>
      <c r="OOB111" s="273"/>
      <c r="OOC111" s="273"/>
      <c r="OOD111" s="273"/>
      <c r="OOE111" s="273"/>
      <c r="OOF111" s="273"/>
      <c r="OOG111" s="273"/>
      <c r="OOH111" s="273"/>
      <c r="OOI111" s="273"/>
      <c r="OOJ111" s="273"/>
      <c r="OOK111" s="273"/>
      <c r="OOL111" s="273"/>
      <c r="OOM111" s="273"/>
      <c r="OON111" s="273"/>
      <c r="OOO111" s="273"/>
      <c r="OOP111" s="273"/>
      <c r="OOQ111" s="273"/>
      <c r="OOR111" s="273"/>
      <c r="OOS111" s="273"/>
      <c r="OOT111" s="273"/>
      <c r="OOU111" s="273"/>
      <c r="OOV111" s="273"/>
      <c r="OOW111" s="273"/>
      <c r="OOX111" s="273"/>
      <c r="OOY111" s="273"/>
      <c r="OOZ111" s="273"/>
      <c r="OPA111" s="273"/>
      <c r="OPB111" s="273"/>
      <c r="OPC111" s="273"/>
      <c r="OPD111" s="273"/>
      <c r="OPE111" s="273"/>
      <c r="OPF111" s="273"/>
      <c r="OPG111" s="273"/>
      <c r="OPH111" s="273"/>
      <c r="OPI111" s="273"/>
      <c r="OPJ111" s="273"/>
      <c r="OPK111" s="273"/>
      <c r="OPL111" s="273"/>
      <c r="OPM111" s="273"/>
      <c r="OPN111" s="273"/>
      <c r="OPO111" s="273"/>
      <c r="OPP111" s="273"/>
      <c r="OPQ111" s="273"/>
      <c r="OPR111" s="273"/>
      <c r="OPS111" s="273"/>
      <c r="OPT111" s="273"/>
      <c r="OPU111" s="273"/>
      <c r="OPV111" s="273"/>
      <c r="OPW111" s="273"/>
      <c r="OPX111" s="273"/>
      <c r="OPY111" s="273"/>
      <c r="OPZ111" s="273"/>
      <c r="OQA111" s="273"/>
      <c r="OQB111" s="273"/>
      <c r="OQC111" s="273"/>
      <c r="OQD111" s="273"/>
      <c r="OQE111" s="273"/>
      <c r="OQF111" s="273"/>
      <c r="OQG111" s="273"/>
      <c r="OQH111" s="273"/>
      <c r="OQI111" s="273"/>
      <c r="OQJ111" s="273"/>
      <c r="OQK111" s="273"/>
      <c r="OQL111" s="273"/>
      <c r="OQM111" s="273"/>
      <c r="OQN111" s="273"/>
      <c r="OQO111" s="273"/>
      <c r="OQP111" s="273"/>
      <c r="OQQ111" s="273"/>
      <c r="OQR111" s="273"/>
      <c r="OQS111" s="273"/>
      <c r="OQT111" s="273"/>
      <c r="OQU111" s="273"/>
      <c r="OQV111" s="273"/>
      <c r="OQW111" s="273"/>
      <c r="OQX111" s="273"/>
      <c r="OQY111" s="273"/>
      <c r="OQZ111" s="273"/>
      <c r="ORA111" s="273"/>
      <c r="ORB111" s="273"/>
      <c r="ORC111" s="273"/>
      <c r="ORD111" s="273"/>
      <c r="ORE111" s="273"/>
      <c r="ORF111" s="273"/>
      <c r="ORG111" s="273"/>
      <c r="ORH111" s="273"/>
      <c r="ORI111" s="273"/>
      <c r="ORJ111" s="273"/>
      <c r="ORK111" s="273"/>
      <c r="ORL111" s="273"/>
      <c r="ORM111" s="273"/>
      <c r="ORN111" s="273"/>
      <c r="ORO111" s="273"/>
      <c r="ORP111" s="273"/>
      <c r="ORQ111" s="273"/>
      <c r="ORR111" s="273"/>
      <c r="ORS111" s="273"/>
      <c r="ORT111" s="273"/>
      <c r="ORU111" s="273"/>
      <c r="ORV111" s="273"/>
      <c r="ORW111" s="273"/>
      <c r="ORX111" s="273"/>
      <c r="ORY111" s="273"/>
      <c r="ORZ111" s="273"/>
      <c r="OSA111" s="273"/>
      <c r="OSB111" s="273"/>
      <c r="OSC111" s="273"/>
      <c r="OSD111" s="273"/>
      <c r="OSE111" s="273"/>
      <c r="OSF111" s="273"/>
      <c r="OSG111" s="273"/>
      <c r="OSH111" s="273"/>
      <c r="OSI111" s="273"/>
      <c r="OSJ111" s="273"/>
      <c r="OSK111" s="273"/>
      <c r="OSL111" s="273"/>
      <c r="OSM111" s="273"/>
      <c r="OSN111" s="273"/>
      <c r="OSO111" s="273"/>
      <c r="OSP111" s="273"/>
      <c r="OSQ111" s="273"/>
      <c r="OSR111" s="273"/>
      <c r="OSS111" s="273"/>
      <c r="OST111" s="273"/>
      <c r="OSU111" s="273"/>
      <c r="OSV111" s="273"/>
      <c r="OSW111" s="273"/>
      <c r="OSX111" s="273"/>
      <c r="OSY111" s="273"/>
      <c r="OSZ111" s="273"/>
      <c r="OTA111" s="273"/>
      <c r="OTB111" s="273"/>
      <c r="OTC111" s="273"/>
      <c r="OTD111" s="273"/>
      <c r="OTE111" s="273"/>
      <c r="OTF111" s="273"/>
      <c r="OTG111" s="273"/>
      <c r="OTH111" s="273"/>
      <c r="OTI111" s="273"/>
      <c r="OTJ111" s="273"/>
      <c r="OTK111" s="273"/>
      <c r="OTL111" s="273"/>
      <c r="OTM111" s="273"/>
      <c r="OTN111" s="273"/>
      <c r="OTO111" s="273"/>
      <c r="OTP111" s="273"/>
      <c r="OTQ111" s="273"/>
      <c r="OTR111" s="273"/>
      <c r="OTS111" s="273"/>
      <c r="OTT111" s="273"/>
      <c r="OTU111" s="273"/>
      <c r="OTV111" s="273"/>
      <c r="OTW111" s="273"/>
      <c r="OTX111" s="273"/>
      <c r="OTY111" s="273"/>
      <c r="OTZ111" s="273"/>
      <c r="OUA111" s="273"/>
      <c r="OUB111" s="273"/>
      <c r="OUC111" s="273"/>
      <c r="OUD111" s="273"/>
      <c r="OUE111" s="273"/>
      <c r="OUF111" s="273"/>
      <c r="OUG111" s="273"/>
      <c r="OUH111" s="273"/>
      <c r="OUI111" s="273"/>
      <c r="OUJ111" s="273"/>
      <c r="OUK111" s="273"/>
      <c r="OUL111" s="273"/>
      <c r="OUM111" s="273"/>
      <c r="OUN111" s="273"/>
      <c r="OUO111" s="273"/>
      <c r="OUP111" s="273"/>
      <c r="OUQ111" s="273"/>
      <c r="OUR111" s="273"/>
      <c r="OUS111" s="273"/>
      <c r="OUT111" s="273"/>
      <c r="OUU111" s="273"/>
      <c r="OUV111" s="273"/>
      <c r="OUW111" s="273"/>
      <c r="OUX111" s="273"/>
      <c r="OUY111" s="273"/>
      <c r="OUZ111" s="273"/>
      <c r="OVA111" s="273"/>
      <c r="OVB111" s="273"/>
      <c r="OVC111" s="273"/>
      <c r="OVD111" s="273"/>
      <c r="OVE111" s="273"/>
      <c r="OVF111" s="273"/>
      <c r="OVG111" s="273"/>
      <c r="OVH111" s="273"/>
      <c r="OVI111" s="273"/>
      <c r="OVJ111" s="273"/>
      <c r="OVK111" s="273"/>
      <c r="OVL111" s="273"/>
      <c r="OVM111" s="273"/>
      <c r="OVN111" s="273"/>
      <c r="OVO111" s="273"/>
      <c r="OVP111" s="273"/>
      <c r="OVQ111" s="273"/>
      <c r="OVR111" s="273"/>
      <c r="OVS111" s="273"/>
      <c r="OVT111" s="273"/>
      <c r="OVU111" s="273"/>
      <c r="OVV111" s="273"/>
      <c r="OVW111" s="273"/>
      <c r="OVX111" s="273"/>
      <c r="OVY111" s="273"/>
      <c r="OVZ111" s="273"/>
      <c r="OWA111" s="273"/>
      <c r="OWB111" s="273"/>
      <c r="OWC111" s="273"/>
      <c r="OWD111" s="273"/>
      <c r="OWE111" s="273"/>
      <c r="OWF111" s="273"/>
      <c r="OWG111" s="273"/>
      <c r="OWH111" s="273"/>
      <c r="OWI111" s="273"/>
      <c r="OWJ111" s="273"/>
      <c r="OWK111" s="273"/>
      <c r="OWL111" s="273"/>
      <c r="OWM111" s="273"/>
      <c r="OWN111" s="273"/>
      <c r="OWO111" s="273"/>
      <c r="OWP111" s="273"/>
      <c r="OWQ111" s="273"/>
      <c r="OWR111" s="273"/>
      <c r="OWS111" s="273"/>
      <c r="OWT111" s="273"/>
      <c r="OWU111" s="273"/>
      <c r="OWV111" s="273"/>
      <c r="OWW111" s="273"/>
      <c r="OWX111" s="273"/>
      <c r="OWY111" s="273"/>
      <c r="OWZ111" s="273"/>
      <c r="OXA111" s="273"/>
      <c r="OXB111" s="273"/>
      <c r="OXC111" s="273"/>
      <c r="OXD111" s="273"/>
      <c r="OXE111" s="273"/>
      <c r="OXF111" s="273"/>
      <c r="OXG111" s="273"/>
      <c r="OXH111" s="273"/>
      <c r="OXI111" s="273"/>
      <c r="OXJ111" s="273"/>
      <c r="OXK111" s="273"/>
      <c r="OXL111" s="273"/>
      <c r="OXM111" s="273"/>
      <c r="OXN111" s="273"/>
      <c r="OXO111" s="273"/>
      <c r="OXP111" s="273"/>
      <c r="OXQ111" s="273"/>
      <c r="OXR111" s="273"/>
      <c r="OXS111" s="273"/>
      <c r="OXT111" s="273"/>
      <c r="OXU111" s="273"/>
      <c r="OXV111" s="273"/>
      <c r="OXW111" s="273"/>
      <c r="OXX111" s="273"/>
      <c r="OXY111" s="273"/>
      <c r="OXZ111" s="273"/>
      <c r="OYA111" s="273"/>
      <c r="OYB111" s="273"/>
      <c r="OYC111" s="273"/>
      <c r="OYD111" s="273"/>
      <c r="OYE111" s="273"/>
      <c r="OYF111" s="273"/>
      <c r="OYG111" s="273"/>
      <c r="OYH111" s="273"/>
      <c r="OYI111" s="273"/>
      <c r="OYJ111" s="273"/>
      <c r="OYK111" s="273"/>
      <c r="OYL111" s="273"/>
      <c r="OYM111" s="273"/>
      <c r="OYN111" s="273"/>
      <c r="OYO111" s="273"/>
      <c r="OYP111" s="273"/>
      <c r="OYQ111" s="273"/>
      <c r="OYR111" s="273"/>
      <c r="OYS111" s="273"/>
      <c r="OYT111" s="273"/>
      <c r="OYU111" s="273"/>
      <c r="OYV111" s="273"/>
      <c r="OYW111" s="273"/>
      <c r="OYX111" s="273"/>
      <c r="OYY111" s="273"/>
      <c r="OYZ111" s="273"/>
      <c r="OZA111" s="273"/>
      <c r="OZB111" s="273"/>
      <c r="OZC111" s="273"/>
      <c r="OZD111" s="273"/>
      <c r="OZE111" s="273"/>
      <c r="OZF111" s="273"/>
      <c r="OZG111" s="273"/>
      <c r="OZH111" s="273"/>
      <c r="OZI111" s="273"/>
      <c r="OZJ111" s="273"/>
      <c r="OZK111" s="273"/>
      <c r="OZL111" s="273"/>
      <c r="OZM111" s="273"/>
      <c r="OZN111" s="273"/>
      <c r="OZO111" s="273"/>
      <c r="OZP111" s="273"/>
      <c r="OZQ111" s="273"/>
      <c r="OZR111" s="273"/>
      <c r="OZS111" s="273"/>
      <c r="OZT111" s="273"/>
      <c r="OZU111" s="273"/>
      <c r="OZV111" s="273"/>
      <c r="OZW111" s="273"/>
      <c r="OZX111" s="273"/>
      <c r="OZY111" s="273"/>
      <c r="OZZ111" s="273"/>
      <c r="PAA111" s="273"/>
      <c r="PAB111" s="273"/>
      <c r="PAC111" s="273"/>
      <c r="PAD111" s="273"/>
      <c r="PAE111" s="273"/>
      <c r="PAF111" s="273"/>
      <c r="PAG111" s="273"/>
      <c r="PAH111" s="273"/>
      <c r="PAI111" s="273"/>
      <c r="PAJ111" s="273"/>
      <c r="PAK111" s="273"/>
      <c r="PAL111" s="273"/>
      <c r="PAM111" s="273"/>
      <c r="PAN111" s="273"/>
      <c r="PAO111" s="273"/>
      <c r="PAP111" s="273"/>
      <c r="PAQ111" s="273"/>
      <c r="PAR111" s="273"/>
      <c r="PAS111" s="273"/>
      <c r="PAT111" s="273"/>
      <c r="PAU111" s="273"/>
      <c r="PAV111" s="273"/>
      <c r="PAW111" s="273"/>
      <c r="PAX111" s="273"/>
      <c r="PAY111" s="273"/>
      <c r="PAZ111" s="273"/>
      <c r="PBA111" s="273"/>
      <c r="PBB111" s="273"/>
      <c r="PBC111" s="273"/>
      <c r="PBD111" s="273"/>
      <c r="PBE111" s="273"/>
      <c r="PBF111" s="273"/>
      <c r="PBG111" s="273"/>
      <c r="PBH111" s="273"/>
      <c r="PBI111" s="273"/>
      <c r="PBJ111" s="273"/>
      <c r="PBK111" s="273"/>
      <c r="PBL111" s="273"/>
      <c r="PBM111" s="273"/>
      <c r="PBN111" s="273"/>
      <c r="PBO111" s="273"/>
      <c r="PBP111" s="273"/>
      <c r="PBQ111" s="273"/>
      <c r="PBR111" s="273"/>
      <c r="PBS111" s="273"/>
      <c r="PBT111" s="273"/>
      <c r="PBU111" s="273"/>
      <c r="PBV111" s="273"/>
      <c r="PBW111" s="273"/>
      <c r="PBX111" s="273"/>
      <c r="PBY111" s="273"/>
      <c r="PBZ111" s="273"/>
      <c r="PCA111" s="273"/>
      <c r="PCB111" s="273"/>
      <c r="PCC111" s="273"/>
      <c r="PCD111" s="273"/>
      <c r="PCE111" s="273"/>
      <c r="PCF111" s="273"/>
      <c r="PCG111" s="273"/>
      <c r="PCH111" s="273"/>
      <c r="PCI111" s="273"/>
      <c r="PCJ111" s="273"/>
      <c r="PCK111" s="273"/>
      <c r="PCL111" s="273"/>
      <c r="PCM111" s="273"/>
      <c r="PCN111" s="273"/>
      <c r="PCO111" s="273"/>
      <c r="PCP111" s="273"/>
      <c r="PCQ111" s="273"/>
      <c r="PCR111" s="273"/>
      <c r="PCS111" s="273"/>
      <c r="PCT111" s="273"/>
      <c r="PCU111" s="273"/>
      <c r="PCV111" s="273"/>
      <c r="PCW111" s="273"/>
      <c r="PCX111" s="273"/>
      <c r="PCY111" s="273"/>
      <c r="PCZ111" s="273"/>
      <c r="PDA111" s="273"/>
      <c r="PDB111" s="273"/>
      <c r="PDC111" s="273"/>
      <c r="PDD111" s="273"/>
      <c r="PDE111" s="273"/>
      <c r="PDF111" s="273"/>
      <c r="PDG111" s="273"/>
      <c r="PDH111" s="273"/>
      <c r="PDI111" s="273"/>
      <c r="PDJ111" s="273"/>
      <c r="PDK111" s="273"/>
      <c r="PDL111" s="273"/>
      <c r="PDM111" s="273"/>
      <c r="PDN111" s="273"/>
      <c r="PDO111" s="273"/>
      <c r="PDP111" s="273"/>
      <c r="PDQ111" s="273"/>
      <c r="PDR111" s="273"/>
      <c r="PDS111" s="273"/>
      <c r="PDT111" s="273"/>
      <c r="PDU111" s="273"/>
      <c r="PDV111" s="273"/>
      <c r="PDW111" s="273"/>
      <c r="PDX111" s="273"/>
      <c r="PDY111" s="273"/>
      <c r="PDZ111" s="273"/>
      <c r="PEA111" s="273"/>
      <c r="PEB111" s="273"/>
      <c r="PEC111" s="273"/>
      <c r="PED111" s="273"/>
      <c r="PEE111" s="273"/>
      <c r="PEF111" s="273"/>
      <c r="PEG111" s="273"/>
      <c r="PEH111" s="273"/>
      <c r="PEI111" s="273"/>
      <c r="PEJ111" s="273"/>
      <c r="PEK111" s="273"/>
      <c r="PEL111" s="273"/>
      <c r="PEM111" s="273"/>
      <c r="PEN111" s="273"/>
      <c r="PEO111" s="273"/>
      <c r="PEP111" s="273"/>
      <c r="PEQ111" s="273"/>
      <c r="PER111" s="273"/>
      <c r="PES111" s="273"/>
      <c r="PET111" s="273"/>
      <c r="PEU111" s="273"/>
      <c r="PEV111" s="273"/>
      <c r="PEW111" s="273"/>
      <c r="PEX111" s="273"/>
      <c r="PEY111" s="273"/>
      <c r="PEZ111" s="273"/>
      <c r="PFA111" s="273"/>
      <c r="PFB111" s="273"/>
      <c r="PFC111" s="273"/>
      <c r="PFD111" s="273"/>
      <c r="PFE111" s="273"/>
      <c r="PFF111" s="273"/>
      <c r="PFG111" s="273"/>
      <c r="PFH111" s="273"/>
      <c r="PFI111" s="273"/>
      <c r="PFJ111" s="273"/>
      <c r="PFK111" s="273"/>
      <c r="PFL111" s="273"/>
      <c r="PFM111" s="273"/>
      <c r="PFN111" s="273"/>
      <c r="PFO111" s="273"/>
      <c r="PFP111" s="273"/>
      <c r="PFQ111" s="273"/>
      <c r="PFR111" s="273"/>
      <c r="PFS111" s="273"/>
      <c r="PFT111" s="273"/>
      <c r="PFU111" s="273"/>
      <c r="PFV111" s="273"/>
      <c r="PFW111" s="273"/>
      <c r="PFX111" s="273"/>
      <c r="PFY111" s="273"/>
      <c r="PFZ111" s="273"/>
      <c r="PGA111" s="273"/>
      <c r="PGB111" s="273"/>
      <c r="PGC111" s="273"/>
      <c r="PGD111" s="273"/>
      <c r="PGE111" s="273"/>
      <c r="PGF111" s="273"/>
      <c r="PGG111" s="273"/>
      <c r="PGH111" s="273"/>
      <c r="PGI111" s="273"/>
      <c r="PGJ111" s="273"/>
      <c r="PGK111" s="273"/>
      <c r="PGL111" s="273"/>
      <c r="PGM111" s="273"/>
      <c r="PGN111" s="273"/>
      <c r="PGO111" s="273"/>
      <c r="PGP111" s="273"/>
      <c r="PGQ111" s="273"/>
      <c r="PGR111" s="273"/>
      <c r="PGS111" s="273"/>
      <c r="PGT111" s="273"/>
      <c r="PGU111" s="273"/>
      <c r="PGV111" s="273"/>
      <c r="PGW111" s="273"/>
      <c r="PGX111" s="273"/>
      <c r="PGY111" s="273"/>
      <c r="PGZ111" s="273"/>
      <c r="PHA111" s="273"/>
      <c r="PHB111" s="273"/>
      <c r="PHC111" s="273"/>
      <c r="PHD111" s="273"/>
      <c r="PHE111" s="273"/>
      <c r="PHF111" s="273"/>
      <c r="PHG111" s="273"/>
      <c r="PHH111" s="273"/>
      <c r="PHI111" s="273"/>
      <c r="PHJ111" s="273"/>
      <c r="PHK111" s="273"/>
      <c r="PHL111" s="273"/>
      <c r="PHM111" s="273"/>
      <c r="PHN111" s="273"/>
      <c r="PHO111" s="273"/>
      <c r="PHP111" s="273"/>
      <c r="PHQ111" s="273"/>
      <c r="PHR111" s="273"/>
      <c r="PHS111" s="273"/>
      <c r="PHT111" s="273"/>
      <c r="PHU111" s="273"/>
      <c r="PHV111" s="273"/>
      <c r="PHW111" s="273"/>
      <c r="PHX111" s="273"/>
      <c r="PHY111" s="273"/>
      <c r="PHZ111" s="273"/>
      <c r="PIA111" s="273"/>
      <c r="PIB111" s="273"/>
      <c r="PIC111" s="273"/>
      <c r="PID111" s="273"/>
      <c r="PIE111" s="273"/>
      <c r="PIF111" s="273"/>
      <c r="PIG111" s="273"/>
      <c r="PIH111" s="273"/>
      <c r="PII111" s="273"/>
      <c r="PIJ111" s="273"/>
      <c r="PIK111" s="273"/>
      <c r="PIL111" s="273"/>
      <c r="PIM111" s="273"/>
      <c r="PIN111" s="273"/>
      <c r="PIO111" s="273"/>
      <c r="PIP111" s="273"/>
      <c r="PIQ111" s="273"/>
      <c r="PIR111" s="273"/>
      <c r="PIS111" s="273"/>
      <c r="PIT111" s="273"/>
      <c r="PIU111" s="273"/>
      <c r="PIV111" s="273"/>
      <c r="PIW111" s="273"/>
      <c r="PIX111" s="273"/>
      <c r="PIY111" s="273"/>
      <c r="PIZ111" s="273"/>
      <c r="PJA111" s="273"/>
      <c r="PJB111" s="273"/>
      <c r="PJC111" s="273"/>
      <c r="PJD111" s="273"/>
      <c r="PJE111" s="273"/>
      <c r="PJF111" s="273"/>
      <c r="PJG111" s="273"/>
      <c r="PJH111" s="273"/>
      <c r="PJI111" s="273"/>
      <c r="PJJ111" s="273"/>
      <c r="PJK111" s="273"/>
      <c r="PJL111" s="273"/>
      <c r="PJM111" s="273"/>
      <c r="PJN111" s="273"/>
      <c r="PJO111" s="273"/>
      <c r="PJP111" s="273"/>
      <c r="PJQ111" s="273"/>
      <c r="PJR111" s="273"/>
      <c r="PJS111" s="273"/>
      <c r="PJT111" s="273"/>
      <c r="PJU111" s="273"/>
      <c r="PJV111" s="273"/>
      <c r="PJW111" s="273"/>
      <c r="PJX111" s="273"/>
      <c r="PJY111" s="273"/>
      <c r="PJZ111" s="273"/>
      <c r="PKA111" s="273"/>
      <c r="PKB111" s="273"/>
      <c r="PKC111" s="273"/>
      <c r="PKD111" s="273"/>
      <c r="PKE111" s="273"/>
      <c r="PKF111" s="273"/>
      <c r="PKG111" s="273"/>
      <c r="PKH111" s="273"/>
      <c r="PKI111" s="273"/>
      <c r="PKJ111" s="273"/>
      <c r="PKK111" s="273"/>
      <c r="PKL111" s="273"/>
      <c r="PKM111" s="273"/>
      <c r="PKN111" s="273"/>
      <c r="PKO111" s="273"/>
      <c r="PKP111" s="273"/>
      <c r="PKQ111" s="273"/>
      <c r="PKR111" s="273"/>
      <c r="PKS111" s="273"/>
      <c r="PKT111" s="273"/>
      <c r="PKU111" s="273"/>
      <c r="PKV111" s="273"/>
      <c r="PKW111" s="273"/>
      <c r="PKX111" s="273"/>
      <c r="PKY111" s="273"/>
      <c r="PKZ111" s="273"/>
      <c r="PLA111" s="273"/>
      <c r="PLB111" s="273"/>
      <c r="PLC111" s="273"/>
      <c r="PLD111" s="273"/>
      <c r="PLE111" s="273"/>
      <c r="PLF111" s="273"/>
      <c r="PLG111" s="273"/>
      <c r="PLH111" s="273"/>
      <c r="PLI111" s="273"/>
      <c r="PLJ111" s="273"/>
      <c r="PLK111" s="273"/>
      <c r="PLL111" s="273"/>
      <c r="PLM111" s="273"/>
      <c r="PLN111" s="273"/>
      <c r="PLO111" s="273"/>
      <c r="PLP111" s="273"/>
      <c r="PLQ111" s="273"/>
      <c r="PLR111" s="273"/>
      <c r="PLS111" s="273"/>
      <c r="PLT111" s="273"/>
      <c r="PLU111" s="273"/>
      <c r="PLV111" s="273"/>
      <c r="PLW111" s="273"/>
      <c r="PLX111" s="273"/>
      <c r="PLY111" s="273"/>
      <c r="PLZ111" s="273"/>
      <c r="PMA111" s="273"/>
      <c r="PMB111" s="273"/>
      <c r="PMC111" s="273"/>
      <c r="PMD111" s="273"/>
      <c r="PME111" s="273"/>
      <c r="PMF111" s="273"/>
      <c r="PMG111" s="273"/>
      <c r="PMH111" s="273"/>
      <c r="PMI111" s="273"/>
      <c r="PMJ111" s="273"/>
      <c r="PMK111" s="273"/>
      <c r="PML111" s="273"/>
      <c r="PMM111" s="273"/>
      <c r="PMN111" s="273"/>
      <c r="PMO111" s="273"/>
      <c r="PMP111" s="273"/>
      <c r="PMQ111" s="273"/>
      <c r="PMR111" s="273"/>
      <c r="PMS111" s="273"/>
      <c r="PMT111" s="273"/>
      <c r="PMU111" s="273"/>
      <c r="PMV111" s="273"/>
      <c r="PMW111" s="273"/>
      <c r="PMX111" s="273"/>
      <c r="PMY111" s="273"/>
      <c r="PMZ111" s="273"/>
      <c r="PNA111" s="273"/>
      <c r="PNB111" s="273"/>
      <c r="PNC111" s="273"/>
      <c r="PND111" s="273"/>
      <c r="PNE111" s="273"/>
      <c r="PNF111" s="273"/>
      <c r="PNG111" s="273"/>
      <c r="PNH111" s="273"/>
      <c r="PNI111" s="273"/>
      <c r="PNJ111" s="273"/>
      <c r="PNK111" s="273"/>
      <c r="PNL111" s="273"/>
      <c r="PNM111" s="273"/>
      <c r="PNN111" s="273"/>
      <c r="PNO111" s="273"/>
      <c r="PNP111" s="273"/>
      <c r="PNQ111" s="273"/>
      <c r="PNR111" s="273"/>
      <c r="PNS111" s="273"/>
      <c r="PNT111" s="273"/>
      <c r="PNU111" s="273"/>
      <c r="PNV111" s="273"/>
      <c r="PNW111" s="273"/>
      <c r="PNX111" s="273"/>
      <c r="PNY111" s="273"/>
      <c r="PNZ111" s="273"/>
      <c r="POA111" s="273"/>
      <c r="POB111" s="273"/>
      <c r="POC111" s="273"/>
      <c r="POD111" s="273"/>
      <c r="POE111" s="273"/>
      <c r="POF111" s="273"/>
      <c r="POG111" s="273"/>
      <c r="POH111" s="273"/>
      <c r="POI111" s="273"/>
      <c r="POJ111" s="273"/>
      <c r="POK111" s="273"/>
      <c r="POL111" s="273"/>
      <c r="POM111" s="273"/>
      <c r="PON111" s="273"/>
      <c r="POO111" s="273"/>
      <c r="POP111" s="273"/>
      <c r="POQ111" s="273"/>
      <c r="POR111" s="273"/>
      <c r="POS111" s="273"/>
      <c r="POT111" s="273"/>
      <c r="POU111" s="273"/>
      <c r="POV111" s="273"/>
      <c r="POW111" s="273"/>
      <c r="POX111" s="273"/>
      <c r="POY111" s="273"/>
      <c r="POZ111" s="273"/>
      <c r="PPA111" s="273"/>
      <c r="PPB111" s="273"/>
      <c r="PPC111" s="273"/>
      <c r="PPD111" s="273"/>
      <c r="PPE111" s="273"/>
      <c r="PPF111" s="273"/>
      <c r="PPG111" s="273"/>
      <c r="PPH111" s="273"/>
      <c r="PPI111" s="273"/>
      <c r="PPJ111" s="273"/>
      <c r="PPK111" s="273"/>
      <c r="PPL111" s="273"/>
      <c r="PPM111" s="273"/>
      <c r="PPN111" s="273"/>
      <c r="PPO111" s="273"/>
      <c r="PPP111" s="273"/>
      <c r="PPQ111" s="273"/>
      <c r="PPR111" s="273"/>
      <c r="PPS111" s="273"/>
      <c r="PPT111" s="273"/>
      <c r="PPU111" s="273"/>
      <c r="PPV111" s="273"/>
      <c r="PPW111" s="273"/>
      <c r="PPX111" s="273"/>
      <c r="PPY111" s="273"/>
      <c r="PPZ111" s="273"/>
      <c r="PQA111" s="273"/>
      <c r="PQB111" s="273"/>
      <c r="PQC111" s="273"/>
      <c r="PQD111" s="273"/>
      <c r="PQE111" s="273"/>
      <c r="PQF111" s="273"/>
      <c r="PQG111" s="273"/>
      <c r="PQH111" s="273"/>
      <c r="PQI111" s="273"/>
      <c r="PQJ111" s="273"/>
      <c r="PQK111" s="273"/>
      <c r="PQL111" s="273"/>
      <c r="PQM111" s="273"/>
      <c r="PQN111" s="273"/>
      <c r="PQO111" s="273"/>
      <c r="PQP111" s="273"/>
      <c r="PQQ111" s="273"/>
      <c r="PQR111" s="273"/>
      <c r="PQS111" s="273"/>
      <c r="PQT111" s="273"/>
      <c r="PQU111" s="273"/>
      <c r="PQV111" s="273"/>
      <c r="PQW111" s="273"/>
      <c r="PQX111" s="273"/>
      <c r="PQY111" s="273"/>
      <c r="PQZ111" s="273"/>
      <c r="PRA111" s="273"/>
      <c r="PRB111" s="273"/>
      <c r="PRC111" s="273"/>
      <c r="PRD111" s="273"/>
      <c r="PRE111" s="273"/>
      <c r="PRF111" s="273"/>
      <c r="PRG111" s="273"/>
      <c r="PRH111" s="273"/>
      <c r="PRI111" s="273"/>
      <c r="PRJ111" s="273"/>
      <c r="PRK111" s="273"/>
      <c r="PRL111" s="273"/>
      <c r="PRM111" s="273"/>
      <c r="PRN111" s="273"/>
      <c r="PRO111" s="273"/>
      <c r="PRP111" s="273"/>
      <c r="PRQ111" s="273"/>
      <c r="PRR111" s="273"/>
      <c r="PRS111" s="273"/>
      <c r="PRT111" s="273"/>
      <c r="PRU111" s="273"/>
      <c r="PRV111" s="273"/>
      <c r="PRW111" s="273"/>
      <c r="PRX111" s="273"/>
      <c r="PRY111" s="273"/>
      <c r="PRZ111" s="273"/>
      <c r="PSA111" s="273"/>
      <c r="PSB111" s="273"/>
      <c r="PSC111" s="273"/>
      <c r="PSD111" s="273"/>
      <c r="PSE111" s="273"/>
      <c r="PSF111" s="273"/>
      <c r="PSG111" s="273"/>
      <c r="PSH111" s="273"/>
      <c r="PSI111" s="273"/>
      <c r="PSJ111" s="273"/>
      <c r="PSK111" s="273"/>
      <c r="PSL111" s="273"/>
      <c r="PSM111" s="273"/>
      <c r="PSN111" s="273"/>
      <c r="PSO111" s="273"/>
      <c r="PSP111" s="273"/>
      <c r="PSQ111" s="273"/>
      <c r="PSR111" s="273"/>
      <c r="PSS111" s="273"/>
      <c r="PST111" s="273"/>
      <c r="PSU111" s="273"/>
      <c r="PSV111" s="273"/>
      <c r="PSW111" s="273"/>
      <c r="PSX111" s="273"/>
      <c r="PSY111" s="273"/>
      <c r="PSZ111" s="273"/>
      <c r="PTA111" s="273"/>
      <c r="PTB111" s="273"/>
      <c r="PTC111" s="273"/>
      <c r="PTD111" s="273"/>
      <c r="PTE111" s="273"/>
      <c r="PTF111" s="273"/>
      <c r="PTG111" s="273"/>
      <c r="PTH111" s="273"/>
      <c r="PTI111" s="273"/>
      <c r="PTJ111" s="273"/>
      <c r="PTK111" s="273"/>
      <c r="PTL111" s="273"/>
      <c r="PTM111" s="273"/>
      <c r="PTN111" s="273"/>
      <c r="PTO111" s="273"/>
      <c r="PTP111" s="273"/>
      <c r="PTQ111" s="273"/>
      <c r="PTR111" s="273"/>
      <c r="PTS111" s="273"/>
      <c r="PTT111" s="273"/>
      <c r="PTU111" s="273"/>
      <c r="PTV111" s="273"/>
      <c r="PTW111" s="273"/>
      <c r="PTX111" s="273"/>
      <c r="PTY111" s="273"/>
      <c r="PTZ111" s="273"/>
      <c r="PUA111" s="273"/>
      <c r="PUB111" s="273"/>
      <c r="PUC111" s="273"/>
      <c r="PUD111" s="273"/>
      <c r="PUE111" s="273"/>
      <c r="PUF111" s="273"/>
      <c r="PUG111" s="273"/>
      <c r="PUH111" s="273"/>
      <c r="PUI111" s="273"/>
      <c r="PUJ111" s="273"/>
      <c r="PUK111" s="273"/>
      <c r="PUL111" s="273"/>
      <c r="PUM111" s="273"/>
      <c r="PUN111" s="273"/>
      <c r="PUO111" s="273"/>
      <c r="PUP111" s="273"/>
      <c r="PUQ111" s="273"/>
      <c r="PUR111" s="273"/>
      <c r="PUS111" s="273"/>
      <c r="PUT111" s="273"/>
      <c r="PUU111" s="273"/>
      <c r="PUV111" s="273"/>
      <c r="PUW111" s="273"/>
      <c r="PUX111" s="273"/>
      <c r="PUY111" s="273"/>
      <c r="PUZ111" s="273"/>
      <c r="PVA111" s="273"/>
      <c r="PVB111" s="273"/>
      <c r="PVC111" s="273"/>
      <c r="PVD111" s="273"/>
      <c r="PVE111" s="273"/>
      <c r="PVF111" s="273"/>
      <c r="PVG111" s="273"/>
      <c r="PVH111" s="273"/>
      <c r="PVI111" s="273"/>
      <c r="PVJ111" s="273"/>
      <c r="PVK111" s="273"/>
      <c r="PVL111" s="273"/>
      <c r="PVM111" s="273"/>
      <c r="PVN111" s="273"/>
      <c r="PVO111" s="273"/>
      <c r="PVP111" s="273"/>
      <c r="PVQ111" s="273"/>
      <c r="PVR111" s="273"/>
      <c r="PVS111" s="273"/>
      <c r="PVT111" s="273"/>
      <c r="PVU111" s="273"/>
      <c r="PVV111" s="273"/>
      <c r="PVW111" s="273"/>
      <c r="PVX111" s="273"/>
      <c r="PVY111" s="273"/>
      <c r="PVZ111" s="273"/>
      <c r="PWA111" s="273"/>
      <c r="PWB111" s="273"/>
      <c r="PWC111" s="273"/>
      <c r="PWD111" s="273"/>
      <c r="PWE111" s="273"/>
      <c r="PWF111" s="273"/>
      <c r="PWG111" s="273"/>
      <c r="PWH111" s="273"/>
      <c r="PWI111" s="273"/>
      <c r="PWJ111" s="273"/>
      <c r="PWK111" s="273"/>
      <c r="PWL111" s="273"/>
      <c r="PWM111" s="273"/>
      <c r="PWN111" s="273"/>
      <c r="PWO111" s="273"/>
      <c r="PWP111" s="273"/>
      <c r="PWQ111" s="273"/>
      <c r="PWR111" s="273"/>
      <c r="PWS111" s="273"/>
      <c r="PWT111" s="273"/>
      <c r="PWU111" s="273"/>
      <c r="PWV111" s="273"/>
      <c r="PWW111" s="273"/>
      <c r="PWX111" s="273"/>
      <c r="PWY111" s="273"/>
      <c r="PWZ111" s="273"/>
      <c r="PXA111" s="273"/>
      <c r="PXB111" s="273"/>
      <c r="PXC111" s="273"/>
      <c r="PXD111" s="273"/>
      <c r="PXE111" s="273"/>
      <c r="PXF111" s="273"/>
      <c r="PXG111" s="273"/>
      <c r="PXH111" s="273"/>
      <c r="PXI111" s="273"/>
      <c r="PXJ111" s="273"/>
      <c r="PXK111" s="273"/>
      <c r="PXL111" s="273"/>
      <c r="PXM111" s="273"/>
      <c r="PXN111" s="273"/>
      <c r="PXO111" s="273"/>
      <c r="PXP111" s="273"/>
      <c r="PXQ111" s="273"/>
      <c r="PXR111" s="273"/>
      <c r="PXS111" s="273"/>
      <c r="PXT111" s="273"/>
      <c r="PXU111" s="273"/>
      <c r="PXV111" s="273"/>
      <c r="PXW111" s="273"/>
      <c r="PXX111" s="273"/>
      <c r="PXY111" s="273"/>
      <c r="PXZ111" s="273"/>
      <c r="PYA111" s="273"/>
      <c r="PYB111" s="273"/>
      <c r="PYC111" s="273"/>
      <c r="PYD111" s="273"/>
      <c r="PYE111" s="273"/>
      <c r="PYF111" s="273"/>
      <c r="PYG111" s="273"/>
      <c r="PYH111" s="273"/>
      <c r="PYI111" s="273"/>
      <c r="PYJ111" s="273"/>
      <c r="PYK111" s="273"/>
      <c r="PYL111" s="273"/>
      <c r="PYM111" s="273"/>
      <c r="PYN111" s="273"/>
      <c r="PYO111" s="273"/>
      <c r="PYP111" s="273"/>
      <c r="PYQ111" s="273"/>
      <c r="PYR111" s="273"/>
      <c r="PYS111" s="273"/>
      <c r="PYT111" s="273"/>
      <c r="PYU111" s="273"/>
      <c r="PYV111" s="273"/>
      <c r="PYW111" s="273"/>
      <c r="PYX111" s="273"/>
      <c r="PYY111" s="273"/>
      <c r="PYZ111" s="273"/>
      <c r="PZA111" s="273"/>
      <c r="PZB111" s="273"/>
      <c r="PZC111" s="273"/>
      <c r="PZD111" s="273"/>
      <c r="PZE111" s="273"/>
      <c r="PZF111" s="273"/>
      <c r="PZG111" s="273"/>
      <c r="PZH111" s="273"/>
      <c r="PZI111" s="273"/>
      <c r="PZJ111" s="273"/>
      <c r="PZK111" s="273"/>
      <c r="PZL111" s="273"/>
      <c r="PZM111" s="273"/>
      <c r="PZN111" s="273"/>
      <c r="PZO111" s="273"/>
      <c r="PZP111" s="273"/>
      <c r="PZQ111" s="273"/>
      <c r="PZR111" s="273"/>
      <c r="PZS111" s="273"/>
      <c r="PZT111" s="273"/>
      <c r="PZU111" s="273"/>
      <c r="PZV111" s="273"/>
      <c r="PZW111" s="273"/>
      <c r="PZX111" s="273"/>
      <c r="PZY111" s="273"/>
      <c r="PZZ111" s="273"/>
      <c r="QAA111" s="273"/>
      <c r="QAB111" s="273"/>
      <c r="QAC111" s="273"/>
      <c r="QAD111" s="273"/>
      <c r="QAE111" s="273"/>
      <c r="QAF111" s="273"/>
      <c r="QAG111" s="273"/>
      <c r="QAH111" s="273"/>
      <c r="QAI111" s="273"/>
      <c r="QAJ111" s="273"/>
      <c r="QAK111" s="273"/>
      <c r="QAL111" s="273"/>
      <c r="QAM111" s="273"/>
      <c r="QAN111" s="273"/>
      <c r="QAO111" s="273"/>
      <c r="QAP111" s="273"/>
      <c r="QAQ111" s="273"/>
      <c r="QAR111" s="273"/>
      <c r="QAS111" s="273"/>
      <c r="QAT111" s="273"/>
      <c r="QAU111" s="273"/>
      <c r="QAV111" s="273"/>
      <c r="QAW111" s="273"/>
      <c r="QAX111" s="273"/>
      <c r="QAY111" s="273"/>
      <c r="QAZ111" s="273"/>
      <c r="QBA111" s="273"/>
      <c r="QBB111" s="273"/>
      <c r="QBC111" s="273"/>
      <c r="QBD111" s="273"/>
      <c r="QBE111" s="273"/>
      <c r="QBF111" s="273"/>
      <c r="QBG111" s="273"/>
      <c r="QBH111" s="273"/>
      <c r="QBI111" s="273"/>
      <c r="QBJ111" s="273"/>
      <c r="QBK111" s="273"/>
      <c r="QBL111" s="273"/>
      <c r="QBM111" s="273"/>
      <c r="QBN111" s="273"/>
      <c r="QBO111" s="273"/>
      <c r="QBP111" s="273"/>
      <c r="QBQ111" s="273"/>
      <c r="QBR111" s="273"/>
      <c r="QBS111" s="273"/>
      <c r="QBT111" s="273"/>
      <c r="QBU111" s="273"/>
      <c r="QBV111" s="273"/>
      <c r="QBW111" s="273"/>
      <c r="QBX111" s="273"/>
      <c r="QBY111" s="273"/>
      <c r="QBZ111" s="273"/>
      <c r="QCA111" s="273"/>
      <c r="QCB111" s="273"/>
      <c r="QCC111" s="273"/>
      <c r="QCD111" s="273"/>
      <c r="QCE111" s="273"/>
      <c r="QCF111" s="273"/>
      <c r="QCG111" s="273"/>
      <c r="QCH111" s="273"/>
      <c r="QCI111" s="273"/>
      <c r="QCJ111" s="273"/>
      <c r="QCK111" s="273"/>
      <c r="QCL111" s="273"/>
      <c r="QCM111" s="273"/>
      <c r="QCN111" s="273"/>
      <c r="QCO111" s="273"/>
      <c r="QCP111" s="273"/>
      <c r="QCQ111" s="273"/>
      <c r="QCR111" s="273"/>
      <c r="QCS111" s="273"/>
      <c r="QCT111" s="273"/>
      <c r="QCU111" s="273"/>
      <c r="QCV111" s="273"/>
      <c r="QCW111" s="273"/>
      <c r="QCX111" s="273"/>
      <c r="QCY111" s="273"/>
      <c r="QCZ111" s="273"/>
      <c r="QDA111" s="273"/>
      <c r="QDB111" s="273"/>
      <c r="QDC111" s="273"/>
      <c r="QDD111" s="273"/>
      <c r="QDE111" s="273"/>
      <c r="QDF111" s="273"/>
      <c r="QDG111" s="273"/>
      <c r="QDH111" s="273"/>
      <c r="QDI111" s="273"/>
      <c r="QDJ111" s="273"/>
      <c r="QDK111" s="273"/>
      <c r="QDL111" s="273"/>
      <c r="QDM111" s="273"/>
      <c r="QDN111" s="273"/>
      <c r="QDO111" s="273"/>
      <c r="QDP111" s="273"/>
      <c r="QDQ111" s="273"/>
      <c r="QDR111" s="273"/>
      <c r="QDS111" s="273"/>
      <c r="QDT111" s="273"/>
      <c r="QDU111" s="273"/>
      <c r="QDV111" s="273"/>
      <c r="QDW111" s="273"/>
      <c r="QDX111" s="273"/>
      <c r="QDY111" s="273"/>
      <c r="QDZ111" s="273"/>
      <c r="QEA111" s="273"/>
      <c r="QEB111" s="273"/>
      <c r="QEC111" s="273"/>
      <c r="QED111" s="273"/>
      <c r="QEE111" s="273"/>
      <c r="QEF111" s="273"/>
      <c r="QEG111" s="273"/>
      <c r="QEH111" s="273"/>
      <c r="QEI111" s="273"/>
      <c r="QEJ111" s="273"/>
      <c r="QEK111" s="273"/>
      <c r="QEL111" s="273"/>
      <c r="QEM111" s="273"/>
      <c r="QEN111" s="273"/>
      <c r="QEO111" s="273"/>
      <c r="QEP111" s="273"/>
      <c r="QEQ111" s="273"/>
      <c r="QER111" s="273"/>
      <c r="QES111" s="273"/>
      <c r="QET111" s="273"/>
      <c r="QEU111" s="273"/>
      <c r="QEV111" s="273"/>
      <c r="QEW111" s="273"/>
      <c r="QEX111" s="273"/>
      <c r="QEY111" s="273"/>
      <c r="QEZ111" s="273"/>
      <c r="QFA111" s="273"/>
      <c r="QFB111" s="273"/>
      <c r="QFC111" s="273"/>
      <c r="QFD111" s="273"/>
      <c r="QFE111" s="273"/>
      <c r="QFF111" s="273"/>
      <c r="QFG111" s="273"/>
      <c r="QFH111" s="273"/>
      <c r="QFI111" s="273"/>
      <c r="QFJ111" s="273"/>
      <c r="QFK111" s="273"/>
      <c r="QFL111" s="273"/>
      <c r="QFM111" s="273"/>
      <c r="QFN111" s="273"/>
      <c r="QFO111" s="273"/>
      <c r="QFP111" s="273"/>
      <c r="QFQ111" s="273"/>
      <c r="QFR111" s="273"/>
      <c r="QFS111" s="273"/>
      <c r="QFT111" s="273"/>
      <c r="QFU111" s="273"/>
      <c r="QFV111" s="273"/>
      <c r="QFW111" s="273"/>
      <c r="QFX111" s="273"/>
      <c r="QFY111" s="273"/>
      <c r="QFZ111" s="273"/>
      <c r="QGA111" s="273"/>
      <c r="QGB111" s="273"/>
      <c r="QGC111" s="273"/>
      <c r="QGD111" s="273"/>
      <c r="QGE111" s="273"/>
      <c r="QGF111" s="273"/>
      <c r="QGG111" s="273"/>
      <c r="QGH111" s="273"/>
      <c r="QGI111" s="273"/>
      <c r="QGJ111" s="273"/>
      <c r="QGK111" s="273"/>
      <c r="QGL111" s="273"/>
      <c r="QGM111" s="273"/>
      <c r="QGN111" s="273"/>
      <c r="QGO111" s="273"/>
      <c r="QGP111" s="273"/>
      <c r="QGQ111" s="273"/>
      <c r="QGR111" s="273"/>
      <c r="QGS111" s="273"/>
      <c r="QGT111" s="273"/>
      <c r="QGU111" s="273"/>
      <c r="QGV111" s="273"/>
      <c r="QGW111" s="273"/>
      <c r="QGX111" s="273"/>
      <c r="QGY111" s="273"/>
      <c r="QGZ111" s="273"/>
      <c r="QHA111" s="273"/>
      <c r="QHB111" s="273"/>
      <c r="QHC111" s="273"/>
      <c r="QHD111" s="273"/>
      <c r="QHE111" s="273"/>
      <c r="QHF111" s="273"/>
      <c r="QHG111" s="273"/>
      <c r="QHH111" s="273"/>
      <c r="QHI111" s="273"/>
      <c r="QHJ111" s="273"/>
      <c r="QHK111" s="273"/>
      <c r="QHL111" s="273"/>
      <c r="QHM111" s="273"/>
      <c r="QHN111" s="273"/>
      <c r="QHO111" s="273"/>
      <c r="QHP111" s="273"/>
      <c r="QHQ111" s="273"/>
      <c r="QHR111" s="273"/>
      <c r="QHS111" s="273"/>
      <c r="QHT111" s="273"/>
      <c r="QHU111" s="273"/>
      <c r="QHV111" s="273"/>
      <c r="QHW111" s="273"/>
      <c r="QHX111" s="273"/>
      <c r="QHY111" s="273"/>
      <c r="QHZ111" s="273"/>
      <c r="QIA111" s="273"/>
      <c r="QIB111" s="273"/>
      <c r="QIC111" s="273"/>
      <c r="QID111" s="273"/>
      <c r="QIE111" s="273"/>
      <c r="QIF111" s="273"/>
      <c r="QIG111" s="273"/>
      <c r="QIH111" s="273"/>
      <c r="QII111" s="273"/>
      <c r="QIJ111" s="273"/>
      <c r="QIK111" s="273"/>
      <c r="QIL111" s="273"/>
      <c r="QIM111" s="273"/>
      <c r="QIN111" s="273"/>
      <c r="QIO111" s="273"/>
      <c r="QIP111" s="273"/>
      <c r="QIQ111" s="273"/>
      <c r="QIR111" s="273"/>
      <c r="QIS111" s="273"/>
      <c r="QIT111" s="273"/>
      <c r="QIU111" s="273"/>
      <c r="QIV111" s="273"/>
      <c r="QIW111" s="273"/>
      <c r="QIX111" s="273"/>
      <c r="QIY111" s="273"/>
      <c r="QIZ111" s="273"/>
      <c r="QJA111" s="273"/>
      <c r="QJB111" s="273"/>
      <c r="QJC111" s="273"/>
      <c r="QJD111" s="273"/>
      <c r="QJE111" s="273"/>
      <c r="QJF111" s="273"/>
      <c r="QJG111" s="273"/>
      <c r="QJH111" s="273"/>
      <c r="QJI111" s="273"/>
      <c r="QJJ111" s="273"/>
      <c r="QJK111" s="273"/>
      <c r="QJL111" s="273"/>
      <c r="QJM111" s="273"/>
      <c r="QJN111" s="273"/>
      <c r="QJO111" s="273"/>
      <c r="QJP111" s="273"/>
      <c r="QJQ111" s="273"/>
      <c r="QJR111" s="273"/>
      <c r="QJS111" s="273"/>
      <c r="QJT111" s="273"/>
      <c r="QJU111" s="273"/>
      <c r="QJV111" s="273"/>
      <c r="QJW111" s="273"/>
      <c r="QJX111" s="273"/>
      <c r="QJY111" s="273"/>
      <c r="QJZ111" s="273"/>
      <c r="QKA111" s="273"/>
      <c r="QKB111" s="273"/>
      <c r="QKC111" s="273"/>
      <c r="QKD111" s="273"/>
      <c r="QKE111" s="273"/>
      <c r="QKF111" s="273"/>
      <c r="QKG111" s="273"/>
      <c r="QKH111" s="273"/>
      <c r="QKI111" s="273"/>
      <c r="QKJ111" s="273"/>
      <c r="QKK111" s="273"/>
      <c r="QKL111" s="273"/>
      <c r="QKM111" s="273"/>
      <c r="QKN111" s="273"/>
      <c r="QKO111" s="273"/>
      <c r="QKP111" s="273"/>
      <c r="QKQ111" s="273"/>
      <c r="QKR111" s="273"/>
      <c r="QKS111" s="273"/>
      <c r="QKT111" s="273"/>
      <c r="QKU111" s="273"/>
      <c r="QKV111" s="273"/>
      <c r="QKW111" s="273"/>
      <c r="QKX111" s="273"/>
      <c r="QKY111" s="273"/>
      <c r="QKZ111" s="273"/>
      <c r="QLA111" s="273"/>
      <c r="QLB111" s="273"/>
      <c r="QLC111" s="273"/>
      <c r="QLD111" s="273"/>
      <c r="QLE111" s="273"/>
      <c r="QLF111" s="273"/>
      <c r="QLG111" s="273"/>
      <c r="QLH111" s="273"/>
      <c r="QLI111" s="273"/>
      <c r="QLJ111" s="273"/>
      <c r="QLK111" s="273"/>
      <c r="QLL111" s="273"/>
      <c r="QLM111" s="273"/>
      <c r="QLN111" s="273"/>
      <c r="QLO111" s="273"/>
      <c r="QLP111" s="273"/>
      <c r="QLQ111" s="273"/>
      <c r="QLR111" s="273"/>
      <c r="QLS111" s="273"/>
      <c r="QLT111" s="273"/>
      <c r="QLU111" s="273"/>
      <c r="QLV111" s="273"/>
      <c r="QLW111" s="273"/>
      <c r="QLX111" s="273"/>
      <c r="QLY111" s="273"/>
      <c r="QLZ111" s="273"/>
      <c r="QMA111" s="273"/>
      <c r="QMB111" s="273"/>
      <c r="QMC111" s="273"/>
      <c r="QMD111" s="273"/>
      <c r="QME111" s="273"/>
      <c r="QMF111" s="273"/>
      <c r="QMG111" s="273"/>
      <c r="QMH111" s="273"/>
      <c r="QMI111" s="273"/>
      <c r="QMJ111" s="273"/>
      <c r="QMK111" s="273"/>
      <c r="QML111" s="273"/>
      <c r="QMM111" s="273"/>
      <c r="QMN111" s="273"/>
      <c r="QMO111" s="273"/>
      <c r="QMP111" s="273"/>
      <c r="QMQ111" s="273"/>
      <c r="QMR111" s="273"/>
      <c r="QMS111" s="273"/>
      <c r="QMT111" s="273"/>
      <c r="QMU111" s="273"/>
      <c r="QMV111" s="273"/>
      <c r="QMW111" s="273"/>
      <c r="QMX111" s="273"/>
      <c r="QMY111" s="273"/>
      <c r="QMZ111" s="273"/>
      <c r="QNA111" s="273"/>
      <c r="QNB111" s="273"/>
      <c r="QNC111" s="273"/>
      <c r="QND111" s="273"/>
      <c r="QNE111" s="273"/>
      <c r="QNF111" s="273"/>
      <c r="QNG111" s="273"/>
      <c r="QNH111" s="273"/>
      <c r="QNI111" s="273"/>
      <c r="QNJ111" s="273"/>
      <c r="QNK111" s="273"/>
      <c r="QNL111" s="273"/>
      <c r="QNM111" s="273"/>
      <c r="QNN111" s="273"/>
      <c r="QNO111" s="273"/>
      <c r="QNP111" s="273"/>
      <c r="QNQ111" s="273"/>
      <c r="QNR111" s="273"/>
      <c r="QNS111" s="273"/>
      <c r="QNT111" s="273"/>
      <c r="QNU111" s="273"/>
      <c r="QNV111" s="273"/>
      <c r="QNW111" s="273"/>
      <c r="QNX111" s="273"/>
      <c r="QNY111" s="273"/>
      <c r="QNZ111" s="273"/>
      <c r="QOA111" s="273"/>
      <c r="QOB111" s="273"/>
      <c r="QOC111" s="273"/>
      <c r="QOD111" s="273"/>
      <c r="QOE111" s="273"/>
      <c r="QOF111" s="273"/>
      <c r="QOG111" s="273"/>
      <c r="QOH111" s="273"/>
      <c r="QOI111" s="273"/>
      <c r="QOJ111" s="273"/>
      <c r="QOK111" s="273"/>
      <c r="QOL111" s="273"/>
      <c r="QOM111" s="273"/>
      <c r="QON111" s="273"/>
      <c r="QOO111" s="273"/>
      <c r="QOP111" s="273"/>
      <c r="QOQ111" s="273"/>
      <c r="QOR111" s="273"/>
      <c r="QOS111" s="273"/>
      <c r="QOT111" s="273"/>
      <c r="QOU111" s="273"/>
      <c r="QOV111" s="273"/>
      <c r="QOW111" s="273"/>
      <c r="QOX111" s="273"/>
      <c r="QOY111" s="273"/>
      <c r="QOZ111" s="273"/>
      <c r="QPA111" s="273"/>
      <c r="QPB111" s="273"/>
      <c r="QPC111" s="273"/>
      <c r="QPD111" s="273"/>
      <c r="QPE111" s="273"/>
      <c r="QPF111" s="273"/>
      <c r="QPG111" s="273"/>
      <c r="QPH111" s="273"/>
      <c r="QPI111" s="273"/>
      <c r="QPJ111" s="273"/>
      <c r="QPK111" s="273"/>
      <c r="QPL111" s="273"/>
      <c r="QPM111" s="273"/>
      <c r="QPN111" s="273"/>
      <c r="QPO111" s="273"/>
      <c r="QPP111" s="273"/>
      <c r="QPQ111" s="273"/>
      <c r="QPR111" s="273"/>
      <c r="QPS111" s="273"/>
      <c r="QPT111" s="273"/>
      <c r="QPU111" s="273"/>
      <c r="QPV111" s="273"/>
      <c r="QPW111" s="273"/>
      <c r="QPX111" s="273"/>
      <c r="QPY111" s="273"/>
      <c r="QPZ111" s="273"/>
      <c r="QQA111" s="273"/>
      <c r="QQB111" s="273"/>
      <c r="QQC111" s="273"/>
      <c r="QQD111" s="273"/>
      <c r="QQE111" s="273"/>
      <c r="QQF111" s="273"/>
      <c r="QQG111" s="273"/>
      <c r="QQH111" s="273"/>
      <c r="QQI111" s="273"/>
      <c r="QQJ111" s="273"/>
      <c r="QQK111" s="273"/>
      <c r="QQL111" s="273"/>
      <c r="QQM111" s="273"/>
      <c r="QQN111" s="273"/>
      <c r="QQO111" s="273"/>
      <c r="QQP111" s="273"/>
      <c r="QQQ111" s="273"/>
      <c r="QQR111" s="273"/>
      <c r="QQS111" s="273"/>
      <c r="QQT111" s="273"/>
      <c r="QQU111" s="273"/>
      <c r="QQV111" s="273"/>
      <c r="QQW111" s="273"/>
      <c r="QQX111" s="273"/>
      <c r="QQY111" s="273"/>
      <c r="QQZ111" s="273"/>
      <c r="QRA111" s="273"/>
      <c r="QRB111" s="273"/>
      <c r="QRC111" s="273"/>
      <c r="QRD111" s="273"/>
      <c r="QRE111" s="273"/>
      <c r="QRF111" s="273"/>
      <c r="QRG111" s="273"/>
      <c r="QRH111" s="273"/>
      <c r="QRI111" s="273"/>
      <c r="QRJ111" s="273"/>
      <c r="QRK111" s="273"/>
      <c r="QRL111" s="273"/>
      <c r="QRM111" s="273"/>
      <c r="QRN111" s="273"/>
      <c r="QRO111" s="273"/>
      <c r="QRP111" s="273"/>
      <c r="QRQ111" s="273"/>
      <c r="QRR111" s="273"/>
      <c r="QRS111" s="273"/>
      <c r="QRT111" s="273"/>
      <c r="QRU111" s="273"/>
      <c r="QRV111" s="273"/>
      <c r="QRW111" s="273"/>
      <c r="QRX111" s="273"/>
      <c r="QRY111" s="273"/>
      <c r="QRZ111" s="273"/>
      <c r="QSA111" s="273"/>
      <c r="QSB111" s="273"/>
      <c r="QSC111" s="273"/>
      <c r="QSD111" s="273"/>
      <c r="QSE111" s="273"/>
      <c r="QSF111" s="273"/>
      <c r="QSG111" s="273"/>
      <c r="QSH111" s="273"/>
      <c r="QSI111" s="273"/>
      <c r="QSJ111" s="273"/>
      <c r="QSK111" s="273"/>
      <c r="QSL111" s="273"/>
      <c r="QSM111" s="273"/>
      <c r="QSN111" s="273"/>
      <c r="QSO111" s="273"/>
      <c r="QSP111" s="273"/>
      <c r="QSQ111" s="273"/>
      <c r="QSR111" s="273"/>
      <c r="QSS111" s="273"/>
      <c r="QST111" s="273"/>
      <c r="QSU111" s="273"/>
      <c r="QSV111" s="273"/>
      <c r="QSW111" s="273"/>
      <c r="QSX111" s="273"/>
      <c r="QSY111" s="273"/>
      <c r="QSZ111" s="273"/>
      <c r="QTA111" s="273"/>
      <c r="QTB111" s="273"/>
      <c r="QTC111" s="273"/>
      <c r="QTD111" s="273"/>
      <c r="QTE111" s="273"/>
      <c r="QTF111" s="273"/>
      <c r="QTG111" s="273"/>
      <c r="QTH111" s="273"/>
      <c r="QTI111" s="273"/>
      <c r="QTJ111" s="273"/>
      <c r="QTK111" s="273"/>
      <c r="QTL111" s="273"/>
      <c r="QTM111" s="273"/>
      <c r="QTN111" s="273"/>
      <c r="QTO111" s="273"/>
      <c r="QTP111" s="273"/>
      <c r="QTQ111" s="273"/>
      <c r="QTR111" s="273"/>
      <c r="QTS111" s="273"/>
      <c r="QTT111" s="273"/>
      <c r="QTU111" s="273"/>
      <c r="QTV111" s="273"/>
      <c r="QTW111" s="273"/>
      <c r="QTX111" s="273"/>
      <c r="QTY111" s="273"/>
      <c r="QTZ111" s="273"/>
      <c r="QUA111" s="273"/>
      <c r="QUB111" s="273"/>
      <c r="QUC111" s="273"/>
      <c r="QUD111" s="273"/>
      <c r="QUE111" s="273"/>
      <c r="QUF111" s="273"/>
      <c r="QUG111" s="273"/>
      <c r="QUH111" s="273"/>
      <c r="QUI111" s="273"/>
      <c r="QUJ111" s="273"/>
      <c r="QUK111" s="273"/>
      <c r="QUL111" s="273"/>
      <c r="QUM111" s="273"/>
      <c r="QUN111" s="273"/>
      <c r="QUO111" s="273"/>
      <c r="QUP111" s="273"/>
      <c r="QUQ111" s="273"/>
      <c r="QUR111" s="273"/>
      <c r="QUS111" s="273"/>
      <c r="QUT111" s="273"/>
      <c r="QUU111" s="273"/>
      <c r="QUV111" s="273"/>
      <c r="QUW111" s="273"/>
      <c r="QUX111" s="273"/>
      <c r="QUY111" s="273"/>
      <c r="QUZ111" s="273"/>
      <c r="QVA111" s="273"/>
      <c r="QVB111" s="273"/>
      <c r="QVC111" s="273"/>
      <c r="QVD111" s="273"/>
      <c r="QVE111" s="273"/>
      <c r="QVF111" s="273"/>
      <c r="QVG111" s="273"/>
      <c r="QVH111" s="273"/>
      <c r="QVI111" s="273"/>
      <c r="QVJ111" s="273"/>
      <c r="QVK111" s="273"/>
      <c r="QVL111" s="273"/>
      <c r="QVM111" s="273"/>
      <c r="QVN111" s="273"/>
      <c r="QVO111" s="273"/>
      <c r="QVP111" s="273"/>
      <c r="QVQ111" s="273"/>
      <c r="QVR111" s="273"/>
      <c r="QVS111" s="273"/>
      <c r="QVT111" s="273"/>
      <c r="QVU111" s="273"/>
      <c r="QVV111" s="273"/>
      <c r="QVW111" s="273"/>
      <c r="QVX111" s="273"/>
      <c r="QVY111" s="273"/>
      <c r="QVZ111" s="273"/>
      <c r="QWA111" s="273"/>
      <c r="QWB111" s="273"/>
      <c r="QWC111" s="273"/>
      <c r="QWD111" s="273"/>
      <c r="QWE111" s="273"/>
      <c r="QWF111" s="273"/>
      <c r="QWG111" s="273"/>
      <c r="QWH111" s="273"/>
      <c r="QWI111" s="273"/>
      <c r="QWJ111" s="273"/>
      <c r="QWK111" s="273"/>
      <c r="QWL111" s="273"/>
      <c r="QWM111" s="273"/>
      <c r="QWN111" s="273"/>
      <c r="QWO111" s="273"/>
      <c r="QWP111" s="273"/>
      <c r="QWQ111" s="273"/>
      <c r="QWR111" s="273"/>
      <c r="QWS111" s="273"/>
      <c r="QWT111" s="273"/>
      <c r="QWU111" s="273"/>
      <c r="QWV111" s="273"/>
      <c r="QWW111" s="273"/>
      <c r="QWX111" s="273"/>
      <c r="QWY111" s="273"/>
      <c r="QWZ111" s="273"/>
      <c r="QXA111" s="273"/>
      <c r="QXB111" s="273"/>
      <c r="QXC111" s="273"/>
      <c r="QXD111" s="273"/>
      <c r="QXE111" s="273"/>
      <c r="QXF111" s="273"/>
      <c r="QXG111" s="273"/>
      <c r="QXH111" s="273"/>
      <c r="QXI111" s="273"/>
      <c r="QXJ111" s="273"/>
      <c r="QXK111" s="273"/>
      <c r="QXL111" s="273"/>
      <c r="QXM111" s="273"/>
      <c r="QXN111" s="273"/>
      <c r="QXO111" s="273"/>
      <c r="QXP111" s="273"/>
      <c r="QXQ111" s="273"/>
      <c r="QXR111" s="273"/>
      <c r="QXS111" s="273"/>
      <c r="QXT111" s="273"/>
      <c r="QXU111" s="273"/>
      <c r="QXV111" s="273"/>
      <c r="QXW111" s="273"/>
      <c r="QXX111" s="273"/>
      <c r="QXY111" s="273"/>
      <c r="QXZ111" s="273"/>
      <c r="QYA111" s="273"/>
      <c r="QYB111" s="273"/>
      <c r="QYC111" s="273"/>
      <c r="QYD111" s="273"/>
      <c r="QYE111" s="273"/>
      <c r="QYF111" s="273"/>
      <c r="QYG111" s="273"/>
      <c r="QYH111" s="273"/>
      <c r="QYI111" s="273"/>
      <c r="QYJ111" s="273"/>
      <c r="QYK111" s="273"/>
      <c r="QYL111" s="273"/>
      <c r="QYM111" s="273"/>
      <c r="QYN111" s="273"/>
      <c r="QYO111" s="273"/>
      <c r="QYP111" s="273"/>
      <c r="QYQ111" s="273"/>
      <c r="QYR111" s="273"/>
      <c r="QYS111" s="273"/>
      <c r="QYT111" s="273"/>
      <c r="QYU111" s="273"/>
      <c r="QYV111" s="273"/>
      <c r="QYW111" s="273"/>
      <c r="QYX111" s="273"/>
      <c r="QYY111" s="273"/>
      <c r="QYZ111" s="273"/>
      <c r="QZA111" s="273"/>
      <c r="QZB111" s="273"/>
      <c r="QZC111" s="273"/>
      <c r="QZD111" s="273"/>
      <c r="QZE111" s="273"/>
      <c r="QZF111" s="273"/>
      <c r="QZG111" s="273"/>
      <c r="QZH111" s="273"/>
      <c r="QZI111" s="273"/>
      <c r="QZJ111" s="273"/>
      <c r="QZK111" s="273"/>
      <c r="QZL111" s="273"/>
      <c r="QZM111" s="273"/>
      <c r="QZN111" s="273"/>
      <c r="QZO111" s="273"/>
      <c r="QZP111" s="273"/>
      <c r="QZQ111" s="273"/>
      <c r="QZR111" s="273"/>
      <c r="QZS111" s="273"/>
      <c r="QZT111" s="273"/>
      <c r="QZU111" s="273"/>
      <c r="QZV111" s="273"/>
      <c r="QZW111" s="273"/>
      <c r="QZX111" s="273"/>
      <c r="QZY111" s="273"/>
      <c r="QZZ111" s="273"/>
      <c r="RAA111" s="273"/>
      <c r="RAB111" s="273"/>
      <c r="RAC111" s="273"/>
      <c r="RAD111" s="273"/>
      <c r="RAE111" s="273"/>
      <c r="RAF111" s="273"/>
      <c r="RAG111" s="273"/>
      <c r="RAH111" s="273"/>
      <c r="RAI111" s="273"/>
      <c r="RAJ111" s="273"/>
      <c r="RAK111" s="273"/>
      <c r="RAL111" s="273"/>
      <c r="RAM111" s="273"/>
      <c r="RAN111" s="273"/>
      <c r="RAO111" s="273"/>
      <c r="RAP111" s="273"/>
      <c r="RAQ111" s="273"/>
      <c r="RAR111" s="273"/>
      <c r="RAS111" s="273"/>
      <c r="RAT111" s="273"/>
      <c r="RAU111" s="273"/>
      <c r="RAV111" s="273"/>
      <c r="RAW111" s="273"/>
      <c r="RAX111" s="273"/>
      <c r="RAY111" s="273"/>
      <c r="RAZ111" s="273"/>
      <c r="RBA111" s="273"/>
      <c r="RBB111" s="273"/>
      <c r="RBC111" s="273"/>
      <c r="RBD111" s="273"/>
      <c r="RBE111" s="273"/>
      <c r="RBF111" s="273"/>
      <c r="RBG111" s="273"/>
      <c r="RBH111" s="273"/>
      <c r="RBI111" s="273"/>
      <c r="RBJ111" s="273"/>
      <c r="RBK111" s="273"/>
      <c r="RBL111" s="273"/>
      <c r="RBM111" s="273"/>
      <c r="RBN111" s="273"/>
      <c r="RBO111" s="273"/>
      <c r="RBP111" s="273"/>
      <c r="RBQ111" s="273"/>
      <c r="RBR111" s="273"/>
      <c r="RBS111" s="273"/>
      <c r="RBT111" s="273"/>
      <c r="RBU111" s="273"/>
      <c r="RBV111" s="273"/>
      <c r="RBW111" s="273"/>
      <c r="RBX111" s="273"/>
      <c r="RBY111" s="273"/>
      <c r="RBZ111" s="273"/>
      <c r="RCA111" s="273"/>
      <c r="RCB111" s="273"/>
      <c r="RCC111" s="273"/>
      <c r="RCD111" s="273"/>
      <c r="RCE111" s="273"/>
      <c r="RCF111" s="273"/>
      <c r="RCG111" s="273"/>
      <c r="RCH111" s="273"/>
      <c r="RCI111" s="273"/>
      <c r="RCJ111" s="273"/>
      <c r="RCK111" s="273"/>
      <c r="RCL111" s="273"/>
      <c r="RCM111" s="273"/>
      <c r="RCN111" s="273"/>
      <c r="RCO111" s="273"/>
      <c r="RCP111" s="273"/>
      <c r="RCQ111" s="273"/>
      <c r="RCR111" s="273"/>
      <c r="RCS111" s="273"/>
      <c r="RCT111" s="273"/>
      <c r="RCU111" s="273"/>
      <c r="RCV111" s="273"/>
      <c r="RCW111" s="273"/>
      <c r="RCX111" s="273"/>
      <c r="RCY111" s="273"/>
      <c r="RCZ111" s="273"/>
      <c r="RDA111" s="273"/>
      <c r="RDB111" s="273"/>
      <c r="RDC111" s="273"/>
      <c r="RDD111" s="273"/>
      <c r="RDE111" s="273"/>
      <c r="RDF111" s="273"/>
      <c r="RDG111" s="273"/>
      <c r="RDH111" s="273"/>
      <c r="RDI111" s="273"/>
      <c r="RDJ111" s="273"/>
      <c r="RDK111" s="273"/>
      <c r="RDL111" s="273"/>
      <c r="RDM111" s="273"/>
      <c r="RDN111" s="273"/>
      <c r="RDO111" s="273"/>
      <c r="RDP111" s="273"/>
      <c r="RDQ111" s="273"/>
      <c r="RDR111" s="273"/>
      <c r="RDS111" s="273"/>
      <c r="RDT111" s="273"/>
      <c r="RDU111" s="273"/>
      <c r="RDV111" s="273"/>
      <c r="RDW111" s="273"/>
      <c r="RDX111" s="273"/>
      <c r="RDY111" s="273"/>
      <c r="RDZ111" s="273"/>
      <c r="REA111" s="273"/>
      <c r="REB111" s="273"/>
      <c r="REC111" s="273"/>
      <c r="RED111" s="273"/>
      <c r="REE111" s="273"/>
      <c r="REF111" s="273"/>
      <c r="REG111" s="273"/>
      <c r="REH111" s="273"/>
      <c r="REI111" s="273"/>
      <c r="REJ111" s="273"/>
      <c r="REK111" s="273"/>
      <c r="REL111" s="273"/>
      <c r="REM111" s="273"/>
      <c r="REN111" s="273"/>
      <c r="REO111" s="273"/>
      <c r="REP111" s="273"/>
      <c r="REQ111" s="273"/>
      <c r="RER111" s="273"/>
      <c r="RES111" s="273"/>
      <c r="RET111" s="273"/>
      <c r="REU111" s="273"/>
      <c r="REV111" s="273"/>
      <c r="REW111" s="273"/>
      <c r="REX111" s="273"/>
      <c r="REY111" s="273"/>
      <c r="REZ111" s="273"/>
      <c r="RFA111" s="273"/>
      <c r="RFB111" s="273"/>
      <c r="RFC111" s="273"/>
      <c r="RFD111" s="273"/>
      <c r="RFE111" s="273"/>
      <c r="RFF111" s="273"/>
      <c r="RFG111" s="273"/>
      <c r="RFH111" s="273"/>
      <c r="RFI111" s="273"/>
      <c r="RFJ111" s="273"/>
      <c r="RFK111" s="273"/>
      <c r="RFL111" s="273"/>
      <c r="RFM111" s="273"/>
      <c r="RFN111" s="273"/>
      <c r="RFO111" s="273"/>
      <c r="RFP111" s="273"/>
      <c r="RFQ111" s="273"/>
      <c r="RFR111" s="273"/>
      <c r="RFS111" s="273"/>
      <c r="RFT111" s="273"/>
      <c r="RFU111" s="273"/>
      <c r="RFV111" s="273"/>
      <c r="RFW111" s="273"/>
      <c r="RFX111" s="273"/>
      <c r="RFY111" s="273"/>
      <c r="RFZ111" s="273"/>
      <c r="RGA111" s="273"/>
      <c r="RGB111" s="273"/>
      <c r="RGC111" s="273"/>
      <c r="RGD111" s="273"/>
      <c r="RGE111" s="273"/>
      <c r="RGF111" s="273"/>
      <c r="RGG111" s="273"/>
      <c r="RGH111" s="273"/>
      <c r="RGI111" s="273"/>
      <c r="RGJ111" s="273"/>
      <c r="RGK111" s="273"/>
      <c r="RGL111" s="273"/>
      <c r="RGM111" s="273"/>
      <c r="RGN111" s="273"/>
      <c r="RGO111" s="273"/>
      <c r="RGP111" s="273"/>
      <c r="RGQ111" s="273"/>
      <c r="RGR111" s="273"/>
      <c r="RGS111" s="273"/>
      <c r="RGT111" s="273"/>
      <c r="RGU111" s="273"/>
      <c r="RGV111" s="273"/>
      <c r="RGW111" s="273"/>
      <c r="RGX111" s="273"/>
      <c r="RGY111" s="273"/>
      <c r="RGZ111" s="273"/>
      <c r="RHA111" s="273"/>
      <c r="RHB111" s="273"/>
      <c r="RHC111" s="273"/>
      <c r="RHD111" s="273"/>
      <c r="RHE111" s="273"/>
      <c r="RHF111" s="273"/>
      <c r="RHG111" s="273"/>
      <c r="RHH111" s="273"/>
      <c r="RHI111" s="273"/>
      <c r="RHJ111" s="273"/>
      <c r="RHK111" s="273"/>
      <c r="RHL111" s="273"/>
      <c r="RHM111" s="273"/>
      <c r="RHN111" s="273"/>
      <c r="RHO111" s="273"/>
      <c r="RHP111" s="273"/>
      <c r="RHQ111" s="273"/>
      <c r="RHR111" s="273"/>
      <c r="RHS111" s="273"/>
      <c r="RHT111" s="273"/>
      <c r="RHU111" s="273"/>
      <c r="RHV111" s="273"/>
      <c r="RHW111" s="273"/>
      <c r="RHX111" s="273"/>
      <c r="RHY111" s="273"/>
      <c r="RHZ111" s="273"/>
      <c r="RIA111" s="273"/>
      <c r="RIB111" s="273"/>
      <c r="RIC111" s="273"/>
      <c r="RID111" s="273"/>
      <c r="RIE111" s="273"/>
      <c r="RIF111" s="273"/>
      <c r="RIG111" s="273"/>
      <c r="RIH111" s="273"/>
      <c r="RII111" s="273"/>
      <c r="RIJ111" s="273"/>
      <c r="RIK111" s="273"/>
      <c r="RIL111" s="273"/>
      <c r="RIM111" s="273"/>
      <c r="RIN111" s="273"/>
      <c r="RIO111" s="273"/>
      <c r="RIP111" s="273"/>
      <c r="RIQ111" s="273"/>
      <c r="RIR111" s="273"/>
      <c r="RIS111" s="273"/>
      <c r="RIT111" s="273"/>
      <c r="RIU111" s="273"/>
      <c r="RIV111" s="273"/>
      <c r="RIW111" s="273"/>
      <c r="RIX111" s="273"/>
      <c r="RIY111" s="273"/>
      <c r="RIZ111" s="273"/>
      <c r="RJA111" s="273"/>
      <c r="RJB111" s="273"/>
      <c r="RJC111" s="273"/>
      <c r="RJD111" s="273"/>
      <c r="RJE111" s="273"/>
      <c r="RJF111" s="273"/>
      <c r="RJG111" s="273"/>
      <c r="RJH111" s="273"/>
      <c r="RJI111" s="273"/>
      <c r="RJJ111" s="273"/>
      <c r="RJK111" s="273"/>
      <c r="RJL111" s="273"/>
      <c r="RJM111" s="273"/>
      <c r="RJN111" s="273"/>
      <c r="RJO111" s="273"/>
      <c r="RJP111" s="273"/>
      <c r="RJQ111" s="273"/>
      <c r="RJR111" s="273"/>
      <c r="RJS111" s="273"/>
      <c r="RJT111" s="273"/>
      <c r="RJU111" s="273"/>
      <c r="RJV111" s="273"/>
      <c r="RJW111" s="273"/>
      <c r="RJX111" s="273"/>
      <c r="RJY111" s="273"/>
      <c r="RJZ111" s="273"/>
      <c r="RKA111" s="273"/>
      <c r="RKB111" s="273"/>
      <c r="RKC111" s="273"/>
      <c r="RKD111" s="273"/>
      <c r="RKE111" s="273"/>
      <c r="RKF111" s="273"/>
      <c r="RKG111" s="273"/>
      <c r="RKH111" s="273"/>
      <c r="RKI111" s="273"/>
      <c r="RKJ111" s="273"/>
      <c r="RKK111" s="273"/>
      <c r="RKL111" s="273"/>
      <c r="RKM111" s="273"/>
      <c r="RKN111" s="273"/>
      <c r="RKO111" s="273"/>
      <c r="RKP111" s="273"/>
      <c r="RKQ111" s="273"/>
      <c r="RKR111" s="273"/>
      <c r="RKS111" s="273"/>
      <c r="RKT111" s="273"/>
      <c r="RKU111" s="273"/>
      <c r="RKV111" s="273"/>
      <c r="RKW111" s="273"/>
      <c r="RKX111" s="273"/>
      <c r="RKY111" s="273"/>
      <c r="RKZ111" s="273"/>
      <c r="RLA111" s="273"/>
      <c r="RLB111" s="273"/>
      <c r="RLC111" s="273"/>
      <c r="RLD111" s="273"/>
      <c r="RLE111" s="273"/>
      <c r="RLF111" s="273"/>
      <c r="RLG111" s="273"/>
      <c r="RLH111" s="273"/>
      <c r="RLI111" s="273"/>
      <c r="RLJ111" s="273"/>
      <c r="RLK111" s="273"/>
      <c r="RLL111" s="273"/>
      <c r="RLM111" s="273"/>
      <c r="RLN111" s="273"/>
      <c r="RLO111" s="273"/>
      <c r="RLP111" s="273"/>
      <c r="RLQ111" s="273"/>
      <c r="RLR111" s="273"/>
      <c r="RLS111" s="273"/>
      <c r="RLT111" s="273"/>
      <c r="RLU111" s="273"/>
      <c r="RLV111" s="273"/>
      <c r="RLW111" s="273"/>
      <c r="RLX111" s="273"/>
      <c r="RLY111" s="273"/>
      <c r="RLZ111" s="273"/>
      <c r="RMA111" s="273"/>
      <c r="RMB111" s="273"/>
      <c r="RMC111" s="273"/>
      <c r="RMD111" s="273"/>
      <c r="RME111" s="273"/>
      <c r="RMF111" s="273"/>
      <c r="RMG111" s="273"/>
      <c r="RMH111" s="273"/>
      <c r="RMI111" s="273"/>
      <c r="RMJ111" s="273"/>
      <c r="RMK111" s="273"/>
      <c r="RML111" s="273"/>
      <c r="RMM111" s="273"/>
      <c r="RMN111" s="273"/>
      <c r="RMO111" s="273"/>
      <c r="RMP111" s="273"/>
      <c r="RMQ111" s="273"/>
      <c r="RMR111" s="273"/>
      <c r="RMS111" s="273"/>
      <c r="RMT111" s="273"/>
      <c r="RMU111" s="273"/>
      <c r="RMV111" s="273"/>
      <c r="RMW111" s="273"/>
      <c r="RMX111" s="273"/>
      <c r="RMY111" s="273"/>
      <c r="RMZ111" s="273"/>
      <c r="RNA111" s="273"/>
      <c r="RNB111" s="273"/>
      <c r="RNC111" s="273"/>
      <c r="RND111" s="273"/>
      <c r="RNE111" s="273"/>
      <c r="RNF111" s="273"/>
      <c r="RNG111" s="273"/>
      <c r="RNH111" s="273"/>
      <c r="RNI111" s="273"/>
      <c r="RNJ111" s="273"/>
      <c r="RNK111" s="273"/>
      <c r="RNL111" s="273"/>
      <c r="RNM111" s="273"/>
      <c r="RNN111" s="273"/>
      <c r="RNO111" s="273"/>
      <c r="RNP111" s="273"/>
      <c r="RNQ111" s="273"/>
      <c r="RNR111" s="273"/>
      <c r="RNS111" s="273"/>
      <c r="RNT111" s="273"/>
      <c r="RNU111" s="273"/>
      <c r="RNV111" s="273"/>
      <c r="RNW111" s="273"/>
      <c r="RNX111" s="273"/>
      <c r="RNY111" s="273"/>
      <c r="RNZ111" s="273"/>
      <c r="ROA111" s="273"/>
      <c r="ROB111" s="273"/>
      <c r="ROC111" s="273"/>
      <c r="ROD111" s="273"/>
      <c r="ROE111" s="273"/>
      <c r="ROF111" s="273"/>
      <c r="ROG111" s="273"/>
      <c r="ROH111" s="273"/>
      <c r="ROI111" s="273"/>
      <c r="ROJ111" s="273"/>
      <c r="ROK111" s="273"/>
      <c r="ROL111" s="273"/>
      <c r="ROM111" s="273"/>
      <c r="RON111" s="273"/>
      <c r="ROO111" s="273"/>
      <c r="ROP111" s="273"/>
      <c r="ROQ111" s="273"/>
      <c r="ROR111" s="273"/>
      <c r="ROS111" s="273"/>
      <c r="ROT111" s="273"/>
      <c r="ROU111" s="273"/>
      <c r="ROV111" s="273"/>
      <c r="ROW111" s="273"/>
      <c r="ROX111" s="273"/>
      <c r="ROY111" s="273"/>
      <c r="ROZ111" s="273"/>
      <c r="RPA111" s="273"/>
      <c r="RPB111" s="273"/>
      <c r="RPC111" s="273"/>
      <c r="RPD111" s="273"/>
      <c r="RPE111" s="273"/>
      <c r="RPF111" s="273"/>
      <c r="RPG111" s="273"/>
      <c r="RPH111" s="273"/>
      <c r="RPI111" s="273"/>
      <c r="RPJ111" s="273"/>
      <c r="RPK111" s="273"/>
      <c r="RPL111" s="273"/>
      <c r="RPM111" s="273"/>
      <c r="RPN111" s="273"/>
      <c r="RPO111" s="273"/>
      <c r="RPP111" s="273"/>
      <c r="RPQ111" s="273"/>
      <c r="RPR111" s="273"/>
      <c r="RPS111" s="273"/>
      <c r="RPT111" s="273"/>
      <c r="RPU111" s="273"/>
      <c r="RPV111" s="273"/>
      <c r="RPW111" s="273"/>
      <c r="RPX111" s="273"/>
      <c r="RPY111" s="273"/>
      <c r="RPZ111" s="273"/>
      <c r="RQA111" s="273"/>
      <c r="RQB111" s="273"/>
      <c r="RQC111" s="273"/>
      <c r="RQD111" s="273"/>
      <c r="RQE111" s="273"/>
      <c r="RQF111" s="273"/>
      <c r="RQG111" s="273"/>
      <c r="RQH111" s="273"/>
      <c r="RQI111" s="273"/>
      <c r="RQJ111" s="273"/>
      <c r="RQK111" s="273"/>
      <c r="RQL111" s="273"/>
      <c r="RQM111" s="273"/>
      <c r="RQN111" s="273"/>
      <c r="RQO111" s="273"/>
      <c r="RQP111" s="273"/>
      <c r="RQQ111" s="273"/>
      <c r="RQR111" s="273"/>
      <c r="RQS111" s="273"/>
      <c r="RQT111" s="273"/>
      <c r="RQU111" s="273"/>
      <c r="RQV111" s="273"/>
      <c r="RQW111" s="273"/>
      <c r="RQX111" s="273"/>
      <c r="RQY111" s="273"/>
      <c r="RQZ111" s="273"/>
      <c r="RRA111" s="273"/>
      <c r="RRB111" s="273"/>
      <c r="RRC111" s="273"/>
      <c r="RRD111" s="273"/>
      <c r="RRE111" s="273"/>
      <c r="RRF111" s="273"/>
      <c r="RRG111" s="273"/>
      <c r="RRH111" s="273"/>
      <c r="RRI111" s="273"/>
      <c r="RRJ111" s="273"/>
      <c r="RRK111" s="273"/>
      <c r="RRL111" s="273"/>
      <c r="RRM111" s="273"/>
      <c r="RRN111" s="273"/>
      <c r="RRO111" s="273"/>
      <c r="RRP111" s="273"/>
      <c r="RRQ111" s="273"/>
      <c r="RRR111" s="273"/>
      <c r="RRS111" s="273"/>
      <c r="RRT111" s="273"/>
      <c r="RRU111" s="273"/>
      <c r="RRV111" s="273"/>
      <c r="RRW111" s="273"/>
      <c r="RRX111" s="273"/>
      <c r="RRY111" s="273"/>
      <c r="RRZ111" s="273"/>
      <c r="RSA111" s="273"/>
      <c r="RSB111" s="273"/>
      <c r="RSC111" s="273"/>
      <c r="RSD111" s="273"/>
      <c r="RSE111" s="273"/>
      <c r="RSF111" s="273"/>
      <c r="RSG111" s="273"/>
      <c r="RSH111" s="273"/>
      <c r="RSI111" s="273"/>
      <c r="RSJ111" s="273"/>
      <c r="RSK111" s="273"/>
      <c r="RSL111" s="273"/>
      <c r="RSM111" s="273"/>
      <c r="RSN111" s="273"/>
      <c r="RSO111" s="273"/>
      <c r="RSP111" s="273"/>
      <c r="RSQ111" s="273"/>
      <c r="RSR111" s="273"/>
      <c r="RSS111" s="273"/>
      <c r="RST111" s="273"/>
      <c r="RSU111" s="273"/>
      <c r="RSV111" s="273"/>
      <c r="RSW111" s="273"/>
      <c r="RSX111" s="273"/>
      <c r="RSY111" s="273"/>
      <c r="RSZ111" s="273"/>
      <c r="RTA111" s="273"/>
      <c r="RTB111" s="273"/>
      <c r="RTC111" s="273"/>
      <c r="RTD111" s="273"/>
      <c r="RTE111" s="273"/>
      <c r="RTF111" s="273"/>
      <c r="RTG111" s="273"/>
      <c r="RTH111" s="273"/>
      <c r="RTI111" s="273"/>
      <c r="RTJ111" s="273"/>
      <c r="RTK111" s="273"/>
      <c r="RTL111" s="273"/>
      <c r="RTM111" s="273"/>
      <c r="RTN111" s="273"/>
      <c r="RTO111" s="273"/>
      <c r="RTP111" s="273"/>
      <c r="RTQ111" s="273"/>
      <c r="RTR111" s="273"/>
      <c r="RTS111" s="273"/>
      <c r="RTT111" s="273"/>
      <c r="RTU111" s="273"/>
      <c r="RTV111" s="273"/>
      <c r="RTW111" s="273"/>
      <c r="RTX111" s="273"/>
      <c r="RTY111" s="273"/>
      <c r="RTZ111" s="273"/>
      <c r="RUA111" s="273"/>
      <c r="RUB111" s="273"/>
      <c r="RUC111" s="273"/>
      <c r="RUD111" s="273"/>
      <c r="RUE111" s="273"/>
      <c r="RUF111" s="273"/>
      <c r="RUG111" s="273"/>
      <c r="RUH111" s="273"/>
      <c r="RUI111" s="273"/>
      <c r="RUJ111" s="273"/>
      <c r="RUK111" s="273"/>
      <c r="RUL111" s="273"/>
      <c r="RUM111" s="273"/>
      <c r="RUN111" s="273"/>
      <c r="RUO111" s="273"/>
      <c r="RUP111" s="273"/>
      <c r="RUQ111" s="273"/>
      <c r="RUR111" s="273"/>
      <c r="RUS111" s="273"/>
      <c r="RUT111" s="273"/>
      <c r="RUU111" s="273"/>
      <c r="RUV111" s="273"/>
      <c r="RUW111" s="273"/>
      <c r="RUX111" s="273"/>
      <c r="RUY111" s="273"/>
      <c r="RUZ111" s="273"/>
      <c r="RVA111" s="273"/>
      <c r="RVB111" s="273"/>
      <c r="RVC111" s="273"/>
      <c r="RVD111" s="273"/>
      <c r="RVE111" s="273"/>
      <c r="RVF111" s="273"/>
      <c r="RVG111" s="273"/>
      <c r="RVH111" s="273"/>
      <c r="RVI111" s="273"/>
      <c r="RVJ111" s="273"/>
      <c r="RVK111" s="273"/>
      <c r="RVL111" s="273"/>
      <c r="RVM111" s="273"/>
      <c r="RVN111" s="273"/>
      <c r="RVO111" s="273"/>
      <c r="RVP111" s="273"/>
      <c r="RVQ111" s="273"/>
      <c r="RVR111" s="273"/>
      <c r="RVS111" s="273"/>
      <c r="RVT111" s="273"/>
      <c r="RVU111" s="273"/>
      <c r="RVV111" s="273"/>
      <c r="RVW111" s="273"/>
      <c r="RVX111" s="273"/>
      <c r="RVY111" s="273"/>
      <c r="RVZ111" s="273"/>
      <c r="RWA111" s="273"/>
      <c r="RWB111" s="273"/>
      <c r="RWC111" s="273"/>
      <c r="RWD111" s="273"/>
      <c r="RWE111" s="273"/>
      <c r="RWF111" s="273"/>
      <c r="RWG111" s="273"/>
      <c r="RWH111" s="273"/>
      <c r="RWI111" s="273"/>
      <c r="RWJ111" s="273"/>
      <c r="RWK111" s="273"/>
      <c r="RWL111" s="273"/>
      <c r="RWM111" s="273"/>
      <c r="RWN111" s="273"/>
      <c r="RWO111" s="273"/>
      <c r="RWP111" s="273"/>
      <c r="RWQ111" s="273"/>
      <c r="RWR111" s="273"/>
      <c r="RWS111" s="273"/>
      <c r="RWT111" s="273"/>
      <c r="RWU111" s="273"/>
      <c r="RWV111" s="273"/>
      <c r="RWW111" s="273"/>
      <c r="RWX111" s="273"/>
      <c r="RWY111" s="273"/>
      <c r="RWZ111" s="273"/>
      <c r="RXA111" s="273"/>
      <c r="RXB111" s="273"/>
      <c r="RXC111" s="273"/>
      <c r="RXD111" s="273"/>
      <c r="RXE111" s="273"/>
      <c r="RXF111" s="273"/>
      <c r="RXG111" s="273"/>
      <c r="RXH111" s="273"/>
      <c r="RXI111" s="273"/>
      <c r="RXJ111" s="273"/>
      <c r="RXK111" s="273"/>
      <c r="RXL111" s="273"/>
      <c r="RXM111" s="273"/>
      <c r="RXN111" s="273"/>
      <c r="RXO111" s="273"/>
      <c r="RXP111" s="273"/>
      <c r="RXQ111" s="273"/>
      <c r="RXR111" s="273"/>
      <c r="RXS111" s="273"/>
      <c r="RXT111" s="273"/>
      <c r="RXU111" s="273"/>
      <c r="RXV111" s="273"/>
      <c r="RXW111" s="273"/>
      <c r="RXX111" s="273"/>
      <c r="RXY111" s="273"/>
      <c r="RXZ111" s="273"/>
      <c r="RYA111" s="273"/>
      <c r="RYB111" s="273"/>
      <c r="RYC111" s="273"/>
      <c r="RYD111" s="273"/>
      <c r="RYE111" s="273"/>
      <c r="RYF111" s="273"/>
      <c r="RYG111" s="273"/>
      <c r="RYH111" s="273"/>
      <c r="RYI111" s="273"/>
      <c r="RYJ111" s="273"/>
      <c r="RYK111" s="273"/>
      <c r="RYL111" s="273"/>
      <c r="RYM111" s="273"/>
      <c r="RYN111" s="273"/>
      <c r="RYO111" s="273"/>
      <c r="RYP111" s="273"/>
      <c r="RYQ111" s="273"/>
      <c r="RYR111" s="273"/>
      <c r="RYS111" s="273"/>
      <c r="RYT111" s="273"/>
      <c r="RYU111" s="273"/>
      <c r="RYV111" s="273"/>
      <c r="RYW111" s="273"/>
      <c r="RYX111" s="273"/>
      <c r="RYY111" s="273"/>
      <c r="RYZ111" s="273"/>
      <c r="RZA111" s="273"/>
      <c r="RZB111" s="273"/>
      <c r="RZC111" s="273"/>
      <c r="RZD111" s="273"/>
      <c r="RZE111" s="273"/>
      <c r="RZF111" s="273"/>
      <c r="RZG111" s="273"/>
      <c r="RZH111" s="273"/>
      <c r="RZI111" s="273"/>
      <c r="RZJ111" s="273"/>
      <c r="RZK111" s="273"/>
      <c r="RZL111" s="273"/>
      <c r="RZM111" s="273"/>
      <c r="RZN111" s="273"/>
      <c r="RZO111" s="273"/>
      <c r="RZP111" s="273"/>
      <c r="RZQ111" s="273"/>
      <c r="RZR111" s="273"/>
      <c r="RZS111" s="273"/>
      <c r="RZT111" s="273"/>
      <c r="RZU111" s="273"/>
      <c r="RZV111" s="273"/>
      <c r="RZW111" s="273"/>
      <c r="RZX111" s="273"/>
      <c r="RZY111" s="273"/>
      <c r="RZZ111" s="273"/>
      <c r="SAA111" s="273"/>
      <c r="SAB111" s="273"/>
      <c r="SAC111" s="273"/>
      <c r="SAD111" s="273"/>
      <c r="SAE111" s="273"/>
      <c r="SAF111" s="273"/>
      <c r="SAG111" s="273"/>
      <c r="SAH111" s="273"/>
      <c r="SAI111" s="273"/>
      <c r="SAJ111" s="273"/>
      <c r="SAK111" s="273"/>
      <c r="SAL111" s="273"/>
      <c r="SAM111" s="273"/>
      <c r="SAN111" s="273"/>
      <c r="SAO111" s="273"/>
      <c r="SAP111" s="273"/>
      <c r="SAQ111" s="273"/>
      <c r="SAR111" s="273"/>
      <c r="SAS111" s="273"/>
      <c r="SAT111" s="273"/>
      <c r="SAU111" s="273"/>
      <c r="SAV111" s="273"/>
      <c r="SAW111" s="273"/>
      <c r="SAX111" s="273"/>
      <c r="SAY111" s="273"/>
      <c r="SAZ111" s="273"/>
      <c r="SBA111" s="273"/>
      <c r="SBB111" s="273"/>
      <c r="SBC111" s="273"/>
      <c r="SBD111" s="273"/>
      <c r="SBE111" s="273"/>
      <c r="SBF111" s="273"/>
      <c r="SBG111" s="273"/>
      <c r="SBH111" s="273"/>
      <c r="SBI111" s="273"/>
      <c r="SBJ111" s="273"/>
      <c r="SBK111" s="273"/>
      <c r="SBL111" s="273"/>
      <c r="SBM111" s="273"/>
      <c r="SBN111" s="273"/>
      <c r="SBO111" s="273"/>
      <c r="SBP111" s="273"/>
      <c r="SBQ111" s="273"/>
      <c r="SBR111" s="273"/>
      <c r="SBS111" s="273"/>
      <c r="SBT111" s="273"/>
      <c r="SBU111" s="273"/>
      <c r="SBV111" s="273"/>
      <c r="SBW111" s="273"/>
      <c r="SBX111" s="273"/>
      <c r="SBY111" s="273"/>
      <c r="SBZ111" s="273"/>
      <c r="SCA111" s="273"/>
      <c r="SCB111" s="273"/>
      <c r="SCC111" s="273"/>
      <c r="SCD111" s="273"/>
      <c r="SCE111" s="273"/>
      <c r="SCF111" s="273"/>
      <c r="SCG111" s="273"/>
      <c r="SCH111" s="273"/>
      <c r="SCI111" s="273"/>
      <c r="SCJ111" s="273"/>
      <c r="SCK111" s="273"/>
      <c r="SCL111" s="273"/>
      <c r="SCM111" s="273"/>
      <c r="SCN111" s="273"/>
      <c r="SCO111" s="273"/>
      <c r="SCP111" s="273"/>
      <c r="SCQ111" s="273"/>
      <c r="SCR111" s="273"/>
      <c r="SCS111" s="273"/>
      <c r="SCT111" s="273"/>
      <c r="SCU111" s="273"/>
      <c r="SCV111" s="273"/>
      <c r="SCW111" s="273"/>
      <c r="SCX111" s="273"/>
      <c r="SCY111" s="273"/>
      <c r="SCZ111" s="273"/>
      <c r="SDA111" s="273"/>
      <c r="SDB111" s="273"/>
      <c r="SDC111" s="273"/>
      <c r="SDD111" s="273"/>
      <c r="SDE111" s="273"/>
      <c r="SDF111" s="273"/>
      <c r="SDG111" s="273"/>
      <c r="SDH111" s="273"/>
      <c r="SDI111" s="273"/>
      <c r="SDJ111" s="273"/>
      <c r="SDK111" s="273"/>
      <c r="SDL111" s="273"/>
      <c r="SDM111" s="273"/>
      <c r="SDN111" s="273"/>
      <c r="SDO111" s="273"/>
      <c r="SDP111" s="273"/>
      <c r="SDQ111" s="273"/>
      <c r="SDR111" s="273"/>
      <c r="SDS111" s="273"/>
      <c r="SDT111" s="273"/>
      <c r="SDU111" s="273"/>
      <c r="SDV111" s="273"/>
      <c r="SDW111" s="273"/>
      <c r="SDX111" s="273"/>
      <c r="SDY111" s="273"/>
      <c r="SDZ111" s="273"/>
      <c r="SEA111" s="273"/>
      <c r="SEB111" s="273"/>
      <c r="SEC111" s="273"/>
      <c r="SED111" s="273"/>
      <c r="SEE111" s="273"/>
      <c r="SEF111" s="273"/>
      <c r="SEG111" s="273"/>
      <c r="SEH111" s="273"/>
      <c r="SEI111" s="273"/>
      <c r="SEJ111" s="273"/>
      <c r="SEK111" s="273"/>
      <c r="SEL111" s="273"/>
      <c r="SEM111" s="273"/>
      <c r="SEN111" s="273"/>
      <c r="SEO111" s="273"/>
      <c r="SEP111" s="273"/>
      <c r="SEQ111" s="273"/>
      <c r="SER111" s="273"/>
      <c r="SES111" s="273"/>
      <c r="SET111" s="273"/>
      <c r="SEU111" s="273"/>
      <c r="SEV111" s="273"/>
      <c r="SEW111" s="273"/>
      <c r="SEX111" s="273"/>
      <c r="SEY111" s="273"/>
      <c r="SEZ111" s="273"/>
      <c r="SFA111" s="273"/>
      <c r="SFB111" s="273"/>
      <c r="SFC111" s="273"/>
      <c r="SFD111" s="273"/>
      <c r="SFE111" s="273"/>
      <c r="SFF111" s="273"/>
      <c r="SFG111" s="273"/>
      <c r="SFH111" s="273"/>
      <c r="SFI111" s="273"/>
      <c r="SFJ111" s="273"/>
      <c r="SFK111" s="273"/>
      <c r="SFL111" s="273"/>
      <c r="SFM111" s="273"/>
      <c r="SFN111" s="273"/>
      <c r="SFO111" s="273"/>
      <c r="SFP111" s="273"/>
      <c r="SFQ111" s="273"/>
      <c r="SFR111" s="273"/>
      <c r="SFS111" s="273"/>
      <c r="SFT111" s="273"/>
      <c r="SFU111" s="273"/>
      <c r="SFV111" s="273"/>
      <c r="SFW111" s="273"/>
      <c r="SFX111" s="273"/>
      <c r="SFY111" s="273"/>
      <c r="SFZ111" s="273"/>
      <c r="SGA111" s="273"/>
      <c r="SGB111" s="273"/>
      <c r="SGC111" s="273"/>
      <c r="SGD111" s="273"/>
      <c r="SGE111" s="273"/>
      <c r="SGF111" s="273"/>
      <c r="SGG111" s="273"/>
      <c r="SGH111" s="273"/>
      <c r="SGI111" s="273"/>
      <c r="SGJ111" s="273"/>
      <c r="SGK111" s="273"/>
      <c r="SGL111" s="273"/>
      <c r="SGM111" s="273"/>
      <c r="SGN111" s="273"/>
      <c r="SGO111" s="273"/>
      <c r="SGP111" s="273"/>
      <c r="SGQ111" s="273"/>
      <c r="SGR111" s="273"/>
      <c r="SGS111" s="273"/>
      <c r="SGT111" s="273"/>
      <c r="SGU111" s="273"/>
      <c r="SGV111" s="273"/>
      <c r="SGW111" s="273"/>
      <c r="SGX111" s="273"/>
      <c r="SGY111" s="273"/>
      <c r="SGZ111" s="273"/>
      <c r="SHA111" s="273"/>
      <c r="SHB111" s="273"/>
      <c r="SHC111" s="273"/>
      <c r="SHD111" s="273"/>
      <c r="SHE111" s="273"/>
      <c r="SHF111" s="273"/>
      <c r="SHG111" s="273"/>
      <c r="SHH111" s="273"/>
      <c r="SHI111" s="273"/>
      <c r="SHJ111" s="273"/>
      <c r="SHK111" s="273"/>
      <c r="SHL111" s="273"/>
      <c r="SHM111" s="273"/>
      <c r="SHN111" s="273"/>
      <c r="SHO111" s="273"/>
      <c r="SHP111" s="273"/>
      <c r="SHQ111" s="273"/>
      <c r="SHR111" s="273"/>
      <c r="SHS111" s="273"/>
      <c r="SHT111" s="273"/>
      <c r="SHU111" s="273"/>
      <c r="SHV111" s="273"/>
      <c r="SHW111" s="273"/>
      <c r="SHX111" s="273"/>
      <c r="SHY111" s="273"/>
      <c r="SHZ111" s="273"/>
      <c r="SIA111" s="273"/>
      <c r="SIB111" s="273"/>
      <c r="SIC111" s="273"/>
      <c r="SID111" s="273"/>
      <c r="SIE111" s="273"/>
      <c r="SIF111" s="273"/>
      <c r="SIG111" s="273"/>
      <c r="SIH111" s="273"/>
      <c r="SII111" s="273"/>
      <c r="SIJ111" s="273"/>
      <c r="SIK111" s="273"/>
      <c r="SIL111" s="273"/>
      <c r="SIM111" s="273"/>
      <c r="SIN111" s="273"/>
      <c r="SIO111" s="273"/>
      <c r="SIP111" s="273"/>
      <c r="SIQ111" s="273"/>
      <c r="SIR111" s="273"/>
      <c r="SIS111" s="273"/>
      <c r="SIT111" s="273"/>
      <c r="SIU111" s="273"/>
      <c r="SIV111" s="273"/>
      <c r="SIW111" s="273"/>
      <c r="SIX111" s="273"/>
      <c r="SIY111" s="273"/>
      <c r="SIZ111" s="273"/>
      <c r="SJA111" s="273"/>
      <c r="SJB111" s="273"/>
      <c r="SJC111" s="273"/>
      <c r="SJD111" s="273"/>
      <c r="SJE111" s="273"/>
      <c r="SJF111" s="273"/>
      <c r="SJG111" s="273"/>
      <c r="SJH111" s="273"/>
      <c r="SJI111" s="273"/>
      <c r="SJJ111" s="273"/>
      <c r="SJK111" s="273"/>
      <c r="SJL111" s="273"/>
      <c r="SJM111" s="273"/>
      <c r="SJN111" s="273"/>
      <c r="SJO111" s="273"/>
      <c r="SJP111" s="273"/>
      <c r="SJQ111" s="273"/>
      <c r="SJR111" s="273"/>
      <c r="SJS111" s="273"/>
      <c r="SJT111" s="273"/>
      <c r="SJU111" s="273"/>
      <c r="SJV111" s="273"/>
      <c r="SJW111" s="273"/>
      <c r="SJX111" s="273"/>
      <c r="SJY111" s="273"/>
      <c r="SJZ111" s="273"/>
      <c r="SKA111" s="273"/>
      <c r="SKB111" s="273"/>
      <c r="SKC111" s="273"/>
      <c r="SKD111" s="273"/>
      <c r="SKE111" s="273"/>
      <c r="SKF111" s="273"/>
      <c r="SKG111" s="273"/>
      <c r="SKH111" s="273"/>
      <c r="SKI111" s="273"/>
      <c r="SKJ111" s="273"/>
      <c r="SKK111" s="273"/>
      <c r="SKL111" s="273"/>
      <c r="SKM111" s="273"/>
      <c r="SKN111" s="273"/>
      <c r="SKO111" s="273"/>
      <c r="SKP111" s="273"/>
      <c r="SKQ111" s="273"/>
      <c r="SKR111" s="273"/>
      <c r="SKS111" s="273"/>
      <c r="SKT111" s="273"/>
      <c r="SKU111" s="273"/>
      <c r="SKV111" s="273"/>
      <c r="SKW111" s="273"/>
      <c r="SKX111" s="273"/>
      <c r="SKY111" s="273"/>
      <c r="SKZ111" s="273"/>
      <c r="SLA111" s="273"/>
      <c r="SLB111" s="273"/>
      <c r="SLC111" s="273"/>
      <c r="SLD111" s="273"/>
      <c r="SLE111" s="273"/>
      <c r="SLF111" s="273"/>
      <c r="SLG111" s="273"/>
      <c r="SLH111" s="273"/>
      <c r="SLI111" s="273"/>
      <c r="SLJ111" s="273"/>
      <c r="SLK111" s="273"/>
      <c r="SLL111" s="273"/>
      <c r="SLM111" s="273"/>
      <c r="SLN111" s="273"/>
      <c r="SLO111" s="273"/>
      <c r="SLP111" s="273"/>
      <c r="SLQ111" s="273"/>
      <c r="SLR111" s="273"/>
      <c r="SLS111" s="273"/>
      <c r="SLT111" s="273"/>
      <c r="SLU111" s="273"/>
      <c r="SLV111" s="273"/>
      <c r="SLW111" s="273"/>
      <c r="SLX111" s="273"/>
      <c r="SLY111" s="273"/>
      <c r="SLZ111" s="273"/>
      <c r="SMA111" s="273"/>
      <c r="SMB111" s="273"/>
      <c r="SMC111" s="273"/>
      <c r="SMD111" s="273"/>
      <c r="SME111" s="273"/>
      <c r="SMF111" s="273"/>
      <c r="SMG111" s="273"/>
      <c r="SMH111" s="273"/>
      <c r="SMI111" s="273"/>
      <c r="SMJ111" s="273"/>
      <c r="SMK111" s="273"/>
      <c r="SML111" s="273"/>
      <c r="SMM111" s="273"/>
      <c r="SMN111" s="273"/>
      <c r="SMO111" s="273"/>
      <c r="SMP111" s="273"/>
      <c r="SMQ111" s="273"/>
      <c r="SMR111" s="273"/>
      <c r="SMS111" s="273"/>
      <c r="SMT111" s="273"/>
      <c r="SMU111" s="273"/>
      <c r="SMV111" s="273"/>
      <c r="SMW111" s="273"/>
      <c r="SMX111" s="273"/>
      <c r="SMY111" s="273"/>
      <c r="SMZ111" s="273"/>
      <c r="SNA111" s="273"/>
      <c r="SNB111" s="273"/>
      <c r="SNC111" s="273"/>
      <c r="SND111" s="273"/>
      <c r="SNE111" s="273"/>
      <c r="SNF111" s="273"/>
      <c r="SNG111" s="273"/>
      <c r="SNH111" s="273"/>
      <c r="SNI111" s="273"/>
      <c r="SNJ111" s="273"/>
      <c r="SNK111" s="273"/>
      <c r="SNL111" s="273"/>
      <c r="SNM111" s="273"/>
      <c r="SNN111" s="273"/>
      <c r="SNO111" s="273"/>
      <c r="SNP111" s="273"/>
      <c r="SNQ111" s="273"/>
      <c r="SNR111" s="273"/>
      <c r="SNS111" s="273"/>
      <c r="SNT111" s="273"/>
      <c r="SNU111" s="273"/>
      <c r="SNV111" s="273"/>
      <c r="SNW111" s="273"/>
      <c r="SNX111" s="273"/>
      <c r="SNY111" s="273"/>
      <c r="SNZ111" s="273"/>
      <c r="SOA111" s="273"/>
      <c r="SOB111" s="273"/>
      <c r="SOC111" s="273"/>
      <c r="SOD111" s="273"/>
      <c r="SOE111" s="273"/>
      <c r="SOF111" s="273"/>
      <c r="SOG111" s="273"/>
      <c r="SOH111" s="273"/>
      <c r="SOI111" s="273"/>
      <c r="SOJ111" s="273"/>
      <c r="SOK111" s="273"/>
      <c r="SOL111" s="273"/>
      <c r="SOM111" s="273"/>
      <c r="SON111" s="273"/>
      <c r="SOO111" s="273"/>
      <c r="SOP111" s="273"/>
      <c r="SOQ111" s="273"/>
      <c r="SOR111" s="273"/>
      <c r="SOS111" s="273"/>
      <c r="SOT111" s="273"/>
      <c r="SOU111" s="273"/>
      <c r="SOV111" s="273"/>
      <c r="SOW111" s="273"/>
      <c r="SOX111" s="273"/>
      <c r="SOY111" s="273"/>
      <c r="SOZ111" s="273"/>
      <c r="SPA111" s="273"/>
      <c r="SPB111" s="273"/>
      <c r="SPC111" s="273"/>
      <c r="SPD111" s="273"/>
      <c r="SPE111" s="273"/>
      <c r="SPF111" s="273"/>
      <c r="SPG111" s="273"/>
      <c r="SPH111" s="273"/>
      <c r="SPI111" s="273"/>
      <c r="SPJ111" s="273"/>
      <c r="SPK111" s="273"/>
      <c r="SPL111" s="273"/>
      <c r="SPM111" s="273"/>
      <c r="SPN111" s="273"/>
      <c r="SPO111" s="273"/>
      <c r="SPP111" s="273"/>
      <c r="SPQ111" s="273"/>
      <c r="SPR111" s="273"/>
      <c r="SPS111" s="273"/>
      <c r="SPT111" s="273"/>
      <c r="SPU111" s="273"/>
      <c r="SPV111" s="273"/>
      <c r="SPW111" s="273"/>
      <c r="SPX111" s="273"/>
      <c r="SPY111" s="273"/>
      <c r="SPZ111" s="273"/>
      <c r="SQA111" s="273"/>
      <c r="SQB111" s="273"/>
      <c r="SQC111" s="273"/>
      <c r="SQD111" s="273"/>
      <c r="SQE111" s="273"/>
      <c r="SQF111" s="273"/>
      <c r="SQG111" s="273"/>
      <c r="SQH111" s="273"/>
      <c r="SQI111" s="273"/>
      <c r="SQJ111" s="273"/>
      <c r="SQK111" s="273"/>
      <c r="SQL111" s="273"/>
      <c r="SQM111" s="273"/>
      <c r="SQN111" s="273"/>
      <c r="SQO111" s="273"/>
      <c r="SQP111" s="273"/>
      <c r="SQQ111" s="273"/>
      <c r="SQR111" s="273"/>
      <c r="SQS111" s="273"/>
      <c r="SQT111" s="273"/>
      <c r="SQU111" s="273"/>
      <c r="SQV111" s="273"/>
      <c r="SQW111" s="273"/>
      <c r="SQX111" s="273"/>
      <c r="SQY111" s="273"/>
      <c r="SQZ111" s="273"/>
      <c r="SRA111" s="273"/>
      <c r="SRB111" s="273"/>
      <c r="SRC111" s="273"/>
      <c r="SRD111" s="273"/>
      <c r="SRE111" s="273"/>
      <c r="SRF111" s="273"/>
      <c r="SRG111" s="273"/>
      <c r="SRH111" s="273"/>
      <c r="SRI111" s="273"/>
      <c r="SRJ111" s="273"/>
      <c r="SRK111" s="273"/>
      <c r="SRL111" s="273"/>
      <c r="SRM111" s="273"/>
      <c r="SRN111" s="273"/>
      <c r="SRO111" s="273"/>
      <c r="SRP111" s="273"/>
      <c r="SRQ111" s="273"/>
      <c r="SRR111" s="273"/>
      <c r="SRS111" s="273"/>
      <c r="SRT111" s="273"/>
      <c r="SRU111" s="273"/>
      <c r="SRV111" s="273"/>
      <c r="SRW111" s="273"/>
      <c r="SRX111" s="273"/>
      <c r="SRY111" s="273"/>
      <c r="SRZ111" s="273"/>
      <c r="SSA111" s="273"/>
      <c r="SSB111" s="273"/>
      <c r="SSC111" s="273"/>
      <c r="SSD111" s="273"/>
      <c r="SSE111" s="273"/>
      <c r="SSF111" s="273"/>
      <c r="SSG111" s="273"/>
      <c r="SSH111" s="273"/>
      <c r="SSI111" s="273"/>
      <c r="SSJ111" s="273"/>
      <c r="SSK111" s="273"/>
      <c r="SSL111" s="273"/>
      <c r="SSM111" s="273"/>
      <c r="SSN111" s="273"/>
      <c r="SSO111" s="273"/>
      <c r="SSP111" s="273"/>
      <c r="SSQ111" s="273"/>
      <c r="SSR111" s="273"/>
      <c r="SSS111" s="273"/>
      <c r="SST111" s="273"/>
      <c r="SSU111" s="273"/>
      <c r="SSV111" s="273"/>
      <c r="SSW111" s="273"/>
      <c r="SSX111" s="273"/>
      <c r="SSY111" s="273"/>
      <c r="SSZ111" s="273"/>
      <c r="STA111" s="273"/>
      <c r="STB111" s="273"/>
      <c r="STC111" s="273"/>
      <c r="STD111" s="273"/>
      <c r="STE111" s="273"/>
      <c r="STF111" s="273"/>
      <c r="STG111" s="273"/>
      <c r="STH111" s="273"/>
      <c r="STI111" s="273"/>
      <c r="STJ111" s="273"/>
      <c r="STK111" s="273"/>
      <c r="STL111" s="273"/>
      <c r="STM111" s="273"/>
      <c r="STN111" s="273"/>
      <c r="STO111" s="273"/>
      <c r="STP111" s="273"/>
      <c r="STQ111" s="273"/>
      <c r="STR111" s="273"/>
      <c r="STS111" s="273"/>
      <c r="STT111" s="273"/>
      <c r="STU111" s="273"/>
      <c r="STV111" s="273"/>
      <c r="STW111" s="273"/>
      <c r="STX111" s="273"/>
      <c r="STY111" s="273"/>
      <c r="STZ111" s="273"/>
      <c r="SUA111" s="273"/>
      <c r="SUB111" s="273"/>
      <c r="SUC111" s="273"/>
      <c r="SUD111" s="273"/>
      <c r="SUE111" s="273"/>
      <c r="SUF111" s="273"/>
      <c r="SUG111" s="273"/>
      <c r="SUH111" s="273"/>
      <c r="SUI111" s="273"/>
      <c r="SUJ111" s="273"/>
      <c r="SUK111" s="273"/>
      <c r="SUL111" s="273"/>
      <c r="SUM111" s="273"/>
      <c r="SUN111" s="273"/>
      <c r="SUO111" s="273"/>
      <c r="SUP111" s="273"/>
      <c r="SUQ111" s="273"/>
      <c r="SUR111" s="273"/>
      <c r="SUS111" s="273"/>
      <c r="SUT111" s="273"/>
      <c r="SUU111" s="273"/>
      <c r="SUV111" s="273"/>
      <c r="SUW111" s="273"/>
      <c r="SUX111" s="273"/>
      <c r="SUY111" s="273"/>
      <c r="SUZ111" s="273"/>
      <c r="SVA111" s="273"/>
      <c r="SVB111" s="273"/>
      <c r="SVC111" s="273"/>
      <c r="SVD111" s="273"/>
      <c r="SVE111" s="273"/>
      <c r="SVF111" s="273"/>
      <c r="SVG111" s="273"/>
      <c r="SVH111" s="273"/>
      <c r="SVI111" s="273"/>
      <c r="SVJ111" s="273"/>
      <c r="SVK111" s="273"/>
      <c r="SVL111" s="273"/>
      <c r="SVM111" s="273"/>
      <c r="SVN111" s="273"/>
      <c r="SVO111" s="273"/>
      <c r="SVP111" s="273"/>
      <c r="SVQ111" s="273"/>
      <c r="SVR111" s="273"/>
      <c r="SVS111" s="273"/>
      <c r="SVT111" s="273"/>
      <c r="SVU111" s="273"/>
      <c r="SVV111" s="273"/>
      <c r="SVW111" s="273"/>
      <c r="SVX111" s="273"/>
      <c r="SVY111" s="273"/>
      <c r="SVZ111" s="273"/>
      <c r="SWA111" s="273"/>
      <c r="SWB111" s="273"/>
      <c r="SWC111" s="273"/>
      <c r="SWD111" s="273"/>
      <c r="SWE111" s="273"/>
      <c r="SWF111" s="273"/>
      <c r="SWG111" s="273"/>
      <c r="SWH111" s="273"/>
      <c r="SWI111" s="273"/>
      <c r="SWJ111" s="273"/>
      <c r="SWK111" s="273"/>
      <c r="SWL111" s="273"/>
      <c r="SWM111" s="273"/>
      <c r="SWN111" s="273"/>
      <c r="SWO111" s="273"/>
      <c r="SWP111" s="273"/>
      <c r="SWQ111" s="273"/>
      <c r="SWR111" s="273"/>
      <c r="SWS111" s="273"/>
      <c r="SWT111" s="273"/>
      <c r="SWU111" s="273"/>
      <c r="SWV111" s="273"/>
      <c r="SWW111" s="273"/>
      <c r="SWX111" s="273"/>
      <c r="SWY111" s="273"/>
      <c r="SWZ111" s="273"/>
      <c r="SXA111" s="273"/>
      <c r="SXB111" s="273"/>
      <c r="SXC111" s="273"/>
      <c r="SXD111" s="273"/>
      <c r="SXE111" s="273"/>
      <c r="SXF111" s="273"/>
      <c r="SXG111" s="273"/>
      <c r="SXH111" s="273"/>
      <c r="SXI111" s="273"/>
      <c r="SXJ111" s="273"/>
      <c r="SXK111" s="273"/>
      <c r="SXL111" s="273"/>
      <c r="SXM111" s="273"/>
      <c r="SXN111" s="273"/>
      <c r="SXO111" s="273"/>
      <c r="SXP111" s="273"/>
      <c r="SXQ111" s="273"/>
      <c r="SXR111" s="273"/>
      <c r="SXS111" s="273"/>
      <c r="SXT111" s="273"/>
      <c r="SXU111" s="273"/>
      <c r="SXV111" s="273"/>
      <c r="SXW111" s="273"/>
      <c r="SXX111" s="273"/>
      <c r="SXY111" s="273"/>
      <c r="SXZ111" s="273"/>
      <c r="SYA111" s="273"/>
      <c r="SYB111" s="273"/>
      <c r="SYC111" s="273"/>
      <c r="SYD111" s="273"/>
      <c r="SYE111" s="273"/>
      <c r="SYF111" s="273"/>
      <c r="SYG111" s="273"/>
      <c r="SYH111" s="273"/>
      <c r="SYI111" s="273"/>
      <c r="SYJ111" s="273"/>
      <c r="SYK111" s="273"/>
      <c r="SYL111" s="273"/>
      <c r="SYM111" s="273"/>
      <c r="SYN111" s="273"/>
      <c r="SYO111" s="273"/>
      <c r="SYP111" s="273"/>
      <c r="SYQ111" s="273"/>
      <c r="SYR111" s="273"/>
      <c r="SYS111" s="273"/>
      <c r="SYT111" s="273"/>
      <c r="SYU111" s="273"/>
      <c r="SYV111" s="273"/>
      <c r="SYW111" s="273"/>
      <c r="SYX111" s="273"/>
      <c r="SYY111" s="273"/>
      <c r="SYZ111" s="273"/>
      <c r="SZA111" s="273"/>
      <c r="SZB111" s="273"/>
      <c r="SZC111" s="273"/>
      <c r="SZD111" s="273"/>
      <c r="SZE111" s="273"/>
      <c r="SZF111" s="273"/>
      <c r="SZG111" s="273"/>
      <c r="SZH111" s="273"/>
      <c r="SZI111" s="273"/>
      <c r="SZJ111" s="273"/>
      <c r="SZK111" s="273"/>
      <c r="SZL111" s="273"/>
      <c r="SZM111" s="273"/>
      <c r="SZN111" s="273"/>
      <c r="SZO111" s="273"/>
      <c r="SZP111" s="273"/>
      <c r="SZQ111" s="273"/>
      <c r="SZR111" s="273"/>
      <c r="SZS111" s="273"/>
      <c r="SZT111" s="273"/>
      <c r="SZU111" s="273"/>
      <c r="SZV111" s="273"/>
      <c r="SZW111" s="273"/>
      <c r="SZX111" s="273"/>
      <c r="SZY111" s="273"/>
      <c r="SZZ111" s="273"/>
      <c r="TAA111" s="273"/>
      <c r="TAB111" s="273"/>
      <c r="TAC111" s="273"/>
      <c r="TAD111" s="273"/>
      <c r="TAE111" s="273"/>
      <c r="TAF111" s="273"/>
      <c r="TAG111" s="273"/>
      <c r="TAH111" s="273"/>
      <c r="TAI111" s="273"/>
      <c r="TAJ111" s="273"/>
      <c r="TAK111" s="273"/>
      <c r="TAL111" s="273"/>
      <c r="TAM111" s="273"/>
      <c r="TAN111" s="273"/>
      <c r="TAO111" s="273"/>
      <c r="TAP111" s="273"/>
      <c r="TAQ111" s="273"/>
      <c r="TAR111" s="273"/>
      <c r="TAS111" s="273"/>
      <c r="TAT111" s="273"/>
      <c r="TAU111" s="273"/>
      <c r="TAV111" s="273"/>
      <c r="TAW111" s="273"/>
      <c r="TAX111" s="273"/>
      <c r="TAY111" s="273"/>
      <c r="TAZ111" s="273"/>
      <c r="TBA111" s="273"/>
      <c r="TBB111" s="273"/>
      <c r="TBC111" s="273"/>
      <c r="TBD111" s="273"/>
      <c r="TBE111" s="273"/>
      <c r="TBF111" s="273"/>
      <c r="TBG111" s="273"/>
      <c r="TBH111" s="273"/>
      <c r="TBI111" s="273"/>
      <c r="TBJ111" s="273"/>
      <c r="TBK111" s="273"/>
      <c r="TBL111" s="273"/>
      <c r="TBM111" s="273"/>
      <c r="TBN111" s="273"/>
      <c r="TBO111" s="273"/>
      <c r="TBP111" s="273"/>
      <c r="TBQ111" s="273"/>
      <c r="TBR111" s="273"/>
      <c r="TBS111" s="273"/>
      <c r="TBT111" s="273"/>
      <c r="TBU111" s="273"/>
      <c r="TBV111" s="273"/>
      <c r="TBW111" s="273"/>
      <c r="TBX111" s="273"/>
      <c r="TBY111" s="273"/>
      <c r="TBZ111" s="273"/>
      <c r="TCA111" s="273"/>
      <c r="TCB111" s="273"/>
      <c r="TCC111" s="273"/>
      <c r="TCD111" s="273"/>
      <c r="TCE111" s="273"/>
      <c r="TCF111" s="273"/>
      <c r="TCG111" s="273"/>
      <c r="TCH111" s="273"/>
      <c r="TCI111" s="273"/>
      <c r="TCJ111" s="273"/>
      <c r="TCK111" s="273"/>
      <c r="TCL111" s="273"/>
      <c r="TCM111" s="273"/>
      <c r="TCN111" s="273"/>
      <c r="TCO111" s="273"/>
      <c r="TCP111" s="273"/>
      <c r="TCQ111" s="273"/>
      <c r="TCR111" s="273"/>
      <c r="TCS111" s="273"/>
      <c r="TCT111" s="273"/>
      <c r="TCU111" s="273"/>
      <c r="TCV111" s="273"/>
      <c r="TCW111" s="273"/>
      <c r="TCX111" s="273"/>
      <c r="TCY111" s="273"/>
      <c r="TCZ111" s="273"/>
      <c r="TDA111" s="273"/>
      <c r="TDB111" s="273"/>
      <c r="TDC111" s="273"/>
      <c r="TDD111" s="273"/>
      <c r="TDE111" s="273"/>
      <c r="TDF111" s="273"/>
      <c r="TDG111" s="273"/>
      <c r="TDH111" s="273"/>
      <c r="TDI111" s="273"/>
      <c r="TDJ111" s="273"/>
      <c r="TDK111" s="273"/>
      <c r="TDL111" s="273"/>
      <c r="TDM111" s="273"/>
      <c r="TDN111" s="273"/>
      <c r="TDO111" s="273"/>
      <c r="TDP111" s="273"/>
      <c r="TDQ111" s="273"/>
      <c r="TDR111" s="273"/>
      <c r="TDS111" s="273"/>
      <c r="TDT111" s="273"/>
      <c r="TDU111" s="273"/>
      <c r="TDV111" s="273"/>
      <c r="TDW111" s="273"/>
      <c r="TDX111" s="273"/>
      <c r="TDY111" s="273"/>
      <c r="TDZ111" s="273"/>
      <c r="TEA111" s="273"/>
      <c r="TEB111" s="273"/>
      <c r="TEC111" s="273"/>
      <c r="TED111" s="273"/>
      <c r="TEE111" s="273"/>
      <c r="TEF111" s="273"/>
      <c r="TEG111" s="273"/>
      <c r="TEH111" s="273"/>
      <c r="TEI111" s="273"/>
      <c r="TEJ111" s="273"/>
      <c r="TEK111" s="273"/>
      <c r="TEL111" s="273"/>
      <c r="TEM111" s="273"/>
      <c r="TEN111" s="273"/>
      <c r="TEO111" s="273"/>
      <c r="TEP111" s="273"/>
      <c r="TEQ111" s="273"/>
      <c r="TER111" s="273"/>
      <c r="TES111" s="273"/>
      <c r="TET111" s="273"/>
      <c r="TEU111" s="273"/>
      <c r="TEV111" s="273"/>
      <c r="TEW111" s="273"/>
      <c r="TEX111" s="273"/>
      <c r="TEY111" s="273"/>
      <c r="TEZ111" s="273"/>
      <c r="TFA111" s="273"/>
      <c r="TFB111" s="273"/>
      <c r="TFC111" s="273"/>
      <c r="TFD111" s="273"/>
      <c r="TFE111" s="273"/>
      <c r="TFF111" s="273"/>
      <c r="TFG111" s="273"/>
      <c r="TFH111" s="273"/>
      <c r="TFI111" s="273"/>
      <c r="TFJ111" s="273"/>
      <c r="TFK111" s="273"/>
      <c r="TFL111" s="273"/>
      <c r="TFM111" s="273"/>
      <c r="TFN111" s="273"/>
      <c r="TFO111" s="273"/>
      <c r="TFP111" s="273"/>
      <c r="TFQ111" s="273"/>
      <c r="TFR111" s="273"/>
      <c r="TFS111" s="273"/>
      <c r="TFT111" s="273"/>
      <c r="TFU111" s="273"/>
      <c r="TFV111" s="273"/>
      <c r="TFW111" s="273"/>
      <c r="TFX111" s="273"/>
      <c r="TFY111" s="273"/>
      <c r="TFZ111" s="273"/>
      <c r="TGA111" s="273"/>
      <c r="TGB111" s="273"/>
      <c r="TGC111" s="273"/>
      <c r="TGD111" s="273"/>
      <c r="TGE111" s="273"/>
      <c r="TGF111" s="273"/>
      <c r="TGG111" s="273"/>
      <c r="TGH111" s="273"/>
      <c r="TGI111" s="273"/>
      <c r="TGJ111" s="273"/>
      <c r="TGK111" s="273"/>
      <c r="TGL111" s="273"/>
      <c r="TGM111" s="273"/>
      <c r="TGN111" s="273"/>
      <c r="TGO111" s="273"/>
      <c r="TGP111" s="273"/>
      <c r="TGQ111" s="273"/>
      <c r="TGR111" s="273"/>
      <c r="TGS111" s="273"/>
      <c r="TGT111" s="273"/>
      <c r="TGU111" s="273"/>
      <c r="TGV111" s="273"/>
      <c r="TGW111" s="273"/>
      <c r="TGX111" s="273"/>
      <c r="TGY111" s="273"/>
      <c r="TGZ111" s="273"/>
      <c r="THA111" s="273"/>
      <c r="THB111" s="273"/>
      <c r="THC111" s="273"/>
      <c r="THD111" s="273"/>
      <c r="THE111" s="273"/>
      <c r="THF111" s="273"/>
      <c r="THG111" s="273"/>
      <c r="THH111" s="273"/>
      <c r="THI111" s="273"/>
      <c r="THJ111" s="273"/>
      <c r="THK111" s="273"/>
      <c r="THL111" s="273"/>
      <c r="THM111" s="273"/>
      <c r="THN111" s="273"/>
      <c r="THO111" s="273"/>
      <c r="THP111" s="273"/>
      <c r="THQ111" s="273"/>
      <c r="THR111" s="273"/>
      <c r="THS111" s="273"/>
      <c r="THT111" s="273"/>
      <c r="THU111" s="273"/>
      <c r="THV111" s="273"/>
      <c r="THW111" s="273"/>
      <c r="THX111" s="273"/>
      <c r="THY111" s="273"/>
      <c r="THZ111" s="273"/>
      <c r="TIA111" s="273"/>
      <c r="TIB111" s="273"/>
      <c r="TIC111" s="273"/>
      <c r="TID111" s="273"/>
      <c r="TIE111" s="273"/>
      <c r="TIF111" s="273"/>
      <c r="TIG111" s="273"/>
      <c r="TIH111" s="273"/>
      <c r="TII111" s="273"/>
      <c r="TIJ111" s="273"/>
      <c r="TIK111" s="273"/>
      <c r="TIL111" s="273"/>
      <c r="TIM111" s="273"/>
      <c r="TIN111" s="273"/>
      <c r="TIO111" s="273"/>
      <c r="TIP111" s="273"/>
      <c r="TIQ111" s="273"/>
      <c r="TIR111" s="273"/>
      <c r="TIS111" s="273"/>
      <c r="TIT111" s="273"/>
      <c r="TIU111" s="273"/>
      <c r="TIV111" s="273"/>
      <c r="TIW111" s="273"/>
      <c r="TIX111" s="273"/>
      <c r="TIY111" s="273"/>
      <c r="TIZ111" s="273"/>
      <c r="TJA111" s="273"/>
      <c r="TJB111" s="273"/>
      <c r="TJC111" s="273"/>
      <c r="TJD111" s="273"/>
      <c r="TJE111" s="273"/>
      <c r="TJF111" s="273"/>
      <c r="TJG111" s="273"/>
      <c r="TJH111" s="273"/>
      <c r="TJI111" s="273"/>
      <c r="TJJ111" s="273"/>
      <c r="TJK111" s="273"/>
      <c r="TJL111" s="273"/>
      <c r="TJM111" s="273"/>
      <c r="TJN111" s="273"/>
      <c r="TJO111" s="273"/>
      <c r="TJP111" s="273"/>
      <c r="TJQ111" s="273"/>
      <c r="TJR111" s="273"/>
      <c r="TJS111" s="273"/>
      <c r="TJT111" s="273"/>
      <c r="TJU111" s="273"/>
      <c r="TJV111" s="273"/>
      <c r="TJW111" s="273"/>
      <c r="TJX111" s="273"/>
      <c r="TJY111" s="273"/>
      <c r="TJZ111" s="273"/>
      <c r="TKA111" s="273"/>
      <c r="TKB111" s="273"/>
      <c r="TKC111" s="273"/>
      <c r="TKD111" s="273"/>
      <c r="TKE111" s="273"/>
      <c r="TKF111" s="273"/>
      <c r="TKG111" s="273"/>
      <c r="TKH111" s="273"/>
      <c r="TKI111" s="273"/>
      <c r="TKJ111" s="273"/>
      <c r="TKK111" s="273"/>
      <c r="TKL111" s="273"/>
      <c r="TKM111" s="273"/>
      <c r="TKN111" s="273"/>
      <c r="TKO111" s="273"/>
      <c r="TKP111" s="273"/>
      <c r="TKQ111" s="273"/>
      <c r="TKR111" s="273"/>
      <c r="TKS111" s="273"/>
      <c r="TKT111" s="273"/>
      <c r="TKU111" s="273"/>
      <c r="TKV111" s="273"/>
      <c r="TKW111" s="273"/>
      <c r="TKX111" s="273"/>
      <c r="TKY111" s="273"/>
      <c r="TKZ111" s="273"/>
      <c r="TLA111" s="273"/>
      <c r="TLB111" s="273"/>
      <c r="TLC111" s="273"/>
      <c r="TLD111" s="273"/>
      <c r="TLE111" s="273"/>
      <c r="TLF111" s="273"/>
      <c r="TLG111" s="273"/>
      <c r="TLH111" s="273"/>
      <c r="TLI111" s="273"/>
      <c r="TLJ111" s="273"/>
      <c r="TLK111" s="273"/>
      <c r="TLL111" s="273"/>
      <c r="TLM111" s="273"/>
      <c r="TLN111" s="273"/>
      <c r="TLO111" s="273"/>
      <c r="TLP111" s="273"/>
      <c r="TLQ111" s="273"/>
      <c r="TLR111" s="273"/>
      <c r="TLS111" s="273"/>
      <c r="TLT111" s="273"/>
      <c r="TLU111" s="273"/>
      <c r="TLV111" s="273"/>
      <c r="TLW111" s="273"/>
      <c r="TLX111" s="273"/>
      <c r="TLY111" s="273"/>
      <c r="TLZ111" s="273"/>
      <c r="TMA111" s="273"/>
      <c r="TMB111" s="273"/>
      <c r="TMC111" s="273"/>
      <c r="TMD111" s="273"/>
      <c r="TME111" s="273"/>
      <c r="TMF111" s="273"/>
      <c r="TMG111" s="273"/>
      <c r="TMH111" s="273"/>
      <c r="TMI111" s="273"/>
      <c r="TMJ111" s="273"/>
      <c r="TMK111" s="273"/>
      <c r="TML111" s="273"/>
      <c r="TMM111" s="273"/>
      <c r="TMN111" s="273"/>
      <c r="TMO111" s="273"/>
      <c r="TMP111" s="273"/>
      <c r="TMQ111" s="273"/>
      <c r="TMR111" s="273"/>
      <c r="TMS111" s="273"/>
      <c r="TMT111" s="273"/>
      <c r="TMU111" s="273"/>
      <c r="TMV111" s="273"/>
      <c r="TMW111" s="273"/>
      <c r="TMX111" s="273"/>
      <c r="TMY111" s="273"/>
      <c r="TMZ111" s="273"/>
      <c r="TNA111" s="273"/>
      <c r="TNB111" s="273"/>
      <c r="TNC111" s="273"/>
      <c r="TND111" s="273"/>
      <c r="TNE111" s="273"/>
      <c r="TNF111" s="273"/>
      <c r="TNG111" s="273"/>
      <c r="TNH111" s="273"/>
      <c r="TNI111" s="273"/>
      <c r="TNJ111" s="273"/>
      <c r="TNK111" s="273"/>
      <c r="TNL111" s="273"/>
      <c r="TNM111" s="273"/>
      <c r="TNN111" s="273"/>
      <c r="TNO111" s="273"/>
      <c r="TNP111" s="273"/>
      <c r="TNQ111" s="273"/>
      <c r="TNR111" s="273"/>
      <c r="TNS111" s="273"/>
      <c r="TNT111" s="273"/>
      <c r="TNU111" s="273"/>
      <c r="TNV111" s="273"/>
      <c r="TNW111" s="273"/>
      <c r="TNX111" s="273"/>
      <c r="TNY111" s="273"/>
      <c r="TNZ111" s="273"/>
      <c r="TOA111" s="273"/>
      <c r="TOB111" s="273"/>
      <c r="TOC111" s="273"/>
      <c r="TOD111" s="273"/>
      <c r="TOE111" s="273"/>
      <c r="TOF111" s="273"/>
      <c r="TOG111" s="273"/>
      <c r="TOH111" s="273"/>
      <c r="TOI111" s="273"/>
      <c r="TOJ111" s="273"/>
      <c r="TOK111" s="273"/>
      <c r="TOL111" s="273"/>
      <c r="TOM111" s="273"/>
      <c r="TON111" s="273"/>
      <c r="TOO111" s="273"/>
      <c r="TOP111" s="273"/>
      <c r="TOQ111" s="273"/>
      <c r="TOR111" s="273"/>
      <c r="TOS111" s="273"/>
      <c r="TOT111" s="273"/>
      <c r="TOU111" s="273"/>
      <c r="TOV111" s="273"/>
      <c r="TOW111" s="273"/>
      <c r="TOX111" s="273"/>
      <c r="TOY111" s="273"/>
      <c r="TOZ111" s="273"/>
      <c r="TPA111" s="273"/>
      <c r="TPB111" s="273"/>
      <c r="TPC111" s="273"/>
      <c r="TPD111" s="273"/>
      <c r="TPE111" s="273"/>
      <c r="TPF111" s="273"/>
      <c r="TPG111" s="273"/>
      <c r="TPH111" s="273"/>
      <c r="TPI111" s="273"/>
      <c r="TPJ111" s="273"/>
      <c r="TPK111" s="273"/>
      <c r="TPL111" s="273"/>
      <c r="TPM111" s="273"/>
      <c r="TPN111" s="273"/>
      <c r="TPO111" s="273"/>
      <c r="TPP111" s="273"/>
      <c r="TPQ111" s="273"/>
      <c r="TPR111" s="273"/>
      <c r="TPS111" s="273"/>
      <c r="TPT111" s="273"/>
      <c r="TPU111" s="273"/>
      <c r="TPV111" s="273"/>
      <c r="TPW111" s="273"/>
      <c r="TPX111" s="273"/>
      <c r="TPY111" s="273"/>
      <c r="TPZ111" s="273"/>
      <c r="TQA111" s="273"/>
      <c r="TQB111" s="273"/>
      <c r="TQC111" s="273"/>
      <c r="TQD111" s="273"/>
      <c r="TQE111" s="273"/>
      <c r="TQF111" s="273"/>
      <c r="TQG111" s="273"/>
      <c r="TQH111" s="273"/>
      <c r="TQI111" s="273"/>
      <c r="TQJ111" s="273"/>
      <c r="TQK111" s="273"/>
      <c r="TQL111" s="273"/>
      <c r="TQM111" s="273"/>
      <c r="TQN111" s="273"/>
      <c r="TQO111" s="273"/>
      <c r="TQP111" s="273"/>
      <c r="TQQ111" s="273"/>
      <c r="TQR111" s="273"/>
      <c r="TQS111" s="273"/>
      <c r="TQT111" s="273"/>
      <c r="TQU111" s="273"/>
      <c r="TQV111" s="273"/>
      <c r="TQW111" s="273"/>
      <c r="TQX111" s="273"/>
      <c r="TQY111" s="273"/>
      <c r="TQZ111" s="273"/>
      <c r="TRA111" s="273"/>
      <c r="TRB111" s="273"/>
      <c r="TRC111" s="273"/>
      <c r="TRD111" s="273"/>
      <c r="TRE111" s="273"/>
      <c r="TRF111" s="273"/>
      <c r="TRG111" s="273"/>
      <c r="TRH111" s="273"/>
      <c r="TRI111" s="273"/>
      <c r="TRJ111" s="273"/>
      <c r="TRK111" s="273"/>
      <c r="TRL111" s="273"/>
      <c r="TRM111" s="273"/>
      <c r="TRN111" s="273"/>
      <c r="TRO111" s="273"/>
      <c r="TRP111" s="273"/>
      <c r="TRQ111" s="273"/>
      <c r="TRR111" s="273"/>
      <c r="TRS111" s="273"/>
      <c r="TRT111" s="273"/>
      <c r="TRU111" s="273"/>
      <c r="TRV111" s="273"/>
      <c r="TRW111" s="273"/>
      <c r="TRX111" s="273"/>
      <c r="TRY111" s="273"/>
      <c r="TRZ111" s="273"/>
      <c r="TSA111" s="273"/>
      <c r="TSB111" s="273"/>
      <c r="TSC111" s="273"/>
      <c r="TSD111" s="273"/>
      <c r="TSE111" s="273"/>
      <c r="TSF111" s="273"/>
      <c r="TSG111" s="273"/>
      <c r="TSH111" s="273"/>
      <c r="TSI111" s="273"/>
      <c r="TSJ111" s="273"/>
      <c r="TSK111" s="273"/>
      <c r="TSL111" s="273"/>
      <c r="TSM111" s="273"/>
      <c r="TSN111" s="273"/>
      <c r="TSO111" s="273"/>
      <c r="TSP111" s="273"/>
      <c r="TSQ111" s="273"/>
      <c r="TSR111" s="273"/>
      <c r="TSS111" s="273"/>
      <c r="TST111" s="273"/>
      <c r="TSU111" s="273"/>
      <c r="TSV111" s="273"/>
      <c r="TSW111" s="273"/>
      <c r="TSX111" s="273"/>
      <c r="TSY111" s="273"/>
      <c r="TSZ111" s="273"/>
      <c r="TTA111" s="273"/>
      <c r="TTB111" s="273"/>
      <c r="TTC111" s="273"/>
      <c r="TTD111" s="273"/>
      <c r="TTE111" s="273"/>
      <c r="TTF111" s="273"/>
      <c r="TTG111" s="273"/>
      <c r="TTH111" s="273"/>
      <c r="TTI111" s="273"/>
      <c r="TTJ111" s="273"/>
      <c r="TTK111" s="273"/>
      <c r="TTL111" s="273"/>
      <c r="TTM111" s="273"/>
      <c r="TTN111" s="273"/>
      <c r="TTO111" s="273"/>
      <c r="TTP111" s="273"/>
      <c r="TTQ111" s="273"/>
      <c r="TTR111" s="273"/>
      <c r="TTS111" s="273"/>
      <c r="TTT111" s="273"/>
      <c r="TTU111" s="273"/>
      <c r="TTV111" s="273"/>
      <c r="TTW111" s="273"/>
      <c r="TTX111" s="273"/>
      <c r="TTY111" s="273"/>
      <c r="TTZ111" s="273"/>
      <c r="TUA111" s="273"/>
      <c r="TUB111" s="273"/>
      <c r="TUC111" s="273"/>
      <c r="TUD111" s="273"/>
      <c r="TUE111" s="273"/>
      <c r="TUF111" s="273"/>
      <c r="TUG111" s="273"/>
      <c r="TUH111" s="273"/>
      <c r="TUI111" s="273"/>
      <c r="TUJ111" s="273"/>
      <c r="TUK111" s="273"/>
      <c r="TUL111" s="273"/>
      <c r="TUM111" s="273"/>
      <c r="TUN111" s="273"/>
      <c r="TUO111" s="273"/>
      <c r="TUP111" s="273"/>
      <c r="TUQ111" s="273"/>
      <c r="TUR111" s="273"/>
      <c r="TUS111" s="273"/>
      <c r="TUT111" s="273"/>
      <c r="TUU111" s="273"/>
      <c r="TUV111" s="273"/>
      <c r="TUW111" s="273"/>
      <c r="TUX111" s="273"/>
      <c r="TUY111" s="273"/>
      <c r="TUZ111" s="273"/>
      <c r="TVA111" s="273"/>
      <c r="TVB111" s="273"/>
      <c r="TVC111" s="273"/>
      <c r="TVD111" s="273"/>
      <c r="TVE111" s="273"/>
      <c r="TVF111" s="273"/>
      <c r="TVG111" s="273"/>
      <c r="TVH111" s="273"/>
      <c r="TVI111" s="273"/>
      <c r="TVJ111" s="273"/>
      <c r="TVK111" s="273"/>
      <c r="TVL111" s="273"/>
      <c r="TVM111" s="273"/>
      <c r="TVN111" s="273"/>
      <c r="TVO111" s="273"/>
      <c r="TVP111" s="273"/>
      <c r="TVQ111" s="273"/>
      <c r="TVR111" s="273"/>
      <c r="TVS111" s="273"/>
      <c r="TVT111" s="273"/>
      <c r="TVU111" s="273"/>
      <c r="TVV111" s="273"/>
      <c r="TVW111" s="273"/>
      <c r="TVX111" s="273"/>
      <c r="TVY111" s="273"/>
      <c r="TVZ111" s="273"/>
      <c r="TWA111" s="273"/>
      <c r="TWB111" s="273"/>
      <c r="TWC111" s="273"/>
      <c r="TWD111" s="273"/>
      <c r="TWE111" s="273"/>
      <c r="TWF111" s="273"/>
      <c r="TWG111" s="273"/>
      <c r="TWH111" s="273"/>
      <c r="TWI111" s="273"/>
      <c r="TWJ111" s="273"/>
      <c r="TWK111" s="273"/>
      <c r="TWL111" s="273"/>
      <c r="TWM111" s="273"/>
      <c r="TWN111" s="273"/>
      <c r="TWO111" s="273"/>
      <c r="TWP111" s="273"/>
      <c r="TWQ111" s="273"/>
      <c r="TWR111" s="273"/>
      <c r="TWS111" s="273"/>
      <c r="TWT111" s="273"/>
      <c r="TWU111" s="273"/>
      <c r="TWV111" s="273"/>
      <c r="TWW111" s="273"/>
      <c r="TWX111" s="273"/>
      <c r="TWY111" s="273"/>
      <c r="TWZ111" s="273"/>
      <c r="TXA111" s="273"/>
      <c r="TXB111" s="273"/>
      <c r="TXC111" s="273"/>
      <c r="TXD111" s="273"/>
      <c r="TXE111" s="273"/>
      <c r="TXF111" s="273"/>
      <c r="TXG111" s="273"/>
      <c r="TXH111" s="273"/>
      <c r="TXI111" s="273"/>
      <c r="TXJ111" s="273"/>
      <c r="TXK111" s="273"/>
      <c r="TXL111" s="273"/>
      <c r="TXM111" s="273"/>
      <c r="TXN111" s="273"/>
      <c r="TXO111" s="273"/>
      <c r="TXP111" s="273"/>
      <c r="TXQ111" s="273"/>
      <c r="TXR111" s="273"/>
      <c r="TXS111" s="273"/>
      <c r="TXT111" s="273"/>
      <c r="TXU111" s="273"/>
      <c r="TXV111" s="273"/>
      <c r="TXW111" s="273"/>
      <c r="TXX111" s="273"/>
      <c r="TXY111" s="273"/>
      <c r="TXZ111" s="273"/>
      <c r="TYA111" s="273"/>
      <c r="TYB111" s="273"/>
      <c r="TYC111" s="273"/>
      <c r="TYD111" s="273"/>
      <c r="TYE111" s="273"/>
      <c r="TYF111" s="273"/>
      <c r="TYG111" s="273"/>
      <c r="TYH111" s="273"/>
      <c r="TYI111" s="273"/>
      <c r="TYJ111" s="273"/>
      <c r="TYK111" s="273"/>
      <c r="TYL111" s="273"/>
      <c r="TYM111" s="273"/>
      <c r="TYN111" s="273"/>
      <c r="TYO111" s="273"/>
      <c r="TYP111" s="273"/>
      <c r="TYQ111" s="273"/>
      <c r="TYR111" s="273"/>
      <c r="TYS111" s="273"/>
      <c r="TYT111" s="273"/>
      <c r="TYU111" s="273"/>
      <c r="TYV111" s="273"/>
      <c r="TYW111" s="273"/>
      <c r="TYX111" s="273"/>
      <c r="TYY111" s="273"/>
      <c r="TYZ111" s="273"/>
      <c r="TZA111" s="273"/>
      <c r="TZB111" s="273"/>
      <c r="TZC111" s="273"/>
      <c r="TZD111" s="273"/>
      <c r="TZE111" s="273"/>
      <c r="TZF111" s="273"/>
      <c r="TZG111" s="273"/>
      <c r="TZH111" s="273"/>
      <c r="TZI111" s="273"/>
      <c r="TZJ111" s="273"/>
      <c r="TZK111" s="273"/>
      <c r="TZL111" s="273"/>
      <c r="TZM111" s="273"/>
      <c r="TZN111" s="273"/>
      <c r="TZO111" s="273"/>
      <c r="TZP111" s="273"/>
      <c r="TZQ111" s="273"/>
      <c r="TZR111" s="273"/>
      <c r="TZS111" s="273"/>
      <c r="TZT111" s="273"/>
      <c r="TZU111" s="273"/>
      <c r="TZV111" s="273"/>
      <c r="TZW111" s="273"/>
      <c r="TZX111" s="273"/>
      <c r="TZY111" s="273"/>
      <c r="TZZ111" s="273"/>
      <c r="UAA111" s="273"/>
      <c r="UAB111" s="273"/>
      <c r="UAC111" s="273"/>
      <c r="UAD111" s="273"/>
      <c r="UAE111" s="273"/>
      <c r="UAF111" s="273"/>
      <c r="UAG111" s="273"/>
      <c r="UAH111" s="273"/>
      <c r="UAI111" s="273"/>
      <c r="UAJ111" s="273"/>
      <c r="UAK111" s="273"/>
      <c r="UAL111" s="273"/>
      <c r="UAM111" s="273"/>
      <c r="UAN111" s="273"/>
      <c r="UAO111" s="273"/>
      <c r="UAP111" s="273"/>
      <c r="UAQ111" s="273"/>
      <c r="UAR111" s="273"/>
      <c r="UAS111" s="273"/>
      <c r="UAT111" s="273"/>
      <c r="UAU111" s="273"/>
      <c r="UAV111" s="273"/>
      <c r="UAW111" s="273"/>
      <c r="UAX111" s="273"/>
      <c r="UAY111" s="273"/>
      <c r="UAZ111" s="273"/>
      <c r="UBA111" s="273"/>
      <c r="UBB111" s="273"/>
      <c r="UBC111" s="273"/>
      <c r="UBD111" s="273"/>
      <c r="UBE111" s="273"/>
      <c r="UBF111" s="273"/>
      <c r="UBG111" s="273"/>
      <c r="UBH111" s="273"/>
      <c r="UBI111" s="273"/>
      <c r="UBJ111" s="273"/>
      <c r="UBK111" s="273"/>
      <c r="UBL111" s="273"/>
      <c r="UBM111" s="273"/>
      <c r="UBN111" s="273"/>
      <c r="UBO111" s="273"/>
      <c r="UBP111" s="273"/>
      <c r="UBQ111" s="273"/>
      <c r="UBR111" s="273"/>
      <c r="UBS111" s="273"/>
      <c r="UBT111" s="273"/>
      <c r="UBU111" s="273"/>
      <c r="UBV111" s="273"/>
      <c r="UBW111" s="273"/>
      <c r="UBX111" s="273"/>
      <c r="UBY111" s="273"/>
      <c r="UBZ111" s="273"/>
      <c r="UCA111" s="273"/>
      <c r="UCB111" s="273"/>
      <c r="UCC111" s="273"/>
      <c r="UCD111" s="273"/>
      <c r="UCE111" s="273"/>
      <c r="UCF111" s="273"/>
      <c r="UCG111" s="273"/>
      <c r="UCH111" s="273"/>
      <c r="UCI111" s="273"/>
      <c r="UCJ111" s="273"/>
      <c r="UCK111" s="273"/>
      <c r="UCL111" s="273"/>
      <c r="UCM111" s="273"/>
      <c r="UCN111" s="273"/>
      <c r="UCO111" s="273"/>
      <c r="UCP111" s="273"/>
      <c r="UCQ111" s="273"/>
      <c r="UCR111" s="273"/>
      <c r="UCS111" s="273"/>
      <c r="UCT111" s="273"/>
      <c r="UCU111" s="273"/>
      <c r="UCV111" s="273"/>
      <c r="UCW111" s="273"/>
      <c r="UCX111" s="273"/>
      <c r="UCY111" s="273"/>
      <c r="UCZ111" s="273"/>
      <c r="UDA111" s="273"/>
      <c r="UDB111" s="273"/>
      <c r="UDC111" s="273"/>
      <c r="UDD111" s="273"/>
      <c r="UDE111" s="273"/>
      <c r="UDF111" s="273"/>
      <c r="UDG111" s="273"/>
      <c r="UDH111" s="273"/>
      <c r="UDI111" s="273"/>
      <c r="UDJ111" s="273"/>
      <c r="UDK111" s="273"/>
      <c r="UDL111" s="273"/>
      <c r="UDM111" s="273"/>
      <c r="UDN111" s="273"/>
      <c r="UDO111" s="273"/>
      <c r="UDP111" s="273"/>
      <c r="UDQ111" s="273"/>
      <c r="UDR111" s="273"/>
      <c r="UDS111" s="273"/>
      <c r="UDT111" s="273"/>
      <c r="UDU111" s="273"/>
      <c r="UDV111" s="273"/>
      <c r="UDW111" s="273"/>
      <c r="UDX111" s="273"/>
      <c r="UDY111" s="273"/>
      <c r="UDZ111" s="273"/>
      <c r="UEA111" s="273"/>
      <c r="UEB111" s="273"/>
      <c r="UEC111" s="273"/>
      <c r="UED111" s="273"/>
      <c r="UEE111" s="273"/>
      <c r="UEF111" s="273"/>
      <c r="UEG111" s="273"/>
      <c r="UEH111" s="273"/>
      <c r="UEI111" s="273"/>
      <c r="UEJ111" s="273"/>
      <c r="UEK111" s="273"/>
      <c r="UEL111" s="273"/>
      <c r="UEM111" s="273"/>
      <c r="UEN111" s="273"/>
      <c r="UEO111" s="273"/>
      <c r="UEP111" s="273"/>
      <c r="UEQ111" s="273"/>
      <c r="UER111" s="273"/>
      <c r="UES111" s="273"/>
      <c r="UET111" s="273"/>
      <c r="UEU111" s="273"/>
      <c r="UEV111" s="273"/>
      <c r="UEW111" s="273"/>
      <c r="UEX111" s="273"/>
      <c r="UEY111" s="273"/>
      <c r="UEZ111" s="273"/>
      <c r="UFA111" s="273"/>
      <c r="UFB111" s="273"/>
      <c r="UFC111" s="273"/>
      <c r="UFD111" s="273"/>
      <c r="UFE111" s="273"/>
      <c r="UFF111" s="273"/>
      <c r="UFG111" s="273"/>
      <c r="UFH111" s="273"/>
      <c r="UFI111" s="273"/>
      <c r="UFJ111" s="273"/>
      <c r="UFK111" s="273"/>
      <c r="UFL111" s="273"/>
      <c r="UFM111" s="273"/>
      <c r="UFN111" s="273"/>
      <c r="UFO111" s="273"/>
      <c r="UFP111" s="273"/>
      <c r="UFQ111" s="273"/>
      <c r="UFR111" s="273"/>
      <c r="UFS111" s="273"/>
      <c r="UFT111" s="273"/>
      <c r="UFU111" s="273"/>
      <c r="UFV111" s="273"/>
      <c r="UFW111" s="273"/>
      <c r="UFX111" s="273"/>
      <c r="UFY111" s="273"/>
      <c r="UFZ111" s="273"/>
      <c r="UGA111" s="273"/>
      <c r="UGB111" s="273"/>
      <c r="UGC111" s="273"/>
      <c r="UGD111" s="273"/>
      <c r="UGE111" s="273"/>
      <c r="UGF111" s="273"/>
      <c r="UGG111" s="273"/>
      <c r="UGH111" s="273"/>
      <c r="UGI111" s="273"/>
      <c r="UGJ111" s="273"/>
      <c r="UGK111" s="273"/>
      <c r="UGL111" s="273"/>
      <c r="UGM111" s="273"/>
      <c r="UGN111" s="273"/>
      <c r="UGO111" s="273"/>
      <c r="UGP111" s="273"/>
      <c r="UGQ111" s="273"/>
      <c r="UGR111" s="273"/>
      <c r="UGS111" s="273"/>
      <c r="UGT111" s="273"/>
      <c r="UGU111" s="273"/>
      <c r="UGV111" s="273"/>
      <c r="UGW111" s="273"/>
      <c r="UGX111" s="273"/>
      <c r="UGY111" s="273"/>
      <c r="UGZ111" s="273"/>
      <c r="UHA111" s="273"/>
      <c r="UHB111" s="273"/>
      <c r="UHC111" s="273"/>
      <c r="UHD111" s="273"/>
      <c r="UHE111" s="273"/>
      <c r="UHF111" s="273"/>
      <c r="UHG111" s="273"/>
      <c r="UHH111" s="273"/>
      <c r="UHI111" s="273"/>
      <c r="UHJ111" s="273"/>
      <c r="UHK111" s="273"/>
      <c r="UHL111" s="273"/>
      <c r="UHM111" s="273"/>
      <c r="UHN111" s="273"/>
      <c r="UHO111" s="273"/>
      <c r="UHP111" s="273"/>
      <c r="UHQ111" s="273"/>
      <c r="UHR111" s="273"/>
      <c r="UHS111" s="273"/>
      <c r="UHT111" s="273"/>
      <c r="UHU111" s="273"/>
      <c r="UHV111" s="273"/>
      <c r="UHW111" s="273"/>
      <c r="UHX111" s="273"/>
      <c r="UHY111" s="273"/>
      <c r="UHZ111" s="273"/>
      <c r="UIA111" s="273"/>
      <c r="UIB111" s="273"/>
      <c r="UIC111" s="273"/>
      <c r="UID111" s="273"/>
      <c r="UIE111" s="273"/>
      <c r="UIF111" s="273"/>
      <c r="UIG111" s="273"/>
      <c r="UIH111" s="273"/>
      <c r="UII111" s="273"/>
      <c r="UIJ111" s="273"/>
      <c r="UIK111" s="273"/>
      <c r="UIL111" s="273"/>
      <c r="UIM111" s="273"/>
      <c r="UIN111" s="273"/>
      <c r="UIO111" s="273"/>
      <c r="UIP111" s="273"/>
      <c r="UIQ111" s="273"/>
      <c r="UIR111" s="273"/>
      <c r="UIS111" s="273"/>
      <c r="UIT111" s="273"/>
      <c r="UIU111" s="273"/>
      <c r="UIV111" s="273"/>
      <c r="UIW111" s="273"/>
      <c r="UIX111" s="273"/>
      <c r="UIY111" s="273"/>
      <c r="UIZ111" s="273"/>
      <c r="UJA111" s="273"/>
      <c r="UJB111" s="273"/>
      <c r="UJC111" s="273"/>
      <c r="UJD111" s="273"/>
      <c r="UJE111" s="273"/>
      <c r="UJF111" s="273"/>
      <c r="UJG111" s="273"/>
      <c r="UJH111" s="273"/>
      <c r="UJI111" s="273"/>
      <c r="UJJ111" s="273"/>
      <c r="UJK111" s="273"/>
      <c r="UJL111" s="273"/>
      <c r="UJM111" s="273"/>
      <c r="UJN111" s="273"/>
      <c r="UJO111" s="273"/>
      <c r="UJP111" s="273"/>
      <c r="UJQ111" s="273"/>
      <c r="UJR111" s="273"/>
      <c r="UJS111" s="273"/>
      <c r="UJT111" s="273"/>
      <c r="UJU111" s="273"/>
      <c r="UJV111" s="273"/>
      <c r="UJW111" s="273"/>
      <c r="UJX111" s="273"/>
      <c r="UJY111" s="273"/>
      <c r="UJZ111" s="273"/>
      <c r="UKA111" s="273"/>
      <c r="UKB111" s="273"/>
      <c r="UKC111" s="273"/>
      <c r="UKD111" s="273"/>
      <c r="UKE111" s="273"/>
      <c r="UKF111" s="273"/>
      <c r="UKG111" s="273"/>
      <c r="UKH111" s="273"/>
      <c r="UKI111" s="273"/>
      <c r="UKJ111" s="273"/>
      <c r="UKK111" s="273"/>
      <c r="UKL111" s="273"/>
      <c r="UKM111" s="273"/>
      <c r="UKN111" s="273"/>
      <c r="UKO111" s="273"/>
      <c r="UKP111" s="273"/>
      <c r="UKQ111" s="273"/>
      <c r="UKR111" s="273"/>
      <c r="UKS111" s="273"/>
      <c r="UKT111" s="273"/>
      <c r="UKU111" s="273"/>
      <c r="UKV111" s="273"/>
      <c r="UKW111" s="273"/>
      <c r="UKX111" s="273"/>
      <c r="UKY111" s="273"/>
      <c r="UKZ111" s="273"/>
      <c r="ULA111" s="273"/>
      <c r="ULB111" s="273"/>
      <c r="ULC111" s="273"/>
      <c r="ULD111" s="273"/>
      <c r="ULE111" s="273"/>
      <c r="ULF111" s="273"/>
      <c r="ULG111" s="273"/>
      <c r="ULH111" s="273"/>
      <c r="ULI111" s="273"/>
      <c r="ULJ111" s="273"/>
      <c r="ULK111" s="273"/>
      <c r="ULL111" s="273"/>
      <c r="ULM111" s="273"/>
      <c r="ULN111" s="273"/>
      <c r="ULO111" s="273"/>
      <c r="ULP111" s="273"/>
      <c r="ULQ111" s="273"/>
      <c r="ULR111" s="273"/>
      <c r="ULS111" s="273"/>
      <c r="ULT111" s="273"/>
      <c r="ULU111" s="273"/>
      <c r="ULV111" s="273"/>
      <c r="ULW111" s="273"/>
      <c r="ULX111" s="273"/>
      <c r="ULY111" s="273"/>
      <c r="ULZ111" s="273"/>
      <c r="UMA111" s="273"/>
      <c r="UMB111" s="273"/>
      <c r="UMC111" s="273"/>
      <c r="UMD111" s="273"/>
      <c r="UME111" s="273"/>
      <c r="UMF111" s="273"/>
      <c r="UMG111" s="273"/>
      <c r="UMH111" s="273"/>
      <c r="UMI111" s="273"/>
      <c r="UMJ111" s="273"/>
      <c r="UMK111" s="273"/>
      <c r="UML111" s="273"/>
      <c r="UMM111" s="273"/>
      <c r="UMN111" s="273"/>
      <c r="UMO111" s="273"/>
      <c r="UMP111" s="273"/>
      <c r="UMQ111" s="273"/>
      <c r="UMR111" s="273"/>
      <c r="UMS111" s="273"/>
      <c r="UMT111" s="273"/>
      <c r="UMU111" s="273"/>
      <c r="UMV111" s="273"/>
      <c r="UMW111" s="273"/>
      <c r="UMX111" s="273"/>
      <c r="UMY111" s="273"/>
      <c r="UMZ111" s="273"/>
      <c r="UNA111" s="273"/>
      <c r="UNB111" s="273"/>
      <c r="UNC111" s="273"/>
      <c r="UND111" s="273"/>
      <c r="UNE111" s="273"/>
      <c r="UNF111" s="273"/>
      <c r="UNG111" s="273"/>
      <c r="UNH111" s="273"/>
      <c r="UNI111" s="273"/>
      <c r="UNJ111" s="273"/>
      <c r="UNK111" s="273"/>
      <c r="UNL111" s="273"/>
      <c r="UNM111" s="273"/>
      <c r="UNN111" s="273"/>
      <c r="UNO111" s="273"/>
      <c r="UNP111" s="273"/>
      <c r="UNQ111" s="273"/>
      <c r="UNR111" s="273"/>
      <c r="UNS111" s="273"/>
      <c r="UNT111" s="273"/>
      <c r="UNU111" s="273"/>
      <c r="UNV111" s="273"/>
      <c r="UNW111" s="273"/>
      <c r="UNX111" s="273"/>
      <c r="UNY111" s="273"/>
      <c r="UNZ111" s="273"/>
      <c r="UOA111" s="273"/>
      <c r="UOB111" s="273"/>
      <c r="UOC111" s="273"/>
      <c r="UOD111" s="273"/>
      <c r="UOE111" s="273"/>
      <c r="UOF111" s="273"/>
      <c r="UOG111" s="273"/>
      <c r="UOH111" s="273"/>
      <c r="UOI111" s="273"/>
      <c r="UOJ111" s="273"/>
      <c r="UOK111" s="273"/>
      <c r="UOL111" s="273"/>
      <c r="UOM111" s="273"/>
      <c r="UON111" s="273"/>
      <c r="UOO111" s="273"/>
      <c r="UOP111" s="273"/>
      <c r="UOQ111" s="273"/>
      <c r="UOR111" s="273"/>
      <c r="UOS111" s="273"/>
      <c r="UOT111" s="273"/>
      <c r="UOU111" s="273"/>
      <c r="UOV111" s="273"/>
      <c r="UOW111" s="273"/>
      <c r="UOX111" s="273"/>
      <c r="UOY111" s="273"/>
      <c r="UOZ111" s="273"/>
      <c r="UPA111" s="273"/>
      <c r="UPB111" s="273"/>
      <c r="UPC111" s="273"/>
      <c r="UPD111" s="273"/>
      <c r="UPE111" s="273"/>
      <c r="UPF111" s="273"/>
      <c r="UPG111" s="273"/>
      <c r="UPH111" s="273"/>
      <c r="UPI111" s="273"/>
      <c r="UPJ111" s="273"/>
      <c r="UPK111" s="273"/>
      <c r="UPL111" s="273"/>
      <c r="UPM111" s="273"/>
      <c r="UPN111" s="273"/>
      <c r="UPO111" s="273"/>
      <c r="UPP111" s="273"/>
      <c r="UPQ111" s="273"/>
      <c r="UPR111" s="273"/>
      <c r="UPS111" s="273"/>
      <c r="UPT111" s="273"/>
      <c r="UPU111" s="273"/>
      <c r="UPV111" s="273"/>
      <c r="UPW111" s="273"/>
      <c r="UPX111" s="273"/>
      <c r="UPY111" s="273"/>
      <c r="UPZ111" s="273"/>
      <c r="UQA111" s="273"/>
      <c r="UQB111" s="273"/>
      <c r="UQC111" s="273"/>
      <c r="UQD111" s="273"/>
      <c r="UQE111" s="273"/>
      <c r="UQF111" s="273"/>
      <c r="UQG111" s="273"/>
      <c r="UQH111" s="273"/>
      <c r="UQI111" s="273"/>
      <c r="UQJ111" s="273"/>
      <c r="UQK111" s="273"/>
      <c r="UQL111" s="273"/>
      <c r="UQM111" s="273"/>
      <c r="UQN111" s="273"/>
      <c r="UQO111" s="273"/>
      <c r="UQP111" s="273"/>
      <c r="UQQ111" s="273"/>
      <c r="UQR111" s="273"/>
      <c r="UQS111" s="273"/>
      <c r="UQT111" s="273"/>
      <c r="UQU111" s="273"/>
      <c r="UQV111" s="273"/>
      <c r="UQW111" s="273"/>
      <c r="UQX111" s="273"/>
      <c r="UQY111" s="273"/>
      <c r="UQZ111" s="273"/>
      <c r="URA111" s="273"/>
      <c r="URB111" s="273"/>
      <c r="URC111" s="273"/>
      <c r="URD111" s="273"/>
      <c r="URE111" s="273"/>
      <c r="URF111" s="273"/>
      <c r="URG111" s="273"/>
      <c r="URH111" s="273"/>
      <c r="URI111" s="273"/>
      <c r="URJ111" s="273"/>
      <c r="URK111" s="273"/>
      <c r="URL111" s="273"/>
      <c r="URM111" s="273"/>
      <c r="URN111" s="273"/>
      <c r="URO111" s="273"/>
      <c r="URP111" s="273"/>
      <c r="URQ111" s="273"/>
      <c r="URR111" s="273"/>
      <c r="URS111" s="273"/>
      <c r="URT111" s="273"/>
      <c r="URU111" s="273"/>
      <c r="URV111" s="273"/>
      <c r="URW111" s="273"/>
      <c r="URX111" s="273"/>
      <c r="URY111" s="273"/>
      <c r="URZ111" s="273"/>
      <c r="USA111" s="273"/>
      <c r="USB111" s="273"/>
      <c r="USC111" s="273"/>
      <c r="USD111" s="273"/>
      <c r="USE111" s="273"/>
      <c r="USF111" s="273"/>
      <c r="USG111" s="273"/>
      <c r="USH111" s="273"/>
      <c r="USI111" s="273"/>
      <c r="USJ111" s="273"/>
      <c r="USK111" s="273"/>
      <c r="USL111" s="273"/>
      <c r="USM111" s="273"/>
      <c r="USN111" s="273"/>
      <c r="USO111" s="273"/>
      <c r="USP111" s="273"/>
      <c r="USQ111" s="273"/>
      <c r="USR111" s="273"/>
      <c r="USS111" s="273"/>
      <c r="UST111" s="273"/>
      <c r="USU111" s="273"/>
      <c r="USV111" s="273"/>
      <c r="USW111" s="273"/>
      <c r="USX111" s="273"/>
      <c r="USY111" s="273"/>
      <c r="USZ111" s="273"/>
      <c r="UTA111" s="273"/>
      <c r="UTB111" s="273"/>
      <c r="UTC111" s="273"/>
      <c r="UTD111" s="273"/>
      <c r="UTE111" s="273"/>
      <c r="UTF111" s="273"/>
      <c r="UTG111" s="273"/>
      <c r="UTH111" s="273"/>
      <c r="UTI111" s="273"/>
      <c r="UTJ111" s="273"/>
      <c r="UTK111" s="273"/>
      <c r="UTL111" s="273"/>
      <c r="UTM111" s="273"/>
      <c r="UTN111" s="273"/>
      <c r="UTO111" s="273"/>
      <c r="UTP111" s="273"/>
      <c r="UTQ111" s="273"/>
      <c r="UTR111" s="273"/>
      <c r="UTS111" s="273"/>
      <c r="UTT111" s="273"/>
      <c r="UTU111" s="273"/>
      <c r="UTV111" s="273"/>
      <c r="UTW111" s="273"/>
      <c r="UTX111" s="273"/>
      <c r="UTY111" s="273"/>
      <c r="UTZ111" s="273"/>
      <c r="UUA111" s="273"/>
      <c r="UUB111" s="273"/>
      <c r="UUC111" s="273"/>
      <c r="UUD111" s="273"/>
      <c r="UUE111" s="273"/>
      <c r="UUF111" s="273"/>
      <c r="UUG111" s="273"/>
      <c r="UUH111" s="273"/>
      <c r="UUI111" s="273"/>
      <c r="UUJ111" s="273"/>
      <c r="UUK111" s="273"/>
      <c r="UUL111" s="273"/>
      <c r="UUM111" s="273"/>
      <c r="UUN111" s="273"/>
      <c r="UUO111" s="273"/>
      <c r="UUP111" s="273"/>
      <c r="UUQ111" s="273"/>
      <c r="UUR111" s="273"/>
      <c r="UUS111" s="273"/>
      <c r="UUT111" s="273"/>
      <c r="UUU111" s="273"/>
      <c r="UUV111" s="273"/>
      <c r="UUW111" s="273"/>
      <c r="UUX111" s="273"/>
      <c r="UUY111" s="273"/>
      <c r="UUZ111" s="273"/>
      <c r="UVA111" s="273"/>
      <c r="UVB111" s="273"/>
      <c r="UVC111" s="273"/>
      <c r="UVD111" s="273"/>
      <c r="UVE111" s="273"/>
      <c r="UVF111" s="273"/>
      <c r="UVG111" s="273"/>
      <c r="UVH111" s="273"/>
      <c r="UVI111" s="273"/>
      <c r="UVJ111" s="273"/>
      <c r="UVK111" s="273"/>
      <c r="UVL111" s="273"/>
      <c r="UVM111" s="273"/>
      <c r="UVN111" s="273"/>
      <c r="UVO111" s="273"/>
      <c r="UVP111" s="273"/>
      <c r="UVQ111" s="273"/>
      <c r="UVR111" s="273"/>
      <c r="UVS111" s="273"/>
      <c r="UVT111" s="273"/>
      <c r="UVU111" s="273"/>
      <c r="UVV111" s="273"/>
      <c r="UVW111" s="273"/>
      <c r="UVX111" s="273"/>
      <c r="UVY111" s="273"/>
      <c r="UVZ111" s="273"/>
      <c r="UWA111" s="273"/>
      <c r="UWB111" s="273"/>
      <c r="UWC111" s="273"/>
      <c r="UWD111" s="273"/>
      <c r="UWE111" s="273"/>
      <c r="UWF111" s="273"/>
      <c r="UWG111" s="273"/>
      <c r="UWH111" s="273"/>
      <c r="UWI111" s="273"/>
      <c r="UWJ111" s="273"/>
      <c r="UWK111" s="273"/>
      <c r="UWL111" s="273"/>
      <c r="UWM111" s="273"/>
      <c r="UWN111" s="273"/>
      <c r="UWO111" s="273"/>
      <c r="UWP111" s="273"/>
      <c r="UWQ111" s="273"/>
      <c r="UWR111" s="273"/>
      <c r="UWS111" s="273"/>
      <c r="UWT111" s="273"/>
      <c r="UWU111" s="273"/>
      <c r="UWV111" s="273"/>
      <c r="UWW111" s="273"/>
      <c r="UWX111" s="273"/>
      <c r="UWY111" s="273"/>
      <c r="UWZ111" s="273"/>
      <c r="UXA111" s="273"/>
      <c r="UXB111" s="273"/>
      <c r="UXC111" s="273"/>
      <c r="UXD111" s="273"/>
      <c r="UXE111" s="273"/>
      <c r="UXF111" s="273"/>
      <c r="UXG111" s="273"/>
      <c r="UXH111" s="273"/>
      <c r="UXI111" s="273"/>
      <c r="UXJ111" s="273"/>
      <c r="UXK111" s="273"/>
      <c r="UXL111" s="273"/>
      <c r="UXM111" s="273"/>
      <c r="UXN111" s="273"/>
      <c r="UXO111" s="273"/>
      <c r="UXP111" s="273"/>
      <c r="UXQ111" s="273"/>
      <c r="UXR111" s="273"/>
      <c r="UXS111" s="273"/>
      <c r="UXT111" s="273"/>
      <c r="UXU111" s="273"/>
      <c r="UXV111" s="273"/>
      <c r="UXW111" s="273"/>
      <c r="UXX111" s="273"/>
      <c r="UXY111" s="273"/>
      <c r="UXZ111" s="273"/>
      <c r="UYA111" s="273"/>
      <c r="UYB111" s="273"/>
      <c r="UYC111" s="273"/>
      <c r="UYD111" s="273"/>
      <c r="UYE111" s="273"/>
      <c r="UYF111" s="273"/>
      <c r="UYG111" s="273"/>
      <c r="UYH111" s="273"/>
      <c r="UYI111" s="273"/>
      <c r="UYJ111" s="273"/>
      <c r="UYK111" s="273"/>
      <c r="UYL111" s="273"/>
      <c r="UYM111" s="273"/>
      <c r="UYN111" s="273"/>
      <c r="UYO111" s="273"/>
      <c r="UYP111" s="273"/>
      <c r="UYQ111" s="273"/>
      <c r="UYR111" s="273"/>
      <c r="UYS111" s="273"/>
      <c r="UYT111" s="273"/>
      <c r="UYU111" s="273"/>
      <c r="UYV111" s="273"/>
      <c r="UYW111" s="273"/>
      <c r="UYX111" s="273"/>
      <c r="UYY111" s="273"/>
      <c r="UYZ111" s="273"/>
      <c r="UZA111" s="273"/>
      <c r="UZB111" s="273"/>
      <c r="UZC111" s="273"/>
      <c r="UZD111" s="273"/>
      <c r="UZE111" s="273"/>
      <c r="UZF111" s="273"/>
      <c r="UZG111" s="273"/>
      <c r="UZH111" s="273"/>
      <c r="UZI111" s="273"/>
      <c r="UZJ111" s="273"/>
      <c r="UZK111" s="273"/>
      <c r="UZL111" s="273"/>
      <c r="UZM111" s="273"/>
      <c r="UZN111" s="273"/>
      <c r="UZO111" s="273"/>
      <c r="UZP111" s="273"/>
      <c r="UZQ111" s="273"/>
      <c r="UZR111" s="273"/>
      <c r="UZS111" s="273"/>
      <c r="UZT111" s="273"/>
      <c r="UZU111" s="273"/>
      <c r="UZV111" s="273"/>
      <c r="UZW111" s="273"/>
      <c r="UZX111" s="273"/>
      <c r="UZY111" s="273"/>
      <c r="UZZ111" s="273"/>
      <c r="VAA111" s="273"/>
      <c r="VAB111" s="273"/>
      <c r="VAC111" s="273"/>
      <c r="VAD111" s="273"/>
      <c r="VAE111" s="273"/>
      <c r="VAF111" s="273"/>
      <c r="VAG111" s="273"/>
      <c r="VAH111" s="273"/>
      <c r="VAI111" s="273"/>
      <c r="VAJ111" s="273"/>
      <c r="VAK111" s="273"/>
      <c r="VAL111" s="273"/>
      <c r="VAM111" s="273"/>
      <c r="VAN111" s="273"/>
      <c r="VAO111" s="273"/>
      <c r="VAP111" s="273"/>
      <c r="VAQ111" s="273"/>
      <c r="VAR111" s="273"/>
      <c r="VAS111" s="273"/>
      <c r="VAT111" s="273"/>
      <c r="VAU111" s="273"/>
      <c r="VAV111" s="273"/>
      <c r="VAW111" s="273"/>
      <c r="VAX111" s="273"/>
      <c r="VAY111" s="273"/>
      <c r="VAZ111" s="273"/>
      <c r="VBA111" s="273"/>
      <c r="VBB111" s="273"/>
      <c r="VBC111" s="273"/>
      <c r="VBD111" s="273"/>
      <c r="VBE111" s="273"/>
      <c r="VBF111" s="273"/>
      <c r="VBG111" s="273"/>
      <c r="VBH111" s="273"/>
      <c r="VBI111" s="273"/>
      <c r="VBJ111" s="273"/>
      <c r="VBK111" s="273"/>
      <c r="VBL111" s="273"/>
      <c r="VBM111" s="273"/>
      <c r="VBN111" s="273"/>
      <c r="VBO111" s="273"/>
      <c r="VBP111" s="273"/>
      <c r="VBQ111" s="273"/>
      <c r="VBR111" s="273"/>
      <c r="VBS111" s="273"/>
      <c r="VBT111" s="273"/>
      <c r="VBU111" s="273"/>
      <c r="VBV111" s="273"/>
      <c r="VBW111" s="273"/>
      <c r="VBX111" s="273"/>
      <c r="VBY111" s="273"/>
      <c r="VBZ111" s="273"/>
      <c r="VCA111" s="273"/>
      <c r="VCB111" s="273"/>
      <c r="VCC111" s="273"/>
      <c r="VCD111" s="273"/>
      <c r="VCE111" s="273"/>
      <c r="VCF111" s="273"/>
      <c r="VCG111" s="273"/>
      <c r="VCH111" s="273"/>
      <c r="VCI111" s="273"/>
      <c r="VCJ111" s="273"/>
      <c r="VCK111" s="273"/>
      <c r="VCL111" s="273"/>
      <c r="VCM111" s="273"/>
      <c r="VCN111" s="273"/>
      <c r="VCO111" s="273"/>
      <c r="VCP111" s="273"/>
      <c r="VCQ111" s="273"/>
      <c r="VCR111" s="273"/>
      <c r="VCS111" s="273"/>
      <c r="VCT111" s="273"/>
      <c r="VCU111" s="273"/>
      <c r="VCV111" s="273"/>
      <c r="VCW111" s="273"/>
      <c r="VCX111" s="273"/>
      <c r="VCY111" s="273"/>
      <c r="VCZ111" s="273"/>
      <c r="VDA111" s="273"/>
      <c r="VDB111" s="273"/>
      <c r="VDC111" s="273"/>
      <c r="VDD111" s="273"/>
      <c r="VDE111" s="273"/>
      <c r="VDF111" s="273"/>
      <c r="VDG111" s="273"/>
      <c r="VDH111" s="273"/>
      <c r="VDI111" s="273"/>
      <c r="VDJ111" s="273"/>
      <c r="VDK111" s="273"/>
      <c r="VDL111" s="273"/>
      <c r="VDM111" s="273"/>
      <c r="VDN111" s="273"/>
      <c r="VDO111" s="273"/>
      <c r="VDP111" s="273"/>
      <c r="VDQ111" s="273"/>
      <c r="VDR111" s="273"/>
      <c r="VDS111" s="273"/>
      <c r="VDT111" s="273"/>
      <c r="VDU111" s="273"/>
      <c r="VDV111" s="273"/>
      <c r="VDW111" s="273"/>
      <c r="VDX111" s="273"/>
      <c r="VDY111" s="273"/>
      <c r="VDZ111" s="273"/>
      <c r="VEA111" s="273"/>
      <c r="VEB111" s="273"/>
      <c r="VEC111" s="273"/>
      <c r="VED111" s="273"/>
      <c r="VEE111" s="273"/>
      <c r="VEF111" s="273"/>
      <c r="VEG111" s="273"/>
      <c r="VEH111" s="273"/>
      <c r="VEI111" s="273"/>
      <c r="VEJ111" s="273"/>
      <c r="VEK111" s="273"/>
      <c r="VEL111" s="273"/>
      <c r="VEM111" s="273"/>
      <c r="VEN111" s="273"/>
      <c r="VEO111" s="273"/>
      <c r="VEP111" s="273"/>
      <c r="VEQ111" s="273"/>
      <c r="VER111" s="273"/>
      <c r="VES111" s="273"/>
      <c r="VET111" s="273"/>
      <c r="VEU111" s="273"/>
      <c r="VEV111" s="273"/>
      <c r="VEW111" s="273"/>
      <c r="VEX111" s="273"/>
      <c r="VEY111" s="273"/>
      <c r="VEZ111" s="273"/>
      <c r="VFA111" s="273"/>
      <c r="VFB111" s="273"/>
      <c r="VFC111" s="273"/>
      <c r="VFD111" s="273"/>
      <c r="VFE111" s="273"/>
      <c r="VFF111" s="273"/>
      <c r="VFG111" s="273"/>
      <c r="VFH111" s="273"/>
      <c r="VFI111" s="273"/>
      <c r="VFJ111" s="273"/>
      <c r="VFK111" s="273"/>
      <c r="VFL111" s="273"/>
      <c r="VFM111" s="273"/>
      <c r="VFN111" s="273"/>
      <c r="VFO111" s="273"/>
      <c r="VFP111" s="273"/>
      <c r="VFQ111" s="273"/>
      <c r="VFR111" s="273"/>
      <c r="VFS111" s="273"/>
      <c r="VFT111" s="273"/>
      <c r="VFU111" s="273"/>
      <c r="VFV111" s="273"/>
      <c r="VFW111" s="273"/>
      <c r="VFX111" s="273"/>
      <c r="VFY111" s="273"/>
      <c r="VFZ111" s="273"/>
      <c r="VGA111" s="273"/>
      <c r="VGB111" s="273"/>
      <c r="VGC111" s="273"/>
      <c r="VGD111" s="273"/>
      <c r="VGE111" s="273"/>
      <c r="VGF111" s="273"/>
      <c r="VGG111" s="273"/>
      <c r="VGH111" s="273"/>
      <c r="VGI111" s="273"/>
      <c r="VGJ111" s="273"/>
      <c r="VGK111" s="273"/>
      <c r="VGL111" s="273"/>
      <c r="VGM111" s="273"/>
      <c r="VGN111" s="273"/>
      <c r="VGO111" s="273"/>
      <c r="VGP111" s="273"/>
      <c r="VGQ111" s="273"/>
      <c r="VGR111" s="273"/>
      <c r="VGS111" s="273"/>
      <c r="VGT111" s="273"/>
      <c r="VGU111" s="273"/>
      <c r="VGV111" s="273"/>
      <c r="VGW111" s="273"/>
      <c r="VGX111" s="273"/>
      <c r="VGY111" s="273"/>
      <c r="VGZ111" s="273"/>
      <c r="VHA111" s="273"/>
      <c r="VHB111" s="273"/>
      <c r="VHC111" s="273"/>
      <c r="VHD111" s="273"/>
      <c r="VHE111" s="273"/>
      <c r="VHF111" s="273"/>
      <c r="VHG111" s="273"/>
      <c r="VHH111" s="273"/>
      <c r="VHI111" s="273"/>
      <c r="VHJ111" s="273"/>
      <c r="VHK111" s="273"/>
      <c r="VHL111" s="273"/>
      <c r="VHM111" s="273"/>
      <c r="VHN111" s="273"/>
      <c r="VHO111" s="273"/>
      <c r="VHP111" s="273"/>
      <c r="VHQ111" s="273"/>
      <c r="VHR111" s="273"/>
      <c r="VHS111" s="273"/>
      <c r="VHT111" s="273"/>
      <c r="VHU111" s="273"/>
      <c r="VHV111" s="273"/>
      <c r="VHW111" s="273"/>
      <c r="VHX111" s="273"/>
      <c r="VHY111" s="273"/>
      <c r="VHZ111" s="273"/>
      <c r="VIA111" s="273"/>
      <c r="VIB111" s="273"/>
      <c r="VIC111" s="273"/>
      <c r="VID111" s="273"/>
      <c r="VIE111" s="273"/>
      <c r="VIF111" s="273"/>
      <c r="VIG111" s="273"/>
      <c r="VIH111" s="273"/>
      <c r="VII111" s="273"/>
      <c r="VIJ111" s="273"/>
      <c r="VIK111" s="273"/>
      <c r="VIL111" s="273"/>
      <c r="VIM111" s="273"/>
      <c r="VIN111" s="273"/>
      <c r="VIO111" s="273"/>
      <c r="VIP111" s="273"/>
      <c r="VIQ111" s="273"/>
      <c r="VIR111" s="273"/>
      <c r="VIS111" s="273"/>
      <c r="VIT111" s="273"/>
      <c r="VIU111" s="273"/>
      <c r="VIV111" s="273"/>
      <c r="VIW111" s="273"/>
      <c r="VIX111" s="273"/>
      <c r="VIY111" s="273"/>
      <c r="VIZ111" s="273"/>
      <c r="VJA111" s="273"/>
      <c r="VJB111" s="273"/>
      <c r="VJC111" s="273"/>
      <c r="VJD111" s="273"/>
      <c r="VJE111" s="273"/>
      <c r="VJF111" s="273"/>
      <c r="VJG111" s="273"/>
      <c r="VJH111" s="273"/>
      <c r="VJI111" s="273"/>
      <c r="VJJ111" s="273"/>
      <c r="VJK111" s="273"/>
      <c r="VJL111" s="273"/>
      <c r="VJM111" s="273"/>
      <c r="VJN111" s="273"/>
      <c r="VJO111" s="273"/>
      <c r="VJP111" s="273"/>
      <c r="VJQ111" s="273"/>
      <c r="VJR111" s="273"/>
      <c r="VJS111" s="273"/>
      <c r="VJT111" s="273"/>
      <c r="VJU111" s="273"/>
      <c r="VJV111" s="273"/>
      <c r="VJW111" s="273"/>
      <c r="VJX111" s="273"/>
      <c r="VJY111" s="273"/>
      <c r="VJZ111" s="273"/>
      <c r="VKA111" s="273"/>
      <c r="VKB111" s="273"/>
      <c r="VKC111" s="273"/>
      <c r="VKD111" s="273"/>
      <c r="VKE111" s="273"/>
      <c r="VKF111" s="273"/>
      <c r="VKG111" s="273"/>
      <c r="VKH111" s="273"/>
      <c r="VKI111" s="273"/>
      <c r="VKJ111" s="273"/>
      <c r="VKK111" s="273"/>
      <c r="VKL111" s="273"/>
      <c r="VKM111" s="273"/>
      <c r="VKN111" s="273"/>
      <c r="VKO111" s="273"/>
      <c r="VKP111" s="273"/>
      <c r="VKQ111" s="273"/>
      <c r="VKR111" s="273"/>
      <c r="VKS111" s="273"/>
      <c r="VKT111" s="273"/>
      <c r="VKU111" s="273"/>
      <c r="VKV111" s="273"/>
      <c r="VKW111" s="273"/>
      <c r="VKX111" s="273"/>
      <c r="VKY111" s="273"/>
      <c r="VKZ111" s="273"/>
      <c r="VLA111" s="273"/>
      <c r="VLB111" s="273"/>
      <c r="VLC111" s="273"/>
      <c r="VLD111" s="273"/>
      <c r="VLE111" s="273"/>
      <c r="VLF111" s="273"/>
      <c r="VLG111" s="273"/>
      <c r="VLH111" s="273"/>
      <c r="VLI111" s="273"/>
      <c r="VLJ111" s="273"/>
      <c r="VLK111" s="273"/>
      <c r="VLL111" s="273"/>
      <c r="VLM111" s="273"/>
      <c r="VLN111" s="273"/>
      <c r="VLO111" s="273"/>
      <c r="VLP111" s="273"/>
      <c r="VLQ111" s="273"/>
      <c r="VLR111" s="273"/>
      <c r="VLS111" s="273"/>
      <c r="VLT111" s="273"/>
      <c r="VLU111" s="273"/>
      <c r="VLV111" s="273"/>
      <c r="VLW111" s="273"/>
      <c r="VLX111" s="273"/>
      <c r="VLY111" s="273"/>
      <c r="VLZ111" s="273"/>
      <c r="VMA111" s="273"/>
      <c r="VMB111" s="273"/>
      <c r="VMC111" s="273"/>
      <c r="VMD111" s="273"/>
      <c r="VME111" s="273"/>
      <c r="VMF111" s="273"/>
      <c r="VMG111" s="273"/>
      <c r="VMH111" s="273"/>
      <c r="VMI111" s="273"/>
      <c r="VMJ111" s="273"/>
      <c r="VMK111" s="273"/>
      <c r="VML111" s="273"/>
      <c r="VMM111" s="273"/>
      <c r="VMN111" s="273"/>
      <c r="VMO111" s="273"/>
      <c r="VMP111" s="273"/>
      <c r="VMQ111" s="273"/>
      <c r="VMR111" s="273"/>
      <c r="VMS111" s="273"/>
      <c r="VMT111" s="273"/>
      <c r="VMU111" s="273"/>
      <c r="VMV111" s="273"/>
      <c r="VMW111" s="273"/>
      <c r="VMX111" s="273"/>
      <c r="VMY111" s="273"/>
      <c r="VMZ111" s="273"/>
      <c r="VNA111" s="273"/>
      <c r="VNB111" s="273"/>
      <c r="VNC111" s="273"/>
      <c r="VND111" s="273"/>
      <c r="VNE111" s="273"/>
      <c r="VNF111" s="273"/>
      <c r="VNG111" s="273"/>
      <c r="VNH111" s="273"/>
      <c r="VNI111" s="273"/>
      <c r="VNJ111" s="273"/>
      <c r="VNK111" s="273"/>
      <c r="VNL111" s="273"/>
      <c r="VNM111" s="273"/>
      <c r="VNN111" s="273"/>
      <c r="VNO111" s="273"/>
      <c r="VNP111" s="273"/>
      <c r="VNQ111" s="273"/>
      <c r="VNR111" s="273"/>
      <c r="VNS111" s="273"/>
      <c r="VNT111" s="273"/>
      <c r="VNU111" s="273"/>
      <c r="VNV111" s="273"/>
      <c r="VNW111" s="273"/>
      <c r="VNX111" s="273"/>
      <c r="VNY111" s="273"/>
      <c r="VNZ111" s="273"/>
      <c r="VOA111" s="273"/>
      <c r="VOB111" s="273"/>
      <c r="VOC111" s="273"/>
      <c r="VOD111" s="273"/>
      <c r="VOE111" s="273"/>
      <c r="VOF111" s="273"/>
      <c r="VOG111" s="273"/>
      <c r="VOH111" s="273"/>
      <c r="VOI111" s="273"/>
      <c r="VOJ111" s="273"/>
      <c r="VOK111" s="273"/>
      <c r="VOL111" s="273"/>
      <c r="VOM111" s="273"/>
      <c r="VON111" s="273"/>
      <c r="VOO111" s="273"/>
      <c r="VOP111" s="273"/>
      <c r="VOQ111" s="273"/>
      <c r="VOR111" s="273"/>
      <c r="VOS111" s="273"/>
      <c r="VOT111" s="273"/>
      <c r="VOU111" s="273"/>
      <c r="VOV111" s="273"/>
      <c r="VOW111" s="273"/>
      <c r="VOX111" s="273"/>
      <c r="VOY111" s="273"/>
      <c r="VOZ111" s="273"/>
      <c r="VPA111" s="273"/>
      <c r="VPB111" s="273"/>
      <c r="VPC111" s="273"/>
      <c r="VPD111" s="273"/>
      <c r="VPE111" s="273"/>
      <c r="VPF111" s="273"/>
      <c r="VPG111" s="273"/>
      <c r="VPH111" s="273"/>
      <c r="VPI111" s="273"/>
      <c r="VPJ111" s="273"/>
      <c r="VPK111" s="273"/>
      <c r="VPL111" s="273"/>
      <c r="VPM111" s="273"/>
      <c r="VPN111" s="273"/>
      <c r="VPO111" s="273"/>
      <c r="VPP111" s="273"/>
      <c r="VPQ111" s="273"/>
      <c r="VPR111" s="273"/>
      <c r="VPS111" s="273"/>
      <c r="VPT111" s="273"/>
      <c r="VPU111" s="273"/>
      <c r="VPV111" s="273"/>
      <c r="VPW111" s="273"/>
      <c r="VPX111" s="273"/>
      <c r="VPY111" s="273"/>
      <c r="VPZ111" s="273"/>
      <c r="VQA111" s="273"/>
      <c r="VQB111" s="273"/>
      <c r="VQC111" s="273"/>
      <c r="VQD111" s="273"/>
      <c r="VQE111" s="273"/>
      <c r="VQF111" s="273"/>
      <c r="VQG111" s="273"/>
      <c r="VQH111" s="273"/>
      <c r="VQI111" s="273"/>
      <c r="VQJ111" s="273"/>
      <c r="VQK111" s="273"/>
      <c r="VQL111" s="273"/>
      <c r="VQM111" s="273"/>
      <c r="VQN111" s="273"/>
      <c r="VQO111" s="273"/>
      <c r="VQP111" s="273"/>
      <c r="VQQ111" s="273"/>
      <c r="VQR111" s="273"/>
      <c r="VQS111" s="273"/>
      <c r="VQT111" s="273"/>
      <c r="VQU111" s="273"/>
      <c r="VQV111" s="273"/>
      <c r="VQW111" s="273"/>
      <c r="VQX111" s="273"/>
      <c r="VQY111" s="273"/>
      <c r="VQZ111" s="273"/>
      <c r="VRA111" s="273"/>
      <c r="VRB111" s="273"/>
      <c r="VRC111" s="273"/>
      <c r="VRD111" s="273"/>
      <c r="VRE111" s="273"/>
      <c r="VRF111" s="273"/>
      <c r="VRG111" s="273"/>
      <c r="VRH111" s="273"/>
      <c r="VRI111" s="273"/>
      <c r="VRJ111" s="273"/>
      <c r="VRK111" s="273"/>
      <c r="VRL111" s="273"/>
      <c r="VRM111" s="273"/>
      <c r="VRN111" s="273"/>
      <c r="VRO111" s="273"/>
      <c r="VRP111" s="273"/>
      <c r="VRQ111" s="273"/>
      <c r="VRR111" s="273"/>
      <c r="VRS111" s="273"/>
      <c r="VRT111" s="273"/>
      <c r="VRU111" s="273"/>
      <c r="VRV111" s="273"/>
      <c r="VRW111" s="273"/>
      <c r="VRX111" s="273"/>
      <c r="VRY111" s="273"/>
      <c r="VRZ111" s="273"/>
      <c r="VSA111" s="273"/>
      <c r="VSB111" s="273"/>
      <c r="VSC111" s="273"/>
      <c r="VSD111" s="273"/>
      <c r="VSE111" s="273"/>
      <c r="VSF111" s="273"/>
      <c r="VSG111" s="273"/>
      <c r="VSH111" s="273"/>
      <c r="VSI111" s="273"/>
      <c r="VSJ111" s="273"/>
      <c r="VSK111" s="273"/>
      <c r="VSL111" s="273"/>
      <c r="VSM111" s="273"/>
      <c r="VSN111" s="273"/>
      <c r="VSO111" s="273"/>
      <c r="VSP111" s="273"/>
      <c r="VSQ111" s="273"/>
      <c r="VSR111" s="273"/>
      <c r="VSS111" s="273"/>
      <c r="VST111" s="273"/>
      <c r="VSU111" s="273"/>
      <c r="VSV111" s="273"/>
      <c r="VSW111" s="273"/>
      <c r="VSX111" s="273"/>
      <c r="VSY111" s="273"/>
      <c r="VSZ111" s="273"/>
      <c r="VTA111" s="273"/>
      <c r="VTB111" s="273"/>
      <c r="VTC111" s="273"/>
      <c r="VTD111" s="273"/>
      <c r="VTE111" s="273"/>
      <c r="VTF111" s="273"/>
      <c r="VTG111" s="273"/>
      <c r="VTH111" s="273"/>
      <c r="VTI111" s="273"/>
      <c r="VTJ111" s="273"/>
      <c r="VTK111" s="273"/>
      <c r="VTL111" s="273"/>
      <c r="VTM111" s="273"/>
      <c r="VTN111" s="273"/>
      <c r="VTO111" s="273"/>
      <c r="VTP111" s="273"/>
      <c r="VTQ111" s="273"/>
      <c r="VTR111" s="273"/>
      <c r="VTS111" s="273"/>
      <c r="VTT111" s="273"/>
      <c r="VTU111" s="273"/>
      <c r="VTV111" s="273"/>
      <c r="VTW111" s="273"/>
      <c r="VTX111" s="273"/>
      <c r="VTY111" s="273"/>
      <c r="VTZ111" s="273"/>
      <c r="VUA111" s="273"/>
      <c r="VUB111" s="273"/>
      <c r="VUC111" s="273"/>
      <c r="VUD111" s="273"/>
      <c r="VUE111" s="273"/>
      <c r="VUF111" s="273"/>
      <c r="VUG111" s="273"/>
      <c r="VUH111" s="273"/>
      <c r="VUI111" s="273"/>
      <c r="VUJ111" s="273"/>
      <c r="VUK111" s="273"/>
      <c r="VUL111" s="273"/>
      <c r="VUM111" s="273"/>
      <c r="VUN111" s="273"/>
      <c r="VUO111" s="273"/>
      <c r="VUP111" s="273"/>
      <c r="VUQ111" s="273"/>
      <c r="VUR111" s="273"/>
      <c r="VUS111" s="273"/>
      <c r="VUT111" s="273"/>
      <c r="VUU111" s="273"/>
      <c r="VUV111" s="273"/>
      <c r="VUW111" s="273"/>
      <c r="VUX111" s="273"/>
      <c r="VUY111" s="273"/>
      <c r="VUZ111" s="273"/>
      <c r="VVA111" s="273"/>
      <c r="VVB111" s="273"/>
      <c r="VVC111" s="273"/>
      <c r="VVD111" s="273"/>
      <c r="VVE111" s="273"/>
      <c r="VVF111" s="273"/>
      <c r="VVG111" s="273"/>
      <c r="VVH111" s="273"/>
      <c r="VVI111" s="273"/>
      <c r="VVJ111" s="273"/>
      <c r="VVK111" s="273"/>
      <c r="VVL111" s="273"/>
      <c r="VVM111" s="273"/>
      <c r="VVN111" s="273"/>
      <c r="VVO111" s="273"/>
      <c r="VVP111" s="273"/>
      <c r="VVQ111" s="273"/>
      <c r="VVR111" s="273"/>
      <c r="VVS111" s="273"/>
      <c r="VVT111" s="273"/>
      <c r="VVU111" s="273"/>
      <c r="VVV111" s="273"/>
      <c r="VVW111" s="273"/>
      <c r="VVX111" s="273"/>
      <c r="VVY111" s="273"/>
      <c r="VVZ111" s="273"/>
      <c r="VWA111" s="273"/>
      <c r="VWB111" s="273"/>
      <c r="VWC111" s="273"/>
      <c r="VWD111" s="273"/>
      <c r="VWE111" s="273"/>
      <c r="VWF111" s="273"/>
      <c r="VWG111" s="273"/>
      <c r="VWH111" s="273"/>
      <c r="VWI111" s="273"/>
      <c r="VWJ111" s="273"/>
      <c r="VWK111" s="273"/>
      <c r="VWL111" s="273"/>
      <c r="VWM111" s="273"/>
      <c r="VWN111" s="273"/>
      <c r="VWO111" s="273"/>
      <c r="VWP111" s="273"/>
      <c r="VWQ111" s="273"/>
      <c r="VWR111" s="273"/>
      <c r="VWS111" s="273"/>
      <c r="VWT111" s="273"/>
      <c r="VWU111" s="273"/>
      <c r="VWV111" s="273"/>
      <c r="VWW111" s="273"/>
      <c r="VWX111" s="273"/>
      <c r="VWY111" s="273"/>
      <c r="VWZ111" s="273"/>
      <c r="VXA111" s="273"/>
      <c r="VXB111" s="273"/>
      <c r="VXC111" s="273"/>
      <c r="VXD111" s="273"/>
      <c r="VXE111" s="273"/>
      <c r="VXF111" s="273"/>
      <c r="VXG111" s="273"/>
      <c r="VXH111" s="273"/>
      <c r="VXI111" s="273"/>
      <c r="VXJ111" s="273"/>
      <c r="VXK111" s="273"/>
      <c r="VXL111" s="273"/>
      <c r="VXM111" s="273"/>
      <c r="VXN111" s="273"/>
      <c r="VXO111" s="273"/>
      <c r="VXP111" s="273"/>
      <c r="VXQ111" s="273"/>
      <c r="VXR111" s="273"/>
      <c r="VXS111" s="273"/>
      <c r="VXT111" s="273"/>
      <c r="VXU111" s="273"/>
      <c r="VXV111" s="273"/>
      <c r="VXW111" s="273"/>
      <c r="VXX111" s="273"/>
      <c r="VXY111" s="273"/>
      <c r="VXZ111" s="273"/>
      <c r="VYA111" s="273"/>
      <c r="VYB111" s="273"/>
      <c r="VYC111" s="273"/>
      <c r="VYD111" s="273"/>
      <c r="VYE111" s="273"/>
      <c r="VYF111" s="273"/>
      <c r="VYG111" s="273"/>
      <c r="VYH111" s="273"/>
      <c r="VYI111" s="273"/>
      <c r="VYJ111" s="273"/>
      <c r="VYK111" s="273"/>
      <c r="VYL111" s="273"/>
      <c r="VYM111" s="273"/>
      <c r="VYN111" s="273"/>
      <c r="VYO111" s="273"/>
      <c r="VYP111" s="273"/>
      <c r="VYQ111" s="273"/>
      <c r="VYR111" s="273"/>
      <c r="VYS111" s="273"/>
      <c r="VYT111" s="273"/>
      <c r="VYU111" s="273"/>
      <c r="VYV111" s="273"/>
      <c r="VYW111" s="273"/>
      <c r="VYX111" s="273"/>
      <c r="VYY111" s="273"/>
      <c r="VYZ111" s="273"/>
      <c r="VZA111" s="273"/>
      <c r="VZB111" s="273"/>
      <c r="VZC111" s="273"/>
      <c r="VZD111" s="273"/>
      <c r="VZE111" s="273"/>
      <c r="VZF111" s="273"/>
      <c r="VZG111" s="273"/>
      <c r="VZH111" s="273"/>
      <c r="VZI111" s="273"/>
      <c r="VZJ111" s="273"/>
      <c r="VZK111" s="273"/>
      <c r="VZL111" s="273"/>
      <c r="VZM111" s="273"/>
      <c r="VZN111" s="273"/>
      <c r="VZO111" s="273"/>
      <c r="VZP111" s="273"/>
      <c r="VZQ111" s="273"/>
      <c r="VZR111" s="273"/>
      <c r="VZS111" s="273"/>
      <c r="VZT111" s="273"/>
      <c r="VZU111" s="273"/>
      <c r="VZV111" s="273"/>
      <c r="VZW111" s="273"/>
      <c r="VZX111" s="273"/>
      <c r="VZY111" s="273"/>
      <c r="VZZ111" s="273"/>
      <c r="WAA111" s="273"/>
      <c r="WAB111" s="273"/>
      <c r="WAC111" s="273"/>
      <c r="WAD111" s="273"/>
      <c r="WAE111" s="273"/>
      <c r="WAF111" s="273"/>
      <c r="WAG111" s="273"/>
      <c r="WAH111" s="273"/>
      <c r="WAI111" s="273"/>
      <c r="WAJ111" s="273"/>
      <c r="WAK111" s="273"/>
      <c r="WAL111" s="273"/>
      <c r="WAM111" s="273"/>
      <c r="WAN111" s="273"/>
      <c r="WAO111" s="273"/>
      <c r="WAP111" s="273"/>
      <c r="WAQ111" s="273"/>
      <c r="WAR111" s="273"/>
      <c r="WAS111" s="273"/>
      <c r="WAT111" s="273"/>
      <c r="WAU111" s="273"/>
      <c r="WAV111" s="273"/>
      <c r="WAW111" s="273"/>
      <c r="WAX111" s="273"/>
      <c r="WAY111" s="273"/>
      <c r="WAZ111" s="273"/>
      <c r="WBA111" s="273"/>
      <c r="WBB111" s="273"/>
      <c r="WBC111" s="273"/>
      <c r="WBD111" s="273"/>
      <c r="WBE111" s="273"/>
      <c r="WBF111" s="273"/>
      <c r="WBG111" s="273"/>
      <c r="WBH111" s="273"/>
      <c r="WBI111" s="273"/>
      <c r="WBJ111" s="273"/>
      <c r="WBK111" s="273"/>
      <c r="WBL111" s="273"/>
      <c r="WBM111" s="273"/>
      <c r="WBN111" s="273"/>
      <c r="WBO111" s="273"/>
      <c r="WBP111" s="273"/>
      <c r="WBQ111" s="273"/>
      <c r="WBR111" s="273"/>
      <c r="WBS111" s="273"/>
      <c r="WBT111" s="273"/>
      <c r="WBU111" s="273"/>
      <c r="WBV111" s="273"/>
      <c r="WBW111" s="273"/>
      <c r="WBX111" s="273"/>
      <c r="WBY111" s="273"/>
      <c r="WBZ111" s="273"/>
      <c r="WCA111" s="273"/>
      <c r="WCB111" s="273"/>
      <c r="WCC111" s="273"/>
      <c r="WCD111" s="273"/>
      <c r="WCE111" s="273"/>
      <c r="WCF111" s="273"/>
      <c r="WCG111" s="273"/>
      <c r="WCH111" s="273"/>
      <c r="WCI111" s="273"/>
      <c r="WCJ111" s="273"/>
      <c r="WCK111" s="273"/>
      <c r="WCL111" s="273"/>
      <c r="WCM111" s="273"/>
      <c r="WCN111" s="273"/>
      <c r="WCO111" s="273"/>
      <c r="WCP111" s="273"/>
      <c r="WCQ111" s="273"/>
      <c r="WCR111" s="273"/>
      <c r="WCS111" s="273"/>
      <c r="WCT111" s="273"/>
      <c r="WCU111" s="273"/>
      <c r="WCV111" s="273"/>
      <c r="WCW111" s="273"/>
      <c r="WCX111" s="273"/>
      <c r="WCY111" s="273"/>
      <c r="WCZ111" s="273"/>
      <c r="WDA111" s="273"/>
      <c r="WDB111" s="273"/>
      <c r="WDC111" s="273"/>
      <c r="WDD111" s="273"/>
      <c r="WDE111" s="273"/>
      <c r="WDF111" s="273"/>
      <c r="WDG111" s="273"/>
      <c r="WDH111" s="273"/>
      <c r="WDI111" s="273"/>
      <c r="WDJ111" s="273"/>
      <c r="WDK111" s="273"/>
      <c r="WDL111" s="273"/>
      <c r="WDM111" s="273"/>
      <c r="WDN111" s="273"/>
      <c r="WDO111" s="273"/>
      <c r="WDP111" s="273"/>
      <c r="WDQ111" s="273"/>
      <c r="WDR111" s="273"/>
      <c r="WDS111" s="273"/>
      <c r="WDT111" s="273"/>
      <c r="WDU111" s="273"/>
      <c r="WDV111" s="273"/>
      <c r="WDW111" s="273"/>
      <c r="WDX111" s="273"/>
      <c r="WDY111" s="273"/>
      <c r="WDZ111" s="273"/>
      <c r="WEA111" s="273"/>
      <c r="WEB111" s="273"/>
      <c r="WEC111" s="273"/>
      <c r="WED111" s="273"/>
      <c r="WEE111" s="273"/>
      <c r="WEF111" s="273"/>
      <c r="WEG111" s="273"/>
      <c r="WEH111" s="273"/>
      <c r="WEI111" s="273"/>
      <c r="WEJ111" s="273"/>
      <c r="WEK111" s="273"/>
      <c r="WEL111" s="273"/>
      <c r="WEM111" s="273"/>
      <c r="WEN111" s="273"/>
      <c r="WEO111" s="273"/>
      <c r="WEP111" s="273"/>
      <c r="WEQ111" s="273"/>
      <c r="WER111" s="273"/>
      <c r="WES111" s="273"/>
      <c r="WET111" s="273"/>
      <c r="WEU111" s="273"/>
      <c r="WEV111" s="273"/>
      <c r="WEW111" s="273"/>
      <c r="WEX111" s="273"/>
      <c r="WEY111" s="273"/>
      <c r="WEZ111" s="273"/>
      <c r="WFA111" s="273"/>
      <c r="WFB111" s="273"/>
      <c r="WFC111" s="273"/>
      <c r="WFD111" s="273"/>
      <c r="WFE111" s="273"/>
      <c r="WFF111" s="273"/>
      <c r="WFG111" s="273"/>
      <c r="WFH111" s="273"/>
      <c r="WFI111" s="273"/>
      <c r="WFJ111" s="273"/>
      <c r="WFK111" s="273"/>
      <c r="WFL111" s="273"/>
      <c r="WFM111" s="273"/>
      <c r="WFN111" s="273"/>
      <c r="WFO111" s="273"/>
      <c r="WFP111" s="273"/>
      <c r="WFQ111" s="273"/>
      <c r="WFR111" s="273"/>
      <c r="WFS111" s="273"/>
      <c r="WFT111" s="273"/>
      <c r="WFU111" s="273"/>
      <c r="WFV111" s="273"/>
      <c r="WFW111" s="273"/>
      <c r="WFX111" s="273"/>
      <c r="WFY111" s="273"/>
      <c r="WFZ111" s="273"/>
      <c r="WGA111" s="273"/>
      <c r="WGB111" s="273"/>
      <c r="WGC111" s="273"/>
      <c r="WGD111" s="273"/>
      <c r="WGE111" s="273"/>
      <c r="WGF111" s="273"/>
      <c r="WGG111" s="273"/>
      <c r="WGH111" s="273"/>
      <c r="WGI111" s="273"/>
      <c r="WGJ111" s="273"/>
      <c r="WGK111" s="273"/>
      <c r="WGL111" s="273"/>
      <c r="WGM111" s="273"/>
      <c r="WGN111" s="273"/>
      <c r="WGO111" s="273"/>
      <c r="WGP111" s="273"/>
      <c r="WGQ111" s="273"/>
      <c r="WGR111" s="273"/>
      <c r="WGS111" s="273"/>
      <c r="WGT111" s="273"/>
      <c r="WGU111" s="273"/>
      <c r="WGV111" s="273"/>
      <c r="WGW111" s="273"/>
      <c r="WGX111" s="273"/>
      <c r="WGY111" s="273"/>
      <c r="WGZ111" s="273"/>
      <c r="WHA111" s="273"/>
      <c r="WHB111" s="273"/>
      <c r="WHC111" s="273"/>
      <c r="WHD111" s="273"/>
      <c r="WHE111" s="273"/>
      <c r="WHF111" s="273"/>
      <c r="WHG111" s="273"/>
      <c r="WHH111" s="273"/>
      <c r="WHI111" s="273"/>
      <c r="WHJ111" s="273"/>
      <c r="WHK111" s="273"/>
      <c r="WHL111" s="273"/>
      <c r="WHM111" s="273"/>
      <c r="WHN111" s="273"/>
      <c r="WHO111" s="273"/>
      <c r="WHP111" s="273"/>
      <c r="WHQ111" s="273"/>
      <c r="WHR111" s="273"/>
      <c r="WHS111" s="273"/>
      <c r="WHT111" s="273"/>
      <c r="WHU111" s="273"/>
      <c r="WHV111" s="273"/>
      <c r="WHW111" s="273"/>
      <c r="WHX111" s="273"/>
      <c r="WHY111" s="273"/>
      <c r="WHZ111" s="273"/>
      <c r="WIA111" s="273"/>
      <c r="WIB111" s="273"/>
      <c r="WIC111" s="273"/>
      <c r="WID111" s="273"/>
      <c r="WIE111" s="273"/>
      <c r="WIF111" s="273"/>
      <c r="WIG111" s="273"/>
      <c r="WIH111" s="273"/>
      <c r="WII111" s="273"/>
      <c r="WIJ111" s="273"/>
      <c r="WIK111" s="273"/>
      <c r="WIL111" s="273"/>
      <c r="WIM111" s="273"/>
      <c r="WIN111" s="273"/>
      <c r="WIO111" s="273"/>
      <c r="WIP111" s="273"/>
      <c r="WIQ111" s="273"/>
      <c r="WIR111" s="273"/>
      <c r="WIS111" s="273"/>
      <c r="WIT111" s="273"/>
      <c r="WIU111" s="273"/>
      <c r="WIV111" s="273"/>
      <c r="WIW111" s="273"/>
      <c r="WIX111" s="273"/>
      <c r="WIY111" s="273"/>
      <c r="WIZ111" s="273"/>
      <c r="WJA111" s="273"/>
      <c r="WJB111" s="273"/>
      <c r="WJC111" s="273"/>
      <c r="WJD111" s="273"/>
      <c r="WJE111" s="273"/>
      <c r="WJF111" s="273"/>
      <c r="WJG111" s="273"/>
      <c r="WJH111" s="273"/>
      <c r="WJI111" s="273"/>
      <c r="WJJ111" s="273"/>
      <c r="WJK111" s="273"/>
      <c r="WJL111" s="273"/>
      <c r="WJM111" s="273"/>
      <c r="WJN111" s="273"/>
      <c r="WJO111" s="273"/>
      <c r="WJP111" s="273"/>
      <c r="WJQ111" s="273"/>
      <c r="WJR111" s="273"/>
      <c r="WJS111" s="273"/>
      <c r="WJT111" s="273"/>
      <c r="WJU111" s="273"/>
      <c r="WJV111" s="273"/>
      <c r="WJW111" s="273"/>
      <c r="WJX111" s="273"/>
      <c r="WJY111" s="273"/>
      <c r="WJZ111" s="273"/>
      <c r="WKA111" s="273"/>
      <c r="WKB111" s="273"/>
      <c r="WKC111" s="273"/>
      <c r="WKD111" s="273"/>
      <c r="WKE111" s="273"/>
      <c r="WKF111" s="273"/>
      <c r="WKG111" s="273"/>
      <c r="WKH111" s="273"/>
      <c r="WKI111" s="273"/>
      <c r="WKJ111" s="273"/>
      <c r="WKK111" s="273"/>
      <c r="WKL111" s="273"/>
      <c r="WKM111" s="273"/>
      <c r="WKN111" s="273"/>
      <c r="WKO111" s="273"/>
      <c r="WKP111" s="273"/>
      <c r="WKQ111" s="273"/>
      <c r="WKR111" s="273"/>
      <c r="WKS111" s="273"/>
      <c r="WKT111" s="273"/>
      <c r="WKU111" s="273"/>
      <c r="WKV111" s="273"/>
      <c r="WKW111" s="273"/>
      <c r="WKX111" s="273"/>
      <c r="WKY111" s="273"/>
      <c r="WKZ111" s="273"/>
      <c r="WLA111" s="273"/>
      <c r="WLB111" s="273"/>
      <c r="WLC111" s="273"/>
      <c r="WLD111" s="273"/>
      <c r="WLE111" s="273"/>
      <c r="WLF111" s="273"/>
      <c r="WLG111" s="273"/>
      <c r="WLH111" s="273"/>
      <c r="WLI111" s="273"/>
      <c r="WLJ111" s="273"/>
      <c r="WLK111" s="273"/>
      <c r="WLL111" s="273"/>
      <c r="WLM111" s="273"/>
      <c r="WLN111" s="273"/>
      <c r="WLO111" s="273"/>
      <c r="WLP111" s="273"/>
      <c r="WLQ111" s="273"/>
      <c r="WLR111" s="273"/>
      <c r="WLS111" s="273"/>
      <c r="WLT111" s="273"/>
      <c r="WLU111" s="273"/>
      <c r="WLV111" s="273"/>
      <c r="WLW111" s="273"/>
      <c r="WLX111" s="273"/>
      <c r="WLY111" s="273"/>
      <c r="WLZ111" s="273"/>
      <c r="WMA111" s="273"/>
      <c r="WMB111" s="273"/>
      <c r="WMC111" s="273"/>
      <c r="WMD111" s="273"/>
      <c r="WME111" s="273"/>
      <c r="WMF111" s="273"/>
      <c r="WMG111" s="273"/>
      <c r="WMH111" s="273"/>
      <c r="WMI111" s="273"/>
      <c r="WMJ111" s="273"/>
      <c r="WMK111" s="273"/>
      <c r="WML111" s="273"/>
      <c r="WMM111" s="273"/>
      <c r="WMN111" s="273"/>
      <c r="WMO111" s="273"/>
      <c r="WMP111" s="273"/>
      <c r="WMQ111" s="273"/>
      <c r="WMR111" s="273"/>
      <c r="WMS111" s="273"/>
      <c r="WMT111" s="273"/>
      <c r="WMU111" s="273"/>
      <c r="WMV111" s="273"/>
      <c r="WMW111" s="273"/>
      <c r="WMX111" s="273"/>
      <c r="WMY111" s="273"/>
      <c r="WMZ111" s="273"/>
      <c r="WNA111" s="273"/>
      <c r="WNB111" s="273"/>
      <c r="WNC111" s="273"/>
      <c r="WND111" s="273"/>
      <c r="WNE111" s="273"/>
      <c r="WNF111" s="273"/>
      <c r="WNG111" s="273"/>
      <c r="WNH111" s="273"/>
      <c r="WNI111" s="273"/>
      <c r="WNJ111" s="273"/>
      <c r="WNK111" s="273"/>
      <c r="WNL111" s="273"/>
      <c r="WNM111" s="273"/>
      <c r="WNN111" s="273"/>
      <c r="WNO111" s="273"/>
      <c r="WNP111" s="273"/>
      <c r="WNQ111" s="273"/>
      <c r="WNR111" s="273"/>
      <c r="WNS111" s="273"/>
      <c r="WNT111" s="273"/>
      <c r="WNU111" s="273"/>
      <c r="WNV111" s="273"/>
      <c r="WNW111" s="273"/>
      <c r="WNX111" s="273"/>
      <c r="WNY111" s="273"/>
      <c r="WNZ111" s="273"/>
      <c r="WOA111" s="273"/>
      <c r="WOB111" s="273"/>
      <c r="WOC111" s="273"/>
      <c r="WOD111" s="273"/>
      <c r="WOE111" s="273"/>
      <c r="WOF111" s="273"/>
      <c r="WOG111" s="273"/>
      <c r="WOH111" s="273"/>
      <c r="WOI111" s="273"/>
      <c r="WOJ111" s="273"/>
      <c r="WOK111" s="273"/>
      <c r="WOL111" s="273"/>
      <c r="WOM111" s="273"/>
      <c r="WON111" s="273"/>
      <c r="WOO111" s="273"/>
      <c r="WOP111" s="273"/>
      <c r="WOQ111" s="273"/>
      <c r="WOR111" s="273"/>
      <c r="WOS111" s="273"/>
      <c r="WOT111" s="273"/>
      <c r="WOU111" s="273"/>
      <c r="WOV111" s="273"/>
      <c r="WOW111" s="273"/>
      <c r="WOX111" s="273"/>
      <c r="WOY111" s="273"/>
      <c r="WOZ111" s="273"/>
      <c r="WPA111" s="273"/>
      <c r="WPB111" s="273"/>
      <c r="WPC111" s="273"/>
      <c r="WPD111" s="273"/>
      <c r="WPE111" s="273"/>
      <c r="WPF111" s="273"/>
      <c r="WPG111" s="273"/>
      <c r="WPH111" s="273"/>
      <c r="WPI111" s="273"/>
      <c r="WPJ111" s="273"/>
      <c r="WPK111" s="273"/>
      <c r="WPL111" s="273"/>
      <c r="WPM111" s="273"/>
      <c r="WPN111" s="273"/>
      <c r="WPO111" s="273"/>
      <c r="WPP111" s="273"/>
      <c r="WPQ111" s="273"/>
      <c r="WPR111" s="273"/>
      <c r="WPS111" s="273"/>
      <c r="WPT111" s="273"/>
      <c r="WPU111" s="273"/>
      <c r="WPV111" s="273"/>
      <c r="WPW111" s="273"/>
      <c r="WPX111" s="273"/>
      <c r="WPY111" s="273"/>
      <c r="WPZ111" s="273"/>
      <c r="WQA111" s="273"/>
      <c r="WQB111" s="273"/>
      <c r="WQC111" s="273"/>
      <c r="WQD111" s="273"/>
      <c r="WQE111" s="273"/>
      <c r="WQF111" s="273"/>
      <c r="WQG111" s="273"/>
      <c r="WQH111" s="273"/>
      <c r="WQI111" s="273"/>
      <c r="WQJ111" s="273"/>
      <c r="WQK111" s="273"/>
      <c r="WQL111" s="273"/>
      <c r="WQM111" s="273"/>
      <c r="WQN111" s="273"/>
      <c r="WQO111" s="273"/>
      <c r="WQP111" s="273"/>
      <c r="WQQ111" s="273"/>
      <c r="WQR111" s="273"/>
      <c r="WQS111" s="273"/>
      <c r="WQT111" s="273"/>
      <c r="WQU111" s="273"/>
      <c r="WQV111" s="273"/>
      <c r="WQW111" s="273"/>
      <c r="WQX111" s="273"/>
      <c r="WQY111" s="273"/>
      <c r="WQZ111" s="273"/>
      <c r="WRA111" s="273"/>
      <c r="WRB111" s="273"/>
      <c r="WRC111" s="273"/>
      <c r="WRD111" s="273"/>
      <c r="WRE111" s="273"/>
      <c r="WRF111" s="273"/>
      <c r="WRG111" s="273"/>
      <c r="WRH111" s="273"/>
      <c r="WRI111" s="273"/>
      <c r="WRJ111" s="273"/>
      <c r="WRK111" s="273"/>
      <c r="WRL111" s="273"/>
      <c r="WRM111" s="273"/>
      <c r="WRN111" s="273"/>
      <c r="WRO111" s="273"/>
      <c r="WRP111" s="273"/>
      <c r="WRQ111" s="273"/>
      <c r="WRR111" s="273"/>
      <c r="WRS111" s="273"/>
      <c r="WRT111" s="273"/>
      <c r="WRU111" s="273"/>
      <c r="WRV111" s="273"/>
      <c r="WRW111" s="273"/>
      <c r="WRX111" s="273"/>
      <c r="WRY111" s="273"/>
      <c r="WRZ111" s="273"/>
      <c r="WSA111" s="273"/>
      <c r="WSB111" s="273"/>
      <c r="WSC111" s="273"/>
      <c r="WSD111" s="273"/>
      <c r="WSE111" s="273"/>
      <c r="WSF111" s="273"/>
      <c r="WSG111" s="273"/>
      <c r="WSH111" s="273"/>
      <c r="WSI111" s="273"/>
      <c r="WSJ111" s="273"/>
      <c r="WSK111" s="273"/>
      <c r="WSL111" s="273"/>
      <c r="WSM111" s="273"/>
      <c r="WSN111" s="273"/>
      <c r="WSO111" s="273"/>
      <c r="WSP111" s="273"/>
      <c r="WSQ111" s="273"/>
      <c r="WSR111" s="273"/>
      <c r="WSS111" s="273"/>
      <c r="WST111" s="273"/>
      <c r="WSU111" s="273"/>
      <c r="WSV111" s="273"/>
      <c r="WSW111" s="273"/>
      <c r="WSX111" s="273"/>
      <c r="WSY111" s="273"/>
      <c r="WSZ111" s="273"/>
      <c r="WTA111" s="273"/>
      <c r="WTB111" s="273"/>
      <c r="WTC111" s="273"/>
      <c r="WTD111" s="273"/>
      <c r="WTE111" s="273"/>
      <c r="WTF111" s="273"/>
      <c r="WTG111" s="273"/>
      <c r="WTH111" s="273"/>
      <c r="WTI111" s="273"/>
      <c r="WTJ111" s="273"/>
      <c r="WTK111" s="273"/>
      <c r="WTL111" s="273"/>
      <c r="WTM111" s="273"/>
      <c r="WTN111" s="273"/>
      <c r="WTO111" s="273"/>
      <c r="WTP111" s="273"/>
      <c r="WTQ111" s="273"/>
      <c r="WTR111" s="273"/>
      <c r="WTS111" s="273"/>
      <c r="WTT111" s="273"/>
      <c r="WTU111" s="273"/>
      <c r="WTV111" s="273"/>
      <c r="WTW111" s="273"/>
      <c r="WTX111" s="273"/>
      <c r="WTY111" s="273"/>
      <c r="WTZ111" s="273"/>
      <c r="WUA111" s="273"/>
      <c r="WUB111" s="273"/>
      <c r="WUC111" s="273"/>
      <c r="WUD111" s="273"/>
      <c r="WUE111" s="273"/>
      <c r="WUF111" s="273"/>
      <c r="WUG111" s="273"/>
      <c r="WUH111" s="273"/>
      <c r="WUI111" s="273"/>
      <c r="WUJ111" s="273"/>
      <c r="WUK111" s="273"/>
      <c r="WUL111" s="273"/>
      <c r="WUM111" s="273"/>
      <c r="WUN111" s="273"/>
      <c r="WUO111" s="273"/>
      <c r="WUP111" s="273"/>
      <c r="WUQ111" s="273"/>
      <c r="WUR111" s="273"/>
      <c r="WUS111" s="273"/>
      <c r="WUT111" s="273"/>
      <c r="WUU111" s="273"/>
      <c r="WUV111" s="273"/>
      <c r="WUW111" s="273"/>
      <c r="WUX111" s="273"/>
      <c r="WUY111" s="273"/>
      <c r="WUZ111" s="273"/>
      <c r="WVA111" s="273"/>
      <c r="WVB111" s="273"/>
      <c r="WVC111" s="273"/>
      <c r="WVD111" s="273"/>
      <c r="WVE111" s="273"/>
      <c r="WVF111" s="273"/>
      <c r="WVG111" s="273"/>
      <c r="WVH111" s="273"/>
      <c r="WVI111" s="273"/>
      <c r="WVJ111" s="273"/>
      <c r="WVK111" s="273"/>
      <c r="WVL111" s="273"/>
      <c r="WVM111" s="273"/>
      <c r="WVN111" s="273"/>
      <c r="WVO111" s="273"/>
      <c r="WVP111" s="273"/>
      <c r="WVQ111" s="273"/>
      <c r="WVR111" s="273"/>
      <c r="WVS111" s="273"/>
      <c r="WVT111" s="273"/>
      <c r="WVU111" s="273"/>
      <c r="WVV111" s="273"/>
      <c r="WVW111" s="273"/>
      <c r="WVX111" s="273"/>
      <c r="WVY111" s="273"/>
      <c r="WVZ111" s="273"/>
      <c r="WWA111" s="273"/>
      <c r="WWB111" s="273"/>
      <c r="WWC111" s="273"/>
      <c r="WWD111" s="273"/>
      <c r="WWE111" s="273"/>
      <c r="WWF111" s="273"/>
      <c r="WWG111" s="273"/>
      <c r="WWH111" s="273"/>
      <c r="WWI111" s="273"/>
      <c r="WWJ111" s="273"/>
      <c r="WWK111" s="273"/>
      <c r="WWL111" s="273"/>
      <c r="WWM111" s="273"/>
      <c r="WWN111" s="273"/>
      <c r="WWO111" s="273"/>
      <c r="WWP111" s="273"/>
      <c r="WWQ111" s="273"/>
      <c r="WWR111" s="273"/>
      <c r="WWS111" s="273"/>
      <c r="WWT111" s="273"/>
      <c r="WWU111" s="273"/>
      <c r="WWV111" s="273"/>
      <c r="WWW111" s="273"/>
      <c r="WWX111" s="273"/>
      <c r="WWY111" s="273"/>
      <c r="WWZ111" s="273"/>
      <c r="WXA111" s="273"/>
      <c r="WXB111" s="273"/>
      <c r="WXC111" s="273"/>
      <c r="WXD111" s="273"/>
      <c r="WXE111" s="273"/>
      <c r="WXF111" s="273"/>
      <c r="WXG111" s="273"/>
      <c r="WXH111" s="273"/>
      <c r="WXI111" s="273"/>
      <c r="WXJ111" s="273"/>
      <c r="WXK111" s="273"/>
      <c r="WXL111" s="273"/>
      <c r="WXM111" s="273"/>
      <c r="WXN111" s="273"/>
      <c r="WXO111" s="273"/>
      <c r="WXP111" s="273"/>
      <c r="WXQ111" s="273"/>
      <c r="WXR111" s="273"/>
      <c r="WXS111" s="273"/>
      <c r="WXT111" s="273"/>
      <c r="WXU111" s="273"/>
      <c r="WXV111" s="273"/>
      <c r="WXW111" s="273"/>
      <c r="WXX111" s="273"/>
      <c r="WXY111" s="273"/>
      <c r="WXZ111" s="273"/>
      <c r="WYA111" s="273"/>
      <c r="WYB111" s="273"/>
      <c r="WYC111" s="273"/>
      <c r="WYD111" s="273"/>
      <c r="WYE111" s="273"/>
      <c r="WYF111" s="273"/>
      <c r="WYG111" s="273"/>
      <c r="WYH111" s="273"/>
      <c r="WYI111" s="273"/>
      <c r="WYJ111" s="273"/>
      <c r="WYK111" s="273"/>
      <c r="WYL111" s="273"/>
      <c r="WYM111" s="273"/>
      <c r="WYN111" s="273"/>
      <c r="WYO111" s="273"/>
      <c r="WYP111" s="273"/>
      <c r="WYQ111" s="273"/>
      <c r="WYR111" s="273"/>
      <c r="WYS111" s="273"/>
      <c r="WYT111" s="273"/>
      <c r="WYU111" s="273"/>
      <c r="WYV111" s="273"/>
      <c r="WYW111" s="273"/>
      <c r="WYX111" s="273"/>
      <c r="WYY111" s="273"/>
      <c r="WYZ111" s="273"/>
      <c r="WZA111" s="273"/>
      <c r="WZB111" s="273"/>
      <c r="WZC111" s="273"/>
      <c r="WZD111" s="273"/>
      <c r="WZE111" s="273"/>
      <c r="WZF111" s="273"/>
      <c r="WZG111" s="273"/>
      <c r="WZH111" s="273"/>
      <c r="WZI111" s="273"/>
      <c r="WZJ111" s="273"/>
      <c r="WZK111" s="273"/>
      <c r="WZL111" s="273"/>
      <c r="WZM111" s="273"/>
      <c r="WZN111" s="273"/>
      <c r="WZO111" s="273"/>
      <c r="WZP111" s="273"/>
      <c r="WZQ111" s="273"/>
      <c r="WZR111" s="273"/>
      <c r="WZS111" s="273"/>
      <c r="WZT111" s="273"/>
      <c r="WZU111" s="273"/>
      <c r="WZV111" s="273"/>
      <c r="WZW111" s="273"/>
      <c r="WZX111" s="273"/>
      <c r="WZY111" s="273"/>
      <c r="WZZ111" s="273"/>
      <c r="XAA111" s="273"/>
      <c r="XAB111" s="273"/>
      <c r="XAC111" s="273"/>
      <c r="XAD111" s="273"/>
      <c r="XAE111" s="273"/>
      <c r="XAF111" s="273"/>
      <c r="XAG111" s="273"/>
      <c r="XAH111" s="273"/>
      <c r="XAI111" s="273"/>
      <c r="XAJ111" s="273"/>
      <c r="XAK111" s="273"/>
      <c r="XAL111" s="273"/>
      <c r="XAM111" s="273"/>
      <c r="XAN111" s="273"/>
      <c r="XAO111" s="273"/>
      <c r="XAP111" s="273"/>
      <c r="XAQ111" s="273"/>
      <c r="XAR111" s="273"/>
      <c r="XAS111" s="273"/>
      <c r="XAT111" s="273"/>
      <c r="XAU111" s="273"/>
      <c r="XAV111" s="273"/>
      <c r="XAW111" s="273"/>
      <c r="XAX111" s="273"/>
      <c r="XAY111" s="273"/>
      <c r="XAZ111" s="273"/>
      <c r="XBA111" s="273"/>
      <c r="XBB111" s="273"/>
      <c r="XBC111" s="273"/>
      <c r="XBD111" s="273"/>
      <c r="XBE111" s="273"/>
      <c r="XBF111" s="273"/>
      <c r="XBG111" s="273"/>
      <c r="XBH111" s="273"/>
      <c r="XBI111" s="273"/>
      <c r="XBJ111" s="273"/>
      <c r="XBK111" s="273"/>
      <c r="XBL111" s="273"/>
      <c r="XBM111" s="273"/>
      <c r="XBN111" s="273"/>
      <c r="XBO111" s="273"/>
      <c r="XBP111" s="273"/>
      <c r="XBQ111" s="273"/>
      <c r="XBR111" s="273"/>
      <c r="XBS111" s="273"/>
      <c r="XBT111" s="273"/>
      <c r="XBU111" s="273"/>
      <c r="XBV111" s="273"/>
      <c r="XBW111" s="273"/>
      <c r="XBX111" s="273"/>
      <c r="XBY111" s="273"/>
      <c r="XBZ111" s="273"/>
      <c r="XCA111" s="273"/>
      <c r="XCB111" s="273"/>
      <c r="XCC111" s="273"/>
      <c r="XCD111" s="273"/>
      <c r="XCE111" s="273"/>
      <c r="XCF111" s="273"/>
      <c r="XCG111" s="273"/>
      <c r="XCH111" s="273"/>
      <c r="XCI111" s="273"/>
      <c r="XCJ111" s="273"/>
      <c r="XCK111" s="273"/>
      <c r="XCL111" s="273"/>
      <c r="XCM111" s="273"/>
      <c r="XCN111" s="273"/>
      <c r="XCO111" s="273"/>
      <c r="XCP111" s="273"/>
      <c r="XCQ111" s="273"/>
      <c r="XCR111" s="273"/>
      <c r="XCS111" s="273"/>
      <c r="XCT111" s="273"/>
      <c r="XCU111" s="273"/>
      <c r="XCV111" s="273"/>
      <c r="XCW111" s="273"/>
      <c r="XCX111" s="273"/>
      <c r="XCY111" s="273"/>
      <c r="XCZ111" s="273"/>
      <c r="XDA111" s="273"/>
      <c r="XDB111" s="273"/>
      <c r="XDC111" s="273"/>
      <c r="XDD111" s="273"/>
      <c r="XDE111" s="273"/>
      <c r="XDF111" s="273"/>
      <c r="XDG111" s="273"/>
      <c r="XDH111" s="273"/>
      <c r="XDI111" s="273"/>
      <c r="XDJ111" s="273"/>
      <c r="XDK111" s="273"/>
      <c r="XDL111" s="273"/>
      <c r="XDM111" s="273"/>
      <c r="XDN111" s="273"/>
      <c r="XDO111" s="273"/>
      <c r="XDP111" s="273"/>
      <c r="XDQ111" s="273"/>
      <c r="XDR111" s="273"/>
      <c r="XDS111" s="273"/>
      <c r="XDT111" s="273"/>
      <c r="XDU111" s="273"/>
      <c r="XDV111" s="273"/>
      <c r="XDW111" s="273"/>
      <c r="XDX111" s="273"/>
      <c r="XDY111" s="273"/>
      <c r="XDZ111" s="273"/>
      <c r="XEA111" s="273"/>
      <c r="XEB111" s="273"/>
      <c r="XEC111" s="273"/>
      <c r="XED111" s="273"/>
      <c r="XEE111" s="273"/>
      <c r="XEF111" s="273"/>
      <c r="XEG111" s="273"/>
      <c r="XEH111" s="273"/>
      <c r="XEI111" s="273"/>
      <c r="XEJ111" s="273"/>
      <c r="XEK111" s="273"/>
      <c r="XEL111" s="273"/>
      <c r="XEM111" s="273"/>
      <c r="XEN111" s="273"/>
      <c r="XEO111" s="273"/>
      <c r="XEP111" s="273"/>
      <c r="XEQ111" s="273"/>
    </row>
    <row r="112" spans="1:16371" ht="63.6" customHeight="1">
      <c r="B112" s="1208" t="s">
        <v>805</v>
      </c>
      <c r="C112" s="1208"/>
      <c r="D112" s="1120" t="s">
        <v>533</v>
      </c>
      <c r="E112" s="1120"/>
      <c r="F112" s="1120" t="s">
        <v>806</v>
      </c>
      <c r="G112" s="1120"/>
      <c r="H112" s="1062" t="s">
        <v>807</v>
      </c>
      <c r="I112" s="1062"/>
      <c r="J112" s="1120" t="s">
        <v>1737</v>
      </c>
      <c r="K112" s="1120"/>
      <c r="L112" s="1120"/>
    </row>
    <row r="113" spans="2:21" ht="63.6" customHeight="1">
      <c r="B113" s="796"/>
      <c r="C113" s="797"/>
      <c r="D113" s="798"/>
      <c r="E113" s="798"/>
      <c r="F113" s="798"/>
      <c r="G113" s="798"/>
      <c r="H113" s="799"/>
      <c r="I113" s="799"/>
      <c r="J113" s="798"/>
      <c r="K113" s="798"/>
      <c r="L113" s="798"/>
      <c r="M113" s="1222" t="s">
        <v>809</v>
      </c>
      <c r="N113" s="1223"/>
      <c r="O113" s="1223"/>
      <c r="P113" s="1223"/>
      <c r="Q113" s="1223"/>
      <c r="R113" s="1223"/>
      <c r="S113" s="1223"/>
      <c r="T113" s="1223"/>
      <c r="U113" s="1223"/>
    </row>
    <row r="114" spans="2:21" ht="27.6" customHeight="1">
      <c r="B114" s="1090"/>
      <c r="C114" s="1236"/>
      <c r="D114" s="1236"/>
      <c r="E114" s="1236"/>
      <c r="F114" s="1236"/>
      <c r="G114" s="1236"/>
      <c r="H114" s="1236"/>
      <c r="I114" s="1236"/>
      <c r="J114" s="1236"/>
      <c r="K114" s="1236"/>
      <c r="L114" s="1236"/>
      <c r="M114" s="1172">
        <v>2021</v>
      </c>
      <c r="N114" s="1173"/>
      <c r="O114" s="1173"/>
      <c r="P114" s="1172" t="s">
        <v>67</v>
      </c>
      <c r="Q114" s="1173"/>
      <c r="R114" s="1173"/>
      <c r="S114" s="1172" t="s">
        <v>68</v>
      </c>
      <c r="T114" s="1173"/>
      <c r="U114" s="1173"/>
    </row>
    <row r="115" spans="2:21" ht="23.25" customHeight="1">
      <c r="B115" s="1028" t="s">
        <v>69</v>
      </c>
      <c r="C115" s="1038"/>
      <c r="D115" s="1233" t="s">
        <v>70</v>
      </c>
      <c r="E115" s="1028" t="s">
        <v>71</v>
      </c>
      <c r="F115" s="1008"/>
      <c r="G115" s="1028" t="s">
        <v>72</v>
      </c>
      <c r="H115" s="1028"/>
      <c r="I115" s="1151" t="s">
        <v>73</v>
      </c>
      <c r="J115" s="1028" t="s">
        <v>74</v>
      </c>
      <c r="K115" s="1038"/>
      <c r="L115" s="1028" t="s">
        <v>75</v>
      </c>
      <c r="M115" s="1155" t="s">
        <v>76</v>
      </c>
      <c r="N115" s="1155" t="s">
        <v>77</v>
      </c>
      <c r="O115" s="1235" t="s">
        <v>78</v>
      </c>
      <c r="P115" s="1155" t="s">
        <v>76</v>
      </c>
      <c r="Q115" s="1155" t="s">
        <v>77</v>
      </c>
      <c r="R115" s="1235" t="s">
        <v>78</v>
      </c>
      <c r="S115" s="1155" t="s">
        <v>79</v>
      </c>
      <c r="T115" s="1155" t="s">
        <v>80</v>
      </c>
      <c r="U115" s="1235" t="s">
        <v>78</v>
      </c>
    </row>
    <row r="116" spans="2:21" ht="45" customHeight="1">
      <c r="B116" s="1038"/>
      <c r="C116" s="1038"/>
      <c r="D116" s="1234"/>
      <c r="E116" s="511" t="s">
        <v>81</v>
      </c>
      <c r="F116" s="511" t="s">
        <v>82</v>
      </c>
      <c r="G116" s="1028"/>
      <c r="H116" s="1028"/>
      <c r="I116" s="1152"/>
      <c r="J116" s="1038"/>
      <c r="K116" s="1038"/>
      <c r="L116" s="1038"/>
      <c r="M116" s="1038"/>
      <c r="N116" s="1038"/>
      <c r="O116" s="1038"/>
      <c r="P116" s="1038"/>
      <c r="Q116" s="1038"/>
      <c r="R116" s="1038"/>
      <c r="S116" s="1038"/>
      <c r="T116" s="1038"/>
      <c r="U116" s="1038"/>
    </row>
    <row r="117" spans="2:21" ht="60.6" customHeight="1">
      <c r="B117" s="1058" t="s">
        <v>810</v>
      </c>
      <c r="C117" s="1004"/>
      <c r="D117" s="544" t="s">
        <v>86</v>
      </c>
      <c r="E117" s="505" t="s">
        <v>87</v>
      </c>
      <c r="F117" s="505" t="s">
        <v>686</v>
      </c>
      <c r="G117" s="1008" t="s">
        <v>624</v>
      </c>
      <c r="H117" s="1008"/>
      <c r="I117" s="496" t="s">
        <v>687</v>
      </c>
      <c r="J117" s="1034" t="s">
        <v>688</v>
      </c>
      <c r="K117" s="1008"/>
      <c r="L117" s="213" t="s">
        <v>624</v>
      </c>
      <c r="M117" s="129">
        <v>26869</v>
      </c>
      <c r="N117" s="129">
        <v>26869</v>
      </c>
      <c r="O117" s="632">
        <f t="shared" ref="O117" si="20">+M117-N117</f>
        <v>0</v>
      </c>
      <c r="P117" s="129"/>
      <c r="Q117" s="129"/>
      <c r="R117" s="498">
        <f t="shared" ref="R117:R131" si="21">+P117-Q117</f>
        <v>0</v>
      </c>
      <c r="S117" s="129">
        <f t="shared" ref="S117:S138" si="22">M117+P117</f>
        <v>26869</v>
      </c>
      <c r="T117" s="129">
        <f t="shared" ref="T117:T138" si="23">N117+Q117</f>
        <v>26869</v>
      </c>
      <c r="U117" s="498">
        <f t="shared" ref="U117:U131" si="24">+S117-T117</f>
        <v>0</v>
      </c>
    </row>
    <row r="118" spans="2:21" ht="82.35" customHeight="1">
      <c r="B118" s="1058" t="s">
        <v>811</v>
      </c>
      <c r="C118" s="1004"/>
      <c r="D118" s="599" t="s">
        <v>86</v>
      </c>
      <c r="E118" s="505" t="s">
        <v>87</v>
      </c>
      <c r="F118" s="530" t="s">
        <v>88</v>
      </c>
      <c r="G118" s="1148" t="s">
        <v>624</v>
      </c>
      <c r="H118" s="1008"/>
      <c r="I118" s="298" t="s">
        <v>699</v>
      </c>
      <c r="J118" s="1149" t="s">
        <v>670</v>
      </c>
      <c r="K118" s="1008"/>
      <c r="L118" s="213" t="s">
        <v>624</v>
      </c>
      <c r="M118" s="129">
        <v>54467</v>
      </c>
      <c r="N118" s="129">
        <v>54467</v>
      </c>
      <c r="O118" s="632">
        <f t="shared" ref="O118:O138" si="25">+M118-N118</f>
        <v>0</v>
      </c>
      <c r="P118" s="275"/>
      <c r="Q118" s="275"/>
      <c r="R118" s="498">
        <f t="shared" si="21"/>
        <v>0</v>
      </c>
      <c r="S118" s="129">
        <f t="shared" si="22"/>
        <v>54467</v>
      </c>
      <c r="T118" s="129">
        <f t="shared" si="23"/>
        <v>54467</v>
      </c>
      <c r="U118" s="498">
        <f t="shared" si="24"/>
        <v>0</v>
      </c>
    </row>
    <row r="119" spans="2:21" ht="70.5" customHeight="1">
      <c r="B119" s="1058" t="s">
        <v>812</v>
      </c>
      <c r="C119" s="1004"/>
      <c r="D119" s="544" t="s">
        <v>86</v>
      </c>
      <c r="E119" s="505" t="s">
        <v>87</v>
      </c>
      <c r="F119" s="505" t="s">
        <v>705</v>
      </c>
      <c r="G119" s="1008" t="s">
        <v>624</v>
      </c>
      <c r="H119" s="1008"/>
      <c r="I119" s="496" t="s">
        <v>696</v>
      </c>
      <c r="J119" s="1034" t="s">
        <v>702</v>
      </c>
      <c r="K119" s="1008"/>
      <c r="L119" s="213" t="s">
        <v>703</v>
      </c>
      <c r="M119" s="129">
        <v>4027.6</v>
      </c>
      <c r="N119" s="129">
        <v>4027.6</v>
      </c>
      <c r="O119" s="632">
        <f t="shared" si="25"/>
        <v>0</v>
      </c>
      <c r="P119" s="129"/>
      <c r="Q119" s="129"/>
      <c r="R119" s="498">
        <f t="shared" si="21"/>
        <v>0</v>
      </c>
      <c r="S119" s="129">
        <f t="shared" si="22"/>
        <v>4027.6</v>
      </c>
      <c r="T119" s="129">
        <f t="shared" si="23"/>
        <v>4027.6</v>
      </c>
      <c r="U119" s="498">
        <f t="shared" si="24"/>
        <v>0</v>
      </c>
    </row>
    <row r="120" spans="2:21" ht="80.849999999999994" customHeight="1">
      <c r="B120" s="1058" t="s">
        <v>813</v>
      </c>
      <c r="C120" s="1004"/>
      <c r="D120" s="544" t="s">
        <v>86</v>
      </c>
      <c r="E120" s="505" t="s">
        <v>87</v>
      </c>
      <c r="F120" s="505" t="s">
        <v>93</v>
      </c>
      <c r="G120" s="1008" t="s">
        <v>624</v>
      </c>
      <c r="H120" s="1008"/>
      <c r="I120" s="298" t="s">
        <v>699</v>
      </c>
      <c r="J120" s="1034" t="s">
        <v>707</v>
      </c>
      <c r="K120" s="1008"/>
      <c r="L120" s="213" t="s">
        <v>624</v>
      </c>
      <c r="M120" s="129">
        <v>75000</v>
      </c>
      <c r="N120" s="129">
        <v>75000</v>
      </c>
      <c r="O120" s="632">
        <f t="shared" si="25"/>
        <v>0</v>
      </c>
      <c r="P120" s="129"/>
      <c r="Q120" s="129"/>
      <c r="R120" s="498">
        <f t="shared" si="21"/>
        <v>0</v>
      </c>
      <c r="S120" s="129">
        <f t="shared" si="22"/>
        <v>75000</v>
      </c>
      <c r="T120" s="129">
        <f t="shared" si="23"/>
        <v>75000</v>
      </c>
      <c r="U120" s="498">
        <f t="shared" si="24"/>
        <v>0</v>
      </c>
    </row>
    <row r="121" spans="2:21" ht="68.099999999999994" customHeight="1">
      <c r="B121" s="1058" t="s">
        <v>814</v>
      </c>
      <c r="C121" s="1004"/>
      <c r="D121" s="544" t="s">
        <v>86</v>
      </c>
      <c r="E121" s="505" t="s">
        <v>87</v>
      </c>
      <c r="F121" s="505" t="s">
        <v>709</v>
      </c>
      <c r="G121" s="1008" t="s">
        <v>624</v>
      </c>
      <c r="H121" s="1008"/>
      <c r="I121" s="298" t="s">
        <v>699</v>
      </c>
      <c r="J121" s="1034" t="s">
        <v>707</v>
      </c>
      <c r="K121" s="1008"/>
      <c r="L121" s="213" t="s">
        <v>624</v>
      </c>
      <c r="M121" s="129">
        <v>34072.5</v>
      </c>
      <c r="N121" s="129">
        <v>34072.5</v>
      </c>
      <c r="O121" s="632">
        <f t="shared" si="25"/>
        <v>0</v>
      </c>
      <c r="P121" s="129"/>
      <c r="Q121" s="129"/>
      <c r="R121" s="498">
        <f t="shared" si="21"/>
        <v>0</v>
      </c>
      <c r="S121" s="129">
        <f t="shared" si="22"/>
        <v>34072.5</v>
      </c>
      <c r="T121" s="129">
        <f t="shared" si="23"/>
        <v>34072.5</v>
      </c>
      <c r="U121" s="498">
        <f t="shared" si="24"/>
        <v>0</v>
      </c>
    </row>
    <row r="122" spans="2:21" ht="64.349999999999994" customHeight="1">
      <c r="B122" s="1058" t="s">
        <v>815</v>
      </c>
      <c r="C122" s="1004"/>
      <c r="D122" s="544" t="s">
        <v>86</v>
      </c>
      <c r="E122" s="505" t="s">
        <v>87</v>
      </c>
      <c r="F122" s="505" t="s">
        <v>711</v>
      </c>
      <c r="G122" s="1008" t="s">
        <v>624</v>
      </c>
      <c r="H122" s="1008"/>
      <c r="I122" s="298" t="s">
        <v>699</v>
      </c>
      <c r="J122" s="1034" t="s">
        <v>707</v>
      </c>
      <c r="K122" s="1008"/>
      <c r="L122" s="213" t="s">
        <v>624</v>
      </c>
      <c r="M122" s="129">
        <v>50000</v>
      </c>
      <c r="N122" s="129">
        <v>50000</v>
      </c>
      <c r="O122" s="632">
        <f t="shared" si="25"/>
        <v>0</v>
      </c>
      <c r="P122" s="129"/>
      <c r="Q122" s="129"/>
      <c r="R122" s="498">
        <f t="shared" si="21"/>
        <v>0</v>
      </c>
      <c r="S122" s="129">
        <f t="shared" si="22"/>
        <v>50000</v>
      </c>
      <c r="T122" s="129">
        <f t="shared" si="23"/>
        <v>50000</v>
      </c>
      <c r="U122" s="498">
        <f t="shared" si="24"/>
        <v>0</v>
      </c>
    </row>
    <row r="123" spans="2:21" ht="125.1" customHeight="1">
      <c r="B123" s="1058" t="s">
        <v>816</v>
      </c>
      <c r="C123" s="1004"/>
      <c r="D123" s="544" t="s">
        <v>86</v>
      </c>
      <c r="E123" s="505" t="s">
        <v>87</v>
      </c>
      <c r="F123" s="505" t="s">
        <v>623</v>
      </c>
      <c r="G123" s="1008" t="s">
        <v>624</v>
      </c>
      <c r="H123" s="1008"/>
      <c r="I123" s="496" t="s">
        <v>625</v>
      </c>
      <c r="J123" s="1034" t="s">
        <v>626</v>
      </c>
      <c r="K123" s="1008"/>
      <c r="L123" s="213" t="s">
        <v>627</v>
      </c>
      <c r="M123" s="129">
        <v>17853.495659999997</v>
      </c>
      <c r="N123" s="129">
        <v>0</v>
      </c>
      <c r="O123" s="632">
        <f t="shared" si="25"/>
        <v>17853.495659999997</v>
      </c>
      <c r="P123" s="129"/>
      <c r="Q123" s="129"/>
      <c r="R123" s="498">
        <f t="shared" si="21"/>
        <v>0</v>
      </c>
      <c r="S123" s="129">
        <f t="shared" si="22"/>
        <v>17853.495659999997</v>
      </c>
      <c r="T123" s="129">
        <f t="shared" si="23"/>
        <v>0</v>
      </c>
      <c r="U123" s="498">
        <f t="shared" si="24"/>
        <v>17853.495659999997</v>
      </c>
    </row>
    <row r="124" spans="2:21" ht="68.25" customHeight="1">
      <c r="B124" s="1237" t="s">
        <v>1792</v>
      </c>
      <c r="C124" s="1238"/>
      <c r="D124" s="715" t="s">
        <v>117</v>
      </c>
      <c r="E124" s="646" t="s">
        <v>87</v>
      </c>
      <c r="F124" s="647">
        <v>44377</v>
      </c>
      <c r="G124" s="1131" t="s">
        <v>65</v>
      </c>
      <c r="H124" s="1131"/>
      <c r="I124" s="716">
        <v>1.3</v>
      </c>
      <c r="J124" s="1139" t="s">
        <v>1769</v>
      </c>
      <c r="K124" s="1140"/>
      <c r="L124" s="717" t="s">
        <v>634</v>
      </c>
      <c r="M124" s="129">
        <v>0</v>
      </c>
      <c r="N124" s="129">
        <v>0</v>
      </c>
      <c r="O124" s="632">
        <f t="shared" si="25"/>
        <v>0</v>
      </c>
      <c r="P124" s="256"/>
      <c r="Q124" s="256"/>
      <c r="R124" s="499"/>
      <c r="S124" s="129">
        <f t="shared" si="22"/>
        <v>0</v>
      </c>
      <c r="T124" s="129">
        <f t="shared" si="23"/>
        <v>0</v>
      </c>
      <c r="U124" s="498">
        <f t="shared" ref="U124:U125" si="26">+S124-T124</f>
        <v>0</v>
      </c>
    </row>
    <row r="125" spans="2:21" ht="64.5" customHeight="1">
      <c r="B125" s="1239"/>
      <c r="C125" s="1240"/>
      <c r="D125" s="718" t="s">
        <v>117</v>
      </c>
      <c r="E125" s="646" t="s">
        <v>87</v>
      </c>
      <c r="F125" s="719">
        <v>44255</v>
      </c>
      <c r="G125" s="1119" t="s">
        <v>65</v>
      </c>
      <c r="H125" s="1119"/>
      <c r="I125" s="716" t="s">
        <v>1706</v>
      </c>
      <c r="J125" s="1118" t="s">
        <v>1769</v>
      </c>
      <c r="K125" s="1118"/>
      <c r="L125" s="720" t="s">
        <v>636</v>
      </c>
      <c r="M125" s="129">
        <v>0</v>
      </c>
      <c r="N125" s="129">
        <v>0</v>
      </c>
      <c r="O125" s="632">
        <f t="shared" si="25"/>
        <v>0</v>
      </c>
      <c r="P125" s="129"/>
      <c r="Q125" s="129"/>
      <c r="R125" s="498"/>
      <c r="S125" s="129">
        <f t="shared" si="22"/>
        <v>0</v>
      </c>
      <c r="T125" s="129">
        <f t="shared" si="23"/>
        <v>0</v>
      </c>
      <c r="U125" s="498">
        <f t="shared" si="26"/>
        <v>0</v>
      </c>
    </row>
    <row r="126" spans="2:21" ht="26.25" customHeight="1">
      <c r="B126" s="1082" t="s">
        <v>1653</v>
      </c>
      <c r="C126" s="1083"/>
      <c r="D126" s="1088" t="s">
        <v>117</v>
      </c>
      <c r="E126" s="1091" t="s">
        <v>87</v>
      </c>
      <c r="F126" s="1143">
        <v>44561</v>
      </c>
      <c r="G126" s="1256" t="s">
        <v>65</v>
      </c>
      <c r="H126" s="1256"/>
      <c r="I126" s="1132" t="s">
        <v>817</v>
      </c>
      <c r="J126" s="1135" t="s">
        <v>1770</v>
      </c>
      <c r="K126" s="1135"/>
      <c r="L126" s="276" t="s">
        <v>818</v>
      </c>
      <c r="M126" s="129">
        <v>54000</v>
      </c>
      <c r="N126" s="129">
        <v>54000</v>
      </c>
      <c r="O126" s="632">
        <f t="shared" si="25"/>
        <v>0</v>
      </c>
      <c r="P126" s="129"/>
      <c r="Q126" s="129"/>
      <c r="R126" s="498">
        <f t="shared" ref="R126" si="27">+P126-Q126</f>
        <v>0</v>
      </c>
      <c r="S126" s="129">
        <f t="shared" si="22"/>
        <v>54000</v>
      </c>
      <c r="T126" s="129">
        <f t="shared" si="23"/>
        <v>54000</v>
      </c>
      <c r="U126" s="498">
        <f t="shared" ref="U126" si="28">+S126-T126</f>
        <v>0</v>
      </c>
    </row>
    <row r="127" spans="2:21" ht="27.75" customHeight="1">
      <c r="B127" s="1084"/>
      <c r="C127" s="1085"/>
      <c r="D127" s="1089"/>
      <c r="E127" s="1091"/>
      <c r="F127" s="1143"/>
      <c r="G127" s="1257" t="s">
        <v>65</v>
      </c>
      <c r="H127" s="1257"/>
      <c r="I127" s="1133"/>
      <c r="J127" s="1135"/>
      <c r="K127" s="1135"/>
      <c r="L127" s="276" t="s">
        <v>819</v>
      </c>
      <c r="M127" s="129">
        <v>179475</v>
      </c>
      <c r="N127" s="129">
        <v>179475</v>
      </c>
      <c r="O127" s="632">
        <f t="shared" si="25"/>
        <v>0</v>
      </c>
      <c r="P127" s="129"/>
      <c r="Q127" s="129"/>
      <c r="R127" s="498">
        <f t="shared" ref="R127:R128" si="29">+P127-Q127</f>
        <v>0</v>
      </c>
      <c r="S127" s="129">
        <f t="shared" si="22"/>
        <v>179475</v>
      </c>
      <c r="T127" s="129">
        <f t="shared" si="23"/>
        <v>179475</v>
      </c>
      <c r="U127" s="498">
        <f t="shared" ref="U127:U128" si="30">+S127-T127</f>
        <v>0</v>
      </c>
    </row>
    <row r="128" spans="2:21" ht="27" customHeight="1">
      <c r="B128" s="1086"/>
      <c r="C128" s="1087"/>
      <c r="D128" s="1090"/>
      <c r="E128" s="1091"/>
      <c r="F128" s="1143"/>
      <c r="G128" s="1256" t="s">
        <v>65</v>
      </c>
      <c r="H128" s="1256"/>
      <c r="I128" s="1134"/>
      <c r="J128" s="1135"/>
      <c r="K128" s="1135"/>
      <c r="L128" s="276" t="s">
        <v>820</v>
      </c>
      <c r="M128" s="129">
        <v>100000</v>
      </c>
      <c r="N128" s="129">
        <v>100000</v>
      </c>
      <c r="O128" s="632">
        <f t="shared" si="25"/>
        <v>0</v>
      </c>
      <c r="P128" s="129"/>
      <c r="Q128" s="129"/>
      <c r="R128" s="498">
        <f t="shared" si="29"/>
        <v>0</v>
      </c>
      <c r="S128" s="129">
        <f t="shared" si="22"/>
        <v>100000</v>
      </c>
      <c r="T128" s="129">
        <f t="shared" si="23"/>
        <v>100000</v>
      </c>
      <c r="U128" s="498">
        <f t="shared" si="30"/>
        <v>0</v>
      </c>
    </row>
    <row r="129" spans="1:21" ht="59.1" customHeight="1">
      <c r="B129" s="1003" t="s">
        <v>821</v>
      </c>
      <c r="C129" s="1004"/>
      <c r="D129" s="544" t="s">
        <v>86</v>
      </c>
      <c r="E129" s="505" t="s">
        <v>87</v>
      </c>
      <c r="F129" s="521" t="s">
        <v>93</v>
      </c>
      <c r="G129" s="1008" t="s">
        <v>808</v>
      </c>
      <c r="H129" s="1130"/>
      <c r="I129" s="525" t="s">
        <v>822</v>
      </c>
      <c r="J129" s="1141" t="s">
        <v>823</v>
      </c>
      <c r="K129" s="1142"/>
      <c r="L129" s="224" t="s">
        <v>824</v>
      </c>
      <c r="M129" s="129">
        <v>0</v>
      </c>
      <c r="N129" s="129">
        <v>0</v>
      </c>
      <c r="O129" s="632">
        <f t="shared" si="25"/>
        <v>0</v>
      </c>
      <c r="P129" s="129">
        <v>70000</v>
      </c>
      <c r="Q129" s="129">
        <v>0</v>
      </c>
      <c r="R129" s="498">
        <f t="shared" si="21"/>
        <v>70000</v>
      </c>
      <c r="S129" s="129">
        <f t="shared" si="22"/>
        <v>70000</v>
      </c>
      <c r="T129" s="129">
        <f t="shared" si="23"/>
        <v>0</v>
      </c>
      <c r="U129" s="498">
        <f t="shared" si="24"/>
        <v>70000</v>
      </c>
    </row>
    <row r="130" spans="1:21" ht="96.6" customHeight="1">
      <c r="B130" s="1003" t="s">
        <v>825</v>
      </c>
      <c r="C130" s="1004"/>
      <c r="D130" s="544" t="s">
        <v>86</v>
      </c>
      <c r="E130" s="505" t="s">
        <v>87</v>
      </c>
      <c r="F130" s="505" t="s">
        <v>87</v>
      </c>
      <c r="G130" s="1144" t="s">
        <v>808</v>
      </c>
      <c r="H130" s="1145"/>
      <c r="I130" s="661" t="s">
        <v>1705</v>
      </c>
      <c r="J130" s="997" t="s">
        <v>826</v>
      </c>
      <c r="K130" s="1130"/>
      <c r="L130" s="224" t="s">
        <v>827</v>
      </c>
      <c r="M130" s="129">
        <v>15000</v>
      </c>
      <c r="N130" s="129">
        <v>15000</v>
      </c>
      <c r="O130" s="632">
        <f t="shared" si="25"/>
        <v>0</v>
      </c>
      <c r="P130" s="129">
        <v>0</v>
      </c>
      <c r="Q130" s="129">
        <v>0</v>
      </c>
      <c r="R130" s="498">
        <f t="shared" si="21"/>
        <v>0</v>
      </c>
      <c r="S130" s="129">
        <f t="shared" si="22"/>
        <v>15000</v>
      </c>
      <c r="T130" s="129">
        <f t="shared" si="23"/>
        <v>15000</v>
      </c>
      <c r="U130" s="498">
        <f t="shared" si="24"/>
        <v>0</v>
      </c>
    </row>
    <row r="131" spans="1:21" ht="47.85" customHeight="1">
      <c r="B131" s="1058" t="s">
        <v>828</v>
      </c>
      <c r="C131" s="1004"/>
      <c r="D131" s="544" t="s">
        <v>86</v>
      </c>
      <c r="E131" s="505" t="s">
        <v>87</v>
      </c>
      <c r="F131" s="505" t="s">
        <v>87</v>
      </c>
      <c r="G131" s="1037" t="s">
        <v>808</v>
      </c>
      <c r="H131" s="1038"/>
      <c r="I131" s="276" t="s">
        <v>829</v>
      </c>
      <c r="J131" s="1136" t="s">
        <v>830</v>
      </c>
      <c r="K131" s="1038"/>
      <c r="L131" s="274" t="s">
        <v>827</v>
      </c>
      <c r="M131" s="129">
        <v>15000</v>
      </c>
      <c r="N131" s="129">
        <v>15000</v>
      </c>
      <c r="O131" s="632">
        <f t="shared" si="25"/>
        <v>0</v>
      </c>
      <c r="P131" s="129">
        <v>0</v>
      </c>
      <c r="Q131" s="129">
        <v>0</v>
      </c>
      <c r="R131" s="498">
        <f t="shared" si="21"/>
        <v>0</v>
      </c>
      <c r="S131" s="129">
        <f t="shared" si="22"/>
        <v>15000</v>
      </c>
      <c r="T131" s="129">
        <f t="shared" si="23"/>
        <v>15000</v>
      </c>
      <c r="U131" s="498">
        <f t="shared" si="24"/>
        <v>0</v>
      </c>
    </row>
    <row r="132" spans="1:21" ht="48.6" customHeight="1">
      <c r="B132" s="1078" t="s">
        <v>831</v>
      </c>
      <c r="C132" s="1079"/>
      <c r="D132" s="544" t="s">
        <v>86</v>
      </c>
      <c r="E132" s="618">
        <v>44197</v>
      </c>
      <c r="F132" s="618" t="s">
        <v>412</v>
      </c>
      <c r="G132" s="1110" t="s">
        <v>204</v>
      </c>
      <c r="H132" s="1108"/>
      <c r="I132" s="611" t="s">
        <v>832</v>
      </c>
      <c r="J132" s="1137" t="s">
        <v>833</v>
      </c>
      <c r="K132" s="1138"/>
      <c r="L132" s="232" t="s">
        <v>204</v>
      </c>
      <c r="M132" s="129">
        <v>10000</v>
      </c>
      <c r="N132" s="129">
        <v>10000</v>
      </c>
      <c r="O132" s="632">
        <f t="shared" si="25"/>
        <v>0</v>
      </c>
      <c r="P132" s="277">
        <v>10000</v>
      </c>
      <c r="Q132" s="277">
        <v>10000</v>
      </c>
      <c r="R132" s="526">
        <f t="shared" ref="R132" si="31">+P132-Q132</f>
        <v>0</v>
      </c>
      <c r="S132" s="129">
        <f t="shared" si="22"/>
        <v>20000</v>
      </c>
      <c r="T132" s="129">
        <f t="shared" si="23"/>
        <v>20000</v>
      </c>
      <c r="U132" s="498">
        <f t="shared" ref="U132" si="32">+S132-T132</f>
        <v>0</v>
      </c>
    </row>
    <row r="133" spans="1:21" s="278" customFormat="1" ht="44.85" customHeight="1">
      <c r="A133" s="279"/>
      <c r="B133" s="1078" t="s">
        <v>834</v>
      </c>
      <c r="C133" s="1080"/>
      <c r="D133" s="544" t="s">
        <v>86</v>
      </c>
      <c r="E133" s="618" t="s">
        <v>87</v>
      </c>
      <c r="F133" s="618" t="s">
        <v>119</v>
      </c>
      <c r="G133" s="815" t="s">
        <v>120</v>
      </c>
      <c r="H133" s="921"/>
      <c r="I133" s="496" t="s">
        <v>835</v>
      </c>
      <c r="J133" s="959" t="s">
        <v>836</v>
      </c>
      <c r="K133" s="924"/>
      <c r="L133" s="280" t="s">
        <v>106</v>
      </c>
      <c r="M133" s="129">
        <v>0</v>
      </c>
      <c r="N133" s="129">
        <v>0</v>
      </c>
      <c r="O133" s="632">
        <f t="shared" si="25"/>
        <v>0</v>
      </c>
      <c r="P133" s="277">
        <v>1400000</v>
      </c>
      <c r="Q133" s="277">
        <v>0</v>
      </c>
      <c r="R133" s="526">
        <f t="shared" ref="R133" si="33">+P133-Q133</f>
        <v>1400000</v>
      </c>
      <c r="S133" s="129">
        <f t="shared" si="22"/>
        <v>1400000</v>
      </c>
      <c r="T133" s="129">
        <f t="shared" si="23"/>
        <v>0</v>
      </c>
      <c r="U133" s="498">
        <f t="shared" ref="U133" si="34">+S133-T133</f>
        <v>1400000</v>
      </c>
    </row>
    <row r="134" spans="1:21" ht="91.35" customHeight="1">
      <c r="B134" s="1071" t="s">
        <v>837</v>
      </c>
      <c r="C134" s="1072"/>
      <c r="D134" s="596" t="s">
        <v>838</v>
      </c>
      <c r="E134" s="622" t="s">
        <v>87</v>
      </c>
      <c r="F134" s="622" t="s">
        <v>796</v>
      </c>
      <c r="G134" s="815" t="s">
        <v>293</v>
      </c>
      <c r="H134" s="921"/>
      <c r="I134" s="665" t="s">
        <v>658</v>
      </c>
      <c r="J134" s="1176" t="s">
        <v>659</v>
      </c>
      <c r="K134" s="1072"/>
      <c r="L134" s="228" t="s">
        <v>339</v>
      </c>
      <c r="M134" s="129">
        <v>65138.400000000001</v>
      </c>
      <c r="N134" s="129">
        <v>65138.400000000001</v>
      </c>
      <c r="O134" s="632">
        <f t="shared" si="25"/>
        <v>0</v>
      </c>
      <c r="P134" s="277">
        <v>0</v>
      </c>
      <c r="Q134" s="277">
        <v>0</v>
      </c>
      <c r="R134" s="526">
        <f t="shared" ref="R134" si="35">+P134-Q134</f>
        <v>0</v>
      </c>
      <c r="S134" s="129">
        <f t="shared" si="22"/>
        <v>65138.400000000001</v>
      </c>
      <c r="T134" s="129">
        <f t="shared" si="23"/>
        <v>65138.400000000001</v>
      </c>
      <c r="U134" s="498">
        <f t="shared" ref="U134" si="36">+S134-T134</f>
        <v>0</v>
      </c>
    </row>
    <row r="135" spans="1:21" ht="60.6" customHeight="1">
      <c r="B135" s="1081" t="s">
        <v>839</v>
      </c>
      <c r="C135" s="1081"/>
      <c r="D135" s="1254" t="s">
        <v>86</v>
      </c>
      <c r="E135" s="527">
        <v>44197</v>
      </c>
      <c r="F135" s="541">
        <v>44926</v>
      </c>
      <c r="G135" s="1034" t="s">
        <v>65</v>
      </c>
      <c r="H135" s="1034"/>
      <c r="I135" s="524" t="s">
        <v>783</v>
      </c>
      <c r="J135" s="1129" t="s">
        <v>784</v>
      </c>
      <c r="K135" s="1129"/>
      <c r="L135" s="234" t="s">
        <v>631</v>
      </c>
      <c r="M135" s="129">
        <v>666724</v>
      </c>
      <c r="N135" s="129">
        <v>666724</v>
      </c>
      <c r="O135" s="632">
        <f t="shared" si="25"/>
        <v>0</v>
      </c>
      <c r="P135" s="277">
        <v>400000</v>
      </c>
      <c r="Q135" s="277">
        <v>400000</v>
      </c>
      <c r="R135" s="526">
        <f>+P135-Q135</f>
        <v>0</v>
      </c>
      <c r="S135" s="129">
        <f t="shared" si="22"/>
        <v>1066724</v>
      </c>
      <c r="T135" s="129">
        <f t="shared" si="23"/>
        <v>1066724</v>
      </c>
      <c r="U135" s="498">
        <f>+S135-T135</f>
        <v>0</v>
      </c>
    </row>
    <row r="136" spans="1:21" ht="35.1" customHeight="1">
      <c r="B136" s="1081"/>
      <c r="C136" s="1081"/>
      <c r="D136" s="1255"/>
      <c r="E136" s="527">
        <v>44197</v>
      </c>
      <c r="F136" s="527">
        <v>44561</v>
      </c>
      <c r="G136" s="1034" t="s">
        <v>65</v>
      </c>
      <c r="H136" s="1034"/>
      <c r="I136" s="529" t="s">
        <v>783</v>
      </c>
      <c r="J136" s="1117" t="s">
        <v>785</v>
      </c>
      <c r="K136" s="1117"/>
      <c r="L136" s="258" t="s">
        <v>786</v>
      </c>
      <c r="M136" s="129">
        <v>734394</v>
      </c>
      <c r="N136" s="129">
        <v>0</v>
      </c>
      <c r="O136" s="632">
        <f t="shared" si="25"/>
        <v>734394</v>
      </c>
      <c r="P136" s="277">
        <v>367197</v>
      </c>
      <c r="Q136" s="277">
        <v>0</v>
      </c>
      <c r="R136" s="526">
        <f>+P136-Q136</f>
        <v>367197</v>
      </c>
      <c r="S136" s="129">
        <f t="shared" si="22"/>
        <v>1101591</v>
      </c>
      <c r="T136" s="129">
        <f t="shared" si="23"/>
        <v>0</v>
      </c>
      <c r="U136" s="498">
        <f>+S136-T136</f>
        <v>1101591</v>
      </c>
    </row>
    <row r="137" spans="1:21" ht="93" customHeight="1">
      <c r="B137" s="1029" t="s">
        <v>840</v>
      </c>
      <c r="C137" s="1030"/>
      <c r="D137" s="600" t="s">
        <v>86</v>
      </c>
      <c r="E137" s="542" t="s">
        <v>87</v>
      </c>
      <c r="F137" s="542" t="s">
        <v>841</v>
      </c>
      <c r="G137" s="1034" t="s">
        <v>714</v>
      </c>
      <c r="H137" s="1034"/>
      <c r="I137" s="524" t="s">
        <v>842</v>
      </c>
      <c r="J137" s="1114" t="s">
        <v>843</v>
      </c>
      <c r="K137" s="1115"/>
      <c r="L137" s="229" t="s">
        <v>339</v>
      </c>
      <c r="M137" s="129">
        <v>1266382</v>
      </c>
      <c r="N137" s="129">
        <v>1266382</v>
      </c>
      <c r="O137" s="632">
        <f t="shared" si="25"/>
        <v>0</v>
      </c>
      <c r="P137" s="277">
        <v>1002792</v>
      </c>
      <c r="Q137" s="277">
        <v>1002792</v>
      </c>
      <c r="R137" s="526">
        <f t="shared" ref="R137" si="37">+P137-Q137</f>
        <v>0</v>
      </c>
      <c r="S137" s="129">
        <f t="shared" si="22"/>
        <v>2269174</v>
      </c>
      <c r="T137" s="129">
        <f t="shared" si="23"/>
        <v>2269174</v>
      </c>
      <c r="U137" s="498">
        <f t="shared" ref="U137" si="38">+S137-T137</f>
        <v>0</v>
      </c>
    </row>
    <row r="138" spans="1:21" ht="84" customHeight="1">
      <c r="B138" s="1003" t="s">
        <v>844</v>
      </c>
      <c r="C138" s="1004"/>
      <c r="D138" s="544" t="s">
        <v>86</v>
      </c>
      <c r="E138" s="505" t="s">
        <v>87</v>
      </c>
      <c r="F138" s="505" t="s">
        <v>88</v>
      </c>
      <c r="G138" s="1008" t="s">
        <v>808</v>
      </c>
      <c r="H138" s="1130"/>
      <c r="I138" s="610" t="s">
        <v>1705</v>
      </c>
      <c r="J138" s="1116" t="s">
        <v>845</v>
      </c>
      <c r="K138" s="1038"/>
      <c r="L138" s="224" t="s">
        <v>827</v>
      </c>
      <c r="M138" s="129">
        <v>12000</v>
      </c>
      <c r="N138" s="129">
        <v>12000</v>
      </c>
      <c r="O138" s="632">
        <f t="shared" si="25"/>
        <v>0</v>
      </c>
      <c r="P138" s="277">
        <v>0</v>
      </c>
      <c r="Q138" s="277">
        <v>0</v>
      </c>
      <c r="R138" s="526">
        <f>+P138-Q138</f>
        <v>0</v>
      </c>
      <c r="S138" s="129">
        <f t="shared" si="22"/>
        <v>12000</v>
      </c>
      <c r="T138" s="129">
        <f t="shared" si="23"/>
        <v>12000</v>
      </c>
      <c r="U138" s="498">
        <f>+S138-T138</f>
        <v>0</v>
      </c>
    </row>
    <row r="139" spans="1:21" ht="84" customHeight="1">
      <c r="B139" s="1003" t="s">
        <v>846</v>
      </c>
      <c r="C139" s="1004"/>
      <c r="D139" s="573" t="s">
        <v>527</v>
      </c>
      <c r="E139" s="573" t="s">
        <v>87</v>
      </c>
      <c r="F139" s="573" t="s">
        <v>93</v>
      </c>
      <c r="G139" s="876" t="s">
        <v>502</v>
      </c>
      <c r="H139" s="876"/>
      <c r="I139" s="545"/>
      <c r="J139" s="997"/>
      <c r="K139" s="997"/>
      <c r="L139" s="281"/>
      <c r="M139" s="129"/>
      <c r="N139" s="129"/>
      <c r="O139" s="632">
        <f>+M139-N139</f>
        <v>0</v>
      </c>
      <c r="P139" s="129"/>
      <c r="Q139" s="129"/>
      <c r="R139" s="498">
        <f>+P139-Q139</f>
        <v>0</v>
      </c>
      <c r="S139" s="129">
        <f t="shared" ref="S139:S140" si="39">M139+P139</f>
        <v>0</v>
      </c>
      <c r="T139" s="129">
        <f t="shared" ref="T139:T140" si="40">N139+Q139</f>
        <v>0</v>
      </c>
      <c r="U139" s="498">
        <f t="shared" ref="U139:U140" si="41">+S139-T139</f>
        <v>0</v>
      </c>
    </row>
    <row r="140" spans="1:21" s="634" customFormat="1" ht="67.5" customHeight="1">
      <c r="A140" s="637"/>
      <c r="B140" s="1003" t="s">
        <v>1797</v>
      </c>
      <c r="C140" s="1004"/>
      <c r="D140" s="573" t="s">
        <v>86</v>
      </c>
      <c r="E140" s="573" t="s">
        <v>87</v>
      </c>
      <c r="F140" s="573" t="s">
        <v>93</v>
      </c>
      <c r="G140" s="876" t="s">
        <v>1619</v>
      </c>
      <c r="H140" s="876"/>
      <c r="I140" s="545" t="s">
        <v>1798</v>
      </c>
      <c r="J140" s="997" t="s">
        <v>1799</v>
      </c>
      <c r="K140" s="997"/>
      <c r="L140" s="545" t="s">
        <v>1619</v>
      </c>
      <c r="M140" s="129">
        <v>50000</v>
      </c>
      <c r="N140" s="129">
        <v>50000</v>
      </c>
      <c r="O140" s="632">
        <f>+M140-N140</f>
        <v>0</v>
      </c>
      <c r="P140" s="129">
        <v>100000</v>
      </c>
      <c r="Q140" s="129">
        <v>50000</v>
      </c>
      <c r="R140" s="498">
        <f>+P140-Q140</f>
        <v>50000</v>
      </c>
      <c r="S140" s="129">
        <f t="shared" si="39"/>
        <v>150000</v>
      </c>
      <c r="T140" s="129">
        <f t="shared" si="40"/>
        <v>100000</v>
      </c>
      <c r="U140" s="498">
        <f t="shared" si="41"/>
        <v>50000</v>
      </c>
    </row>
    <row r="141" spans="1:21" s="634" customFormat="1" ht="15.75" customHeight="1">
      <c r="A141" s="637"/>
      <c r="B141" s="637"/>
      <c r="C141" s="637"/>
      <c r="D141" s="638"/>
      <c r="E141" s="638"/>
      <c r="F141" s="638"/>
      <c r="G141" s="639"/>
      <c r="H141" s="639"/>
      <c r="I141" s="668"/>
      <c r="J141" s="639"/>
      <c r="K141" s="635"/>
      <c r="L141" s="635"/>
      <c r="M141" s="635"/>
      <c r="N141" s="635"/>
    </row>
    <row r="142" spans="1:21" ht="15.75" customHeight="1">
      <c r="A142" s="637"/>
      <c r="B142" s="637"/>
      <c r="C142" s="637"/>
      <c r="D142" s="638"/>
      <c r="E142" s="638"/>
      <c r="F142" s="638"/>
      <c r="G142" s="639"/>
      <c r="H142" s="639"/>
      <c r="I142" s="668"/>
      <c r="J142" s="639"/>
      <c r="K142" s="635"/>
      <c r="L142" s="1243" t="s">
        <v>847</v>
      </c>
      <c r="M142" s="1258" t="s">
        <v>1618</v>
      </c>
      <c r="N142" s="1258"/>
      <c r="O142" s="1258"/>
      <c r="P142" s="1258"/>
      <c r="Q142" s="1258"/>
      <c r="R142" s="1258"/>
      <c r="S142" s="1258"/>
      <c r="T142" s="1258"/>
      <c r="U142" s="1258"/>
    </row>
    <row r="143" spans="1:21" ht="15.75" customHeight="1">
      <c r="A143" s="637"/>
      <c r="B143" s="637"/>
      <c r="C143" s="637"/>
      <c r="D143" s="638"/>
      <c r="E143" s="638"/>
      <c r="F143" s="638"/>
      <c r="G143" s="639"/>
      <c r="H143" s="639"/>
      <c r="I143" s="668"/>
      <c r="J143" s="639"/>
      <c r="K143" s="635"/>
      <c r="L143" s="1110"/>
      <c r="M143" s="1258">
        <v>2021</v>
      </c>
      <c r="N143" s="1258"/>
      <c r="O143" s="1258"/>
      <c r="P143" s="1258" t="s">
        <v>67</v>
      </c>
      <c r="Q143" s="1258"/>
      <c r="R143" s="1258"/>
      <c r="S143" s="1258" t="s">
        <v>68</v>
      </c>
      <c r="T143" s="1258"/>
      <c r="U143" s="1258"/>
    </row>
    <row r="144" spans="1:21" ht="15.75" customHeight="1">
      <c r="A144" s="637"/>
      <c r="B144" s="637"/>
      <c r="C144" s="637"/>
      <c r="D144" s="638"/>
      <c r="E144" s="638"/>
      <c r="F144" s="638"/>
      <c r="G144" s="639"/>
      <c r="H144" s="639"/>
      <c r="I144" s="668"/>
      <c r="J144" s="639"/>
      <c r="K144" s="635"/>
      <c r="L144" s="1110"/>
      <c r="M144" s="1105" t="s">
        <v>76</v>
      </c>
      <c r="N144" s="1105" t="s">
        <v>77</v>
      </c>
      <c r="O144" s="1251" t="s">
        <v>78</v>
      </c>
      <c r="P144" s="1105" t="s">
        <v>76</v>
      </c>
      <c r="Q144" s="1105" t="s">
        <v>77</v>
      </c>
      <c r="R144" s="1251" t="s">
        <v>78</v>
      </c>
      <c r="S144" s="1105" t="s">
        <v>79</v>
      </c>
      <c r="T144" s="1105" t="s">
        <v>80</v>
      </c>
      <c r="U144" s="1251" t="s">
        <v>78</v>
      </c>
    </row>
    <row r="145" spans="1:21" ht="15.75" customHeight="1">
      <c r="A145" s="637"/>
      <c r="B145" s="637"/>
      <c r="C145" s="637"/>
      <c r="D145" s="638"/>
      <c r="E145" s="638"/>
      <c r="F145" s="638"/>
      <c r="G145" s="639"/>
      <c r="H145" s="639"/>
      <c r="I145" s="668"/>
      <c r="J145" s="639"/>
      <c r="K145" s="635"/>
      <c r="L145" s="1110"/>
      <c r="M145" s="1106"/>
      <c r="N145" s="1106"/>
      <c r="O145" s="1251"/>
      <c r="P145" s="1106"/>
      <c r="Q145" s="1106"/>
      <c r="R145" s="1251"/>
      <c r="S145" s="1106"/>
      <c r="T145" s="1106"/>
      <c r="U145" s="1251"/>
    </row>
    <row r="146" spans="1:21" ht="15.75" customHeight="1">
      <c r="A146" s="637"/>
      <c r="B146" s="637"/>
      <c r="C146" s="637"/>
      <c r="D146" s="638"/>
      <c r="E146" s="638"/>
      <c r="F146" s="638"/>
      <c r="G146" s="639"/>
      <c r="H146" s="639"/>
      <c r="I146" s="668"/>
      <c r="J146" s="639"/>
      <c r="K146" s="635"/>
      <c r="L146" s="188" t="s">
        <v>624</v>
      </c>
      <c r="M146" s="283">
        <f ca="1">SUMIF($G$34:$H$77:$G$88:$H$104:$G$117:$H$140,$L146,M$34:M$77:M$88:M$104:M$117:M$140)</f>
        <v>907520.02383999992</v>
      </c>
      <c r="N146" s="283">
        <f ca="1">SUMIF($G$34:$H$77:$G$88:$H$104:$G$117:$H$140,$L146,N$34:N$77:N$88:N$104:N$117:N$140)</f>
        <v>861611.03499999992</v>
      </c>
      <c r="O146" s="633">
        <f ca="1">SUMIF($G$34:$H$77:$G$88:$H$104:$G$117:$H$140,$L146,O$34:O$77:O$88:O$104:O$117:O$140)</f>
        <v>45908.988839999991</v>
      </c>
      <c r="P146" s="283">
        <f ca="1">SUMIF($G$34:$H$77:$G$88:$H$104:$G$117:$H$140,$L146,P$34:P$77:P$88:P$104:P$117:P$140)</f>
        <v>0</v>
      </c>
      <c r="Q146" s="283">
        <f ca="1">SUMIF($G$34:$H$77:$G$88:$H$104:$G$117:$H$140,$L146,Q$34:Q$77:Q$88:Q$104:Q$117:Q$140)</f>
        <v>0</v>
      </c>
      <c r="R146" s="633">
        <f ca="1">SUMIF($G$34:$H$77:$G$88:$H$104:$G$117:$H$140,$L146,R$34:R$77:R$88:R$104:R$117:R$140)</f>
        <v>0</v>
      </c>
      <c r="S146" s="283">
        <f ca="1">SUMIF($G$34:$H$77:$G$88:$H$104:$G$117:$H$140,$L146,S$34:S$77:S$88:S$104:S$117:S$140)</f>
        <v>907520.02383999992</v>
      </c>
      <c r="T146" s="283">
        <f ca="1">SUMIF($G$34:$H$77:$G$88:$H$104:$G$117:$H$140,$L146,T$34:T$77:T$88:T$104:T$117:T$140)</f>
        <v>861611.03499999992</v>
      </c>
      <c r="U146" s="633">
        <f ca="1">SUMIF($G$34:$H$77:$G$88:$H$104:$G$117:$H$140,$L146,U$34:U$77:U$88:U$104:U$117:U$140)</f>
        <v>45908.988839999991</v>
      </c>
    </row>
    <row r="147" spans="1:21" ht="15.75" customHeight="1">
      <c r="A147" s="637"/>
      <c r="B147" s="637"/>
      <c r="C147" s="637"/>
      <c r="D147" s="638"/>
      <c r="E147" s="638"/>
      <c r="F147" s="638"/>
      <c r="G147" s="639"/>
      <c r="H147" s="639"/>
      <c r="I147" s="668"/>
      <c r="J147" s="639"/>
      <c r="K147" s="635"/>
      <c r="L147" s="191" t="s">
        <v>791</v>
      </c>
      <c r="M147" s="283">
        <f ca="1">SUMIF($G$34:$H$77:$G$88:$H$104:$G$117:$H$140,$L147,M$34:M$77:M$88:M$104:M$117:M$140)</f>
        <v>21466000</v>
      </c>
      <c r="N147" s="283">
        <f ca="1">SUMIF($G$34:$H$77:$G$88:$H$104:$G$117:$H$140,$L147,N$34:N$77:N$88:N$104:N$117:N$140)</f>
        <v>21466000</v>
      </c>
      <c r="O147" s="633">
        <f ca="1">SUMIF($G$34:$H$77:$G$88:$H$104:$G$117:$H$140,$L147,O$34:O$77:O$88:O$104:O$117:O$140)</f>
        <v>0</v>
      </c>
      <c r="P147" s="283">
        <f ca="1">SUMIF($G$34:$H$77:$G$88:$H$104:$G$117:$H$140,$L147,P$34:P$77:P$88:P$104:P$117:P$140)</f>
        <v>0</v>
      </c>
      <c r="Q147" s="283">
        <f ca="1">SUMIF($G$34:$H$77:$G$88:$H$104:$G$117:$H$140,$L147,Q$34:Q$77:Q$88:Q$104:Q$117:Q$140)</f>
        <v>0</v>
      </c>
      <c r="R147" s="633">
        <f ca="1">SUMIF($G$34:$H$77:$G$88:$H$104:$G$117:$H$140,$L147,R$34:R$77:R$88:R$104:R$117:R$140)</f>
        <v>0</v>
      </c>
      <c r="S147" s="283">
        <f ca="1">SUMIF($G$34:$H$77:$G$88:$H$104:$G$117:$H$140,$L147,S$34:S$77:S$88:S$104:S$117:S$140)</f>
        <v>21466000</v>
      </c>
      <c r="T147" s="283">
        <f ca="1">SUMIF($G$34:$H$77:$G$88:$H$104:$G$117:$H$140,$L147,T$34:T$77:T$88:T$104:T$117:T$140)</f>
        <v>21466000</v>
      </c>
      <c r="U147" s="633">
        <f ca="1">SUMIF($G$34:$H$77:$G$88:$H$104:$G$117:$H$140,$L147,U$34:U$77:U$88:U$104:U$117:U$140)</f>
        <v>0</v>
      </c>
    </row>
    <row r="148" spans="1:21" ht="15.75" customHeight="1">
      <c r="A148" s="637"/>
      <c r="B148" s="637"/>
      <c r="C148" s="637"/>
      <c r="D148" s="638"/>
      <c r="E148" s="638"/>
      <c r="F148" s="638"/>
      <c r="G148" s="639"/>
      <c r="H148" s="639"/>
      <c r="I148" s="668"/>
      <c r="J148" s="639"/>
      <c r="K148" s="635"/>
      <c r="L148" s="192" t="s">
        <v>204</v>
      </c>
      <c r="M148" s="283">
        <f ca="1">SUMIF($G$34:$H$77:$G$88:$H$104:$G$117:$H$140,$L148,M$34:M$77:M$88:M$104:M$117:M$140)</f>
        <v>125000</v>
      </c>
      <c r="N148" s="283">
        <f ca="1">SUMIF($G$34:$H$77:$G$88:$H$104:$G$117:$H$140,$L148,N$34:N$77:N$88:N$104:N$117:N$140)</f>
        <v>125000</v>
      </c>
      <c r="O148" s="633">
        <f ca="1">SUMIF($G$34:$H$77:$G$88:$H$104:$G$117:$H$140,$L148,O$34:O$77:O$88:O$104:O$117:O$140)</f>
        <v>0</v>
      </c>
      <c r="P148" s="283">
        <f ca="1">SUMIF($G$34:$H$77:$G$88:$H$104:$G$117:$H$140,$L148,P$34:P$77:P$88:P$104:P$117:P$140)</f>
        <v>125000</v>
      </c>
      <c r="Q148" s="283">
        <f ca="1">SUMIF($G$34:$H$77:$G$88:$H$104:$G$117:$H$140,$L148,Q$34:Q$77:Q$88:Q$104:Q$117:Q$140)</f>
        <v>125000</v>
      </c>
      <c r="R148" s="633">
        <f ca="1">SUMIF($G$34:$H$77:$G$88:$H$104:$G$117:$H$140,$L148,R$34:R$77:R$88:R$104:R$117:R$140)</f>
        <v>0</v>
      </c>
      <c r="S148" s="283">
        <f ca="1">SUMIF($G$34:$H$77:$G$88:$H$104:$G$117:$H$140,$L148,S$34:S$77:S$88:S$104:S$117:S$140)</f>
        <v>250000</v>
      </c>
      <c r="T148" s="283">
        <f ca="1">SUMIF($G$34:$H$77:$G$88:$H$104:$G$117:$H$140,$L148,T$34:T$77:T$88:T$104:T$117:T$140)</f>
        <v>250000</v>
      </c>
      <c r="U148" s="633">
        <f ca="1">SUMIF($G$34:$H$77:$G$88:$H$104:$G$117:$H$140,$L148,U$34:U$77:U$88:U$104:U$117:U$140)</f>
        <v>0</v>
      </c>
    </row>
    <row r="149" spans="1:21" ht="15.75" customHeight="1">
      <c r="A149" s="637"/>
      <c r="B149" s="637"/>
      <c r="C149" s="637"/>
      <c r="D149" s="638"/>
      <c r="E149" s="638"/>
      <c r="F149" s="638"/>
      <c r="G149" s="639"/>
      <c r="H149" s="639"/>
      <c r="I149" s="668"/>
      <c r="J149" s="639"/>
      <c r="K149" s="635"/>
      <c r="L149" s="192" t="s">
        <v>714</v>
      </c>
      <c r="M149" s="283">
        <f ca="1">SUMIF($G$34:$H$77:$G$88:$H$104:$G$117:$H$140,$L149,M$34:M$77:M$88:M$104:M$117:M$140)</f>
        <v>2166514</v>
      </c>
      <c r="N149" s="283">
        <f ca="1">SUMIF($G$34:$H$77:$G$88:$H$104:$G$117:$H$140,$L149,N$34:N$77:N$88:N$104:N$117:N$140)</f>
        <v>2166514</v>
      </c>
      <c r="O149" s="633">
        <f ca="1">SUMIF($G$34:$H$77:$G$88:$H$104:$G$117:$H$140,$L149,O$34:O$77:O$88:O$104:O$117:O$140)</f>
        <v>0</v>
      </c>
      <c r="P149" s="283">
        <f ca="1">SUMIF($G$34:$H$77:$G$88:$H$104:$G$117:$H$140,$L149,P$34:P$77:P$88:P$104:P$117:P$140)</f>
        <v>1002792</v>
      </c>
      <c r="Q149" s="283">
        <f ca="1">SUMIF($G$34:$H$77:$G$88:$H$104:$G$117:$H$140,$L149,Q$34:Q$77:Q$88:Q$104:Q$117:Q$140)</f>
        <v>1002792</v>
      </c>
      <c r="R149" s="633">
        <f ca="1">SUMIF($G$34:$H$77:$G$88:$H$104:$G$117:$H$140,$L149,R$34:R$77:R$88:R$104:R$117:R$140)</f>
        <v>0</v>
      </c>
      <c r="S149" s="283">
        <f ca="1">SUMIF($G$34:$H$77:$G$88:$H$104:$G$117:$H$140,$L149,S$34:S$77:S$88:S$104:S$117:S$140)</f>
        <v>3169306</v>
      </c>
      <c r="T149" s="283">
        <f ca="1">SUMIF($G$34:$H$77:$G$88:$H$104:$G$117:$H$140,$L149,T$34:T$77:T$88:T$104:T$117:T$140)</f>
        <v>3169306</v>
      </c>
      <c r="U149" s="633">
        <f ca="1">SUMIF($G$34:$H$77:$G$88:$H$104:$G$117:$H$140,$L149,U$34:U$77:U$88:U$104:U$117:U$140)</f>
        <v>0</v>
      </c>
    </row>
    <row r="150" spans="1:21" ht="15.75" customHeight="1">
      <c r="A150" s="637"/>
      <c r="B150" s="637"/>
      <c r="C150" s="637"/>
      <c r="D150" s="638"/>
      <c r="E150" s="638"/>
      <c r="F150" s="638"/>
      <c r="G150" s="639"/>
      <c r="H150" s="639"/>
      <c r="I150" s="668"/>
      <c r="J150" s="639"/>
      <c r="K150" s="635"/>
      <c r="L150" s="192" t="s">
        <v>673</v>
      </c>
      <c r="M150" s="283">
        <f ca="1">SUMIF($G$34:$H$77:$G$88:$H$104:$G$117:$H$140,$L150,M$34:M$77:M$88:M$104:M$117:M$140)</f>
        <v>164000</v>
      </c>
      <c r="N150" s="283">
        <f ca="1">SUMIF($G$34:$H$77:$G$88:$H$104:$G$117:$H$140,$L150,N$34:N$77:N$88:N$104:N$117:N$140)</f>
        <v>164000</v>
      </c>
      <c r="O150" s="633">
        <f ca="1">SUMIF($G$34:$H$77:$G$88:$H$104:$G$117:$H$140,$L150,O$34:O$77:O$88:O$104:O$117:O$140)</f>
        <v>0</v>
      </c>
      <c r="P150" s="283">
        <f ca="1">SUMIF($G$34:$H$77:$G$88:$H$104:$G$117:$H$140,$L150,P$34:P$77:P$88:P$104:P$117:P$140)</f>
        <v>0</v>
      </c>
      <c r="Q150" s="283">
        <f ca="1">SUMIF($G$34:$H$77:$G$88:$H$104:$G$117:$H$140,$L150,Q$34:Q$77:Q$88:Q$104:Q$117:Q$140)</f>
        <v>0</v>
      </c>
      <c r="R150" s="633">
        <f ca="1">SUMIF($G$34:$H$77:$G$88:$H$104:$G$117:$H$140,$L150,R$34:R$77:R$88:R$104:R$117:R$140)</f>
        <v>0</v>
      </c>
      <c r="S150" s="283">
        <f ca="1">SUMIF($G$34:$H$77:$G$88:$H$104:$G$117:$H$140,$L150,S$34:S$77:S$88:S$104:S$117:S$140)</f>
        <v>164000</v>
      </c>
      <c r="T150" s="283">
        <f ca="1">SUMIF($G$34:$H$77:$G$88:$H$104:$G$117:$H$140,$L150,T$34:T$77:T$88:T$104:T$117:T$140)</f>
        <v>164000</v>
      </c>
      <c r="U150" s="633">
        <f ca="1">SUMIF($G$34:$H$77:$G$88:$H$104:$G$117:$H$140,$L150,U$34:U$77:U$88:U$104:U$117:U$140)</f>
        <v>0</v>
      </c>
    </row>
    <row r="151" spans="1:21" ht="15.6" customHeight="1">
      <c r="A151" s="637"/>
      <c r="B151" s="637"/>
      <c r="C151" s="637"/>
      <c r="D151" s="638"/>
      <c r="E151" s="638"/>
      <c r="F151" s="638"/>
      <c r="G151" s="639"/>
      <c r="H151" s="639"/>
      <c r="I151" s="668"/>
      <c r="J151" s="639"/>
      <c r="K151" s="635"/>
      <c r="L151" s="192" t="s">
        <v>65</v>
      </c>
      <c r="M151" s="283">
        <f ca="1">SUMIF($G$34:$H$77:$G$88:$H$104:$G$117:$H$140,$L151,M$34:M$77:M$88:M$104:M$117:M$140)</f>
        <v>4387947.4800000004</v>
      </c>
      <c r="N151" s="283">
        <f ca="1">SUMIF($G$34:$H$77:$G$88:$H$104:$G$117:$H$140,$L151,N$34:N$77:N$88:N$104:N$117:N$140)</f>
        <v>3653553.48</v>
      </c>
      <c r="O151" s="633">
        <f ca="1">SUMIF($G$34:$H$77:$G$88:$H$104:$G$117:$H$140,$L151,O$34:O$77:O$88:O$104:O$117:O$140)</f>
        <v>734394</v>
      </c>
      <c r="P151" s="283">
        <f ca="1">SUMIF($G$34:$H$77:$G$88:$H$104:$G$117:$H$140,$L151,P$34:P$77:P$88:P$104:P$117:P$140)</f>
        <v>1467197</v>
      </c>
      <c r="Q151" s="283">
        <f ca="1">SUMIF($G$34:$H$77:$G$88:$H$104:$G$117:$H$140,$L151,Q$34:Q$77:Q$88:Q$104:Q$117:Q$140)</f>
        <v>1100000</v>
      </c>
      <c r="R151" s="633">
        <f ca="1">SUMIF($G$34:$H$77:$G$88:$H$104:$G$117:$H$140,$L151,R$34:R$77:R$88:R$104:R$117:R$140)</f>
        <v>367197</v>
      </c>
      <c r="S151" s="283">
        <f ca="1">SUMIF($G$34:$H$77:$G$88:$H$104:$G$117:$H$140,$L151,S$34:S$77:S$88:S$104:S$117:S$140)</f>
        <v>5855144.4800000004</v>
      </c>
      <c r="T151" s="283">
        <f ca="1">SUMIF($G$34:$H$77:$G$88:$H$104:$G$117:$H$140,$L151,T$34:T$77:T$88:T$104:T$117:T$140)</f>
        <v>4753553.4800000004</v>
      </c>
      <c r="U151" s="633">
        <f ca="1">SUMIF($G$34:$H$77:$G$88:$H$104:$G$117:$H$140,$L151,U$34:U$77:U$88:U$104:U$117:U$140)</f>
        <v>1101591</v>
      </c>
    </row>
    <row r="152" spans="1:21" ht="15.75" customHeight="1">
      <c r="A152" s="637"/>
      <c r="B152" s="637"/>
      <c r="C152" s="637"/>
      <c r="D152" s="638"/>
      <c r="E152" s="638"/>
      <c r="F152" s="638"/>
      <c r="G152" s="639"/>
      <c r="H152" s="639"/>
      <c r="I152" s="668"/>
      <c r="J152" s="639"/>
      <c r="K152" s="635"/>
      <c r="L152" s="192" t="s">
        <v>808</v>
      </c>
      <c r="M152" s="283">
        <f ca="1">SUMIF($G$34:$H$77:$G$88:$H$104:$G$117:$H$140,$L152,M$34:M$77:M$88:M$104:M$117:M$140)</f>
        <v>42000</v>
      </c>
      <c r="N152" s="283">
        <f ca="1">SUMIF($G$34:$H$77:$G$88:$H$104:$G$117:$H$140,$L152,N$34:N$77:N$88:N$104:N$117:N$140)</f>
        <v>42000</v>
      </c>
      <c r="O152" s="633">
        <f ca="1">SUMIF($G$34:$H$77:$G$88:$H$104:$G$117:$H$140,$L152,O$34:O$77:O$88:O$104:O$117:O$140)</f>
        <v>0</v>
      </c>
      <c r="P152" s="283">
        <f ca="1">SUMIF($G$34:$H$77:$G$88:$H$104:$G$117:$H$140,$L152,P$34:P$77:P$88:P$104:P$117:P$140)</f>
        <v>70000</v>
      </c>
      <c r="Q152" s="283">
        <f ca="1">SUMIF($G$34:$H$77:$G$88:$H$104:$G$117:$H$140,$L152,Q$34:Q$77:Q$88:Q$104:Q$117:Q$140)</f>
        <v>0</v>
      </c>
      <c r="R152" s="633">
        <f ca="1">SUMIF($G$34:$H$77:$G$88:$H$104:$G$117:$H$140,$L152,R$34:R$77:R$88:R$104:R$117:R$140)</f>
        <v>70000</v>
      </c>
      <c r="S152" s="283">
        <f ca="1">SUMIF($G$34:$H$77:$G$88:$H$104:$G$117:$H$140,$L152,S$34:S$77:S$88:S$104:S$117:S$140)</f>
        <v>112000</v>
      </c>
      <c r="T152" s="283">
        <f ca="1">SUMIF($G$34:$H$77:$G$88:$H$104:$G$117:$H$140,$L152,T$34:T$77:T$88:T$104:T$117:T$140)</f>
        <v>42000</v>
      </c>
      <c r="U152" s="633">
        <f ca="1">SUMIF($G$34:$H$77:$G$88:$H$104:$G$117:$H$140,$L152,U$34:U$77:U$88:U$104:U$117:U$140)</f>
        <v>70000</v>
      </c>
    </row>
    <row r="153" spans="1:21" ht="15.75" customHeight="1">
      <c r="A153" s="637"/>
      <c r="B153" s="637"/>
      <c r="C153" s="637"/>
      <c r="D153" s="638"/>
      <c r="E153" s="638"/>
      <c r="F153" s="638"/>
      <c r="G153" s="637"/>
      <c r="H153" s="637"/>
      <c r="I153" s="669"/>
      <c r="J153" s="637"/>
      <c r="K153" s="634"/>
      <c r="L153" s="193" t="s">
        <v>502</v>
      </c>
      <c r="M153" s="283">
        <f ca="1">SUMIF($G$34:$H$77:$G$88:$H$104:$G$117:$H$140,$L153,M$34:M$77:M$88:M$104:M$117:M$140)</f>
        <v>0</v>
      </c>
      <c r="N153" s="283">
        <f ca="1">SUMIF($G$34:$H$77:$G$88:$H$104:$G$117:$H$140,$L153,N$34:N$77:N$88:N$104:N$117:N$140)</f>
        <v>0</v>
      </c>
      <c r="O153" s="633">
        <f ca="1">SUMIF($G$34:$H$77:$G$88:$H$104:$G$117:$H$140,$L153,O$34:O$77:O$88:O$104:O$117:O$140)</f>
        <v>0</v>
      </c>
      <c r="P153" s="283">
        <f ca="1">SUMIF($G$34:$H$77:$G$88:$H$104:$G$117:$H$140,$L153,P$34:P$77:P$88:P$104:P$117:P$140)</f>
        <v>0</v>
      </c>
      <c r="Q153" s="283">
        <f ca="1">SUMIF($G$34:$H$77:$G$88:$H$104:$G$117:$H$140,$L153,Q$34:Q$77:Q$88:Q$104:Q$117:Q$140)</f>
        <v>0</v>
      </c>
      <c r="R153" s="633">
        <f ca="1">SUMIF($G$34:$H$77:$G$88:$H$104:$G$117:$H$140,$L153,R$34:R$77:R$88:R$104:R$117:R$140)</f>
        <v>0</v>
      </c>
      <c r="S153" s="283">
        <f ca="1">SUMIF($G$34:$H$77:$G$88:$H$104:$G$117:$H$140,$L153,S$34:S$77:S$88:S$104:S$117:S$140)</f>
        <v>0</v>
      </c>
      <c r="T153" s="283">
        <f ca="1">SUMIF($G$34:$H$77:$G$88:$H$104:$G$117:$H$140,$L153,T$34:T$77:T$88:T$104:T$117:T$140)</f>
        <v>0</v>
      </c>
      <c r="U153" s="633">
        <f ca="1">SUMIF($G$34:$H$77:$G$88:$H$104:$G$117:$H$140,$L153,U$34:U$77:U$88:U$104:U$117:U$140)</f>
        <v>0</v>
      </c>
    </row>
    <row r="154" spans="1:21" ht="15.75" customHeight="1">
      <c r="A154" s="637"/>
      <c r="B154" s="637"/>
      <c r="C154" s="637"/>
      <c r="D154" s="638"/>
      <c r="E154" s="638"/>
      <c r="F154" s="638"/>
      <c r="G154" s="637"/>
      <c r="H154" s="637"/>
      <c r="I154" s="669"/>
      <c r="J154" s="637"/>
      <c r="K154" s="634"/>
      <c r="L154" s="193" t="s">
        <v>293</v>
      </c>
      <c r="M154" s="283">
        <f ca="1">SUMIF($G$34:$H$77:$G$88:$H$104:$G$117:$H$140,$L154,M$34:M$77:M$88:M$104:M$117:M$140)</f>
        <v>664459.5</v>
      </c>
      <c r="N154" s="283">
        <f ca="1">SUMIF($G$34:$H$77:$G$88:$H$104:$G$117:$H$140,$L154,N$34:N$77:N$88:N$104:N$117:N$140)</f>
        <v>635459.5</v>
      </c>
      <c r="O154" s="633">
        <f ca="1">SUMIF($G$34:$H$77:$G$88:$H$104:$G$117:$H$140,$L154,O$34:O$77:O$88:O$104:O$117:O$140)</f>
        <v>29000</v>
      </c>
      <c r="P154" s="283">
        <f ca="1">SUMIF($G$34:$H$77:$G$88:$H$104:$G$117:$H$140,$L154,P$34:P$77:P$88:P$104:P$117:P$140)</f>
        <v>1205775</v>
      </c>
      <c r="Q154" s="283">
        <f ca="1">SUMIF($G$34:$H$77:$G$88:$H$104:$G$117:$H$140,$L154,Q$34:Q$77:Q$88:Q$104:Q$117:Q$140)</f>
        <v>1205775</v>
      </c>
      <c r="R154" s="633">
        <f ca="1">SUMIF($G$34:$H$77:$G$88:$H$104:$G$117:$H$140,$L154,R$34:R$77:R$88:R$104:R$117:R$140)</f>
        <v>0</v>
      </c>
      <c r="S154" s="283">
        <f ca="1">SUMIF($G$34:$H$77:$G$88:$H$104:$G$117:$H$140,$L154,S$34:S$77:S$88:S$104:S$117:S$140)</f>
        <v>1870234.5</v>
      </c>
      <c r="T154" s="283">
        <f ca="1">SUMIF($G$34:$H$77:$G$88:$H$104:$G$117:$H$140,$L154,T$34:T$77:T$88:T$104:T$117:T$140)</f>
        <v>1841234.5</v>
      </c>
      <c r="U154" s="633">
        <f ca="1">SUMIF($G$34:$H$77:$G$88:$H$104:$G$117:$H$140,$L154,U$34:U$77:U$88:U$104:U$117:U$140)</f>
        <v>29000</v>
      </c>
    </row>
    <row r="155" spans="1:21" ht="15.75" customHeight="1">
      <c r="A155" s="637"/>
      <c r="B155" s="637"/>
      <c r="C155" s="637"/>
      <c r="D155" s="638"/>
      <c r="E155" s="638"/>
      <c r="F155" s="638"/>
      <c r="G155" s="637"/>
      <c r="H155" s="637"/>
      <c r="I155" s="669"/>
      <c r="J155" s="637"/>
      <c r="K155" s="634"/>
      <c r="L155" s="193" t="s">
        <v>139</v>
      </c>
      <c r="M155" s="283">
        <f ca="1">SUMIF($G$34:$H$77:$G$88:$H$104:$G$117:$H$140,$L155,M$34:M$77:M$88:M$104:M$117:M$140)</f>
        <v>48939.66</v>
      </c>
      <c r="N155" s="283">
        <f ca="1">SUMIF($G$34:$H$77:$G$88:$H$104:$G$117:$H$140,$L155,N$34:N$77:N$88:N$104:N$117:N$140)</f>
        <v>48939.66</v>
      </c>
      <c r="O155" s="633">
        <f ca="1">SUMIF($G$34:$H$77:$G$88:$H$104:$G$117:$H$140,$L155,O$34:O$77:O$88:O$104:O$117:O$140)</f>
        <v>0</v>
      </c>
      <c r="P155" s="283">
        <f ca="1">SUMIF($G$34:$H$77:$G$88:$H$104:$G$117:$H$140,$L155,P$34:P$77:P$88:P$104:P$117:P$140)</f>
        <v>109985.3</v>
      </c>
      <c r="Q155" s="283">
        <f ca="1">SUMIF($G$34:$H$77:$G$88:$H$104:$G$117:$H$140,$L155,Q$34:Q$77:Q$88:Q$104:Q$117:Q$140)</f>
        <v>109985.3</v>
      </c>
      <c r="R155" s="633">
        <f ca="1">SUMIF($G$34:$H$77:$G$88:$H$104:$G$117:$H$140,$L155,R$34:R$77:R$88:R$104:R$117:R$140)</f>
        <v>0</v>
      </c>
      <c r="S155" s="283">
        <f ca="1">SUMIF($G$34:$H$77:$G$88:$H$104:$G$117:$H$140,$L155,S$34:S$77:S$88:S$104:S$117:S$140)</f>
        <v>158924.96000000002</v>
      </c>
      <c r="T155" s="283">
        <f ca="1">SUMIF($G$34:$H$77:$G$88:$H$104:$G$117:$H$140,$L155,T$34:T$77:T$88:T$104:T$117:T$140)</f>
        <v>158924.96000000002</v>
      </c>
      <c r="U155" s="633">
        <f ca="1">SUMIF($G$34:$H$77:$G$88:$H$104:$G$117:$H$140,$L155,U$34:U$77:U$88:U$104:U$117:U$140)</f>
        <v>0</v>
      </c>
    </row>
    <row r="156" spans="1:21" ht="15.75" customHeight="1">
      <c r="A156" s="637"/>
      <c r="B156" s="637"/>
      <c r="C156" s="637"/>
      <c r="D156" s="638"/>
      <c r="E156" s="638"/>
      <c r="F156" s="638"/>
      <c r="G156" s="637"/>
      <c r="H156" s="637"/>
      <c r="I156" s="669"/>
      <c r="J156" s="637"/>
      <c r="K156" s="634"/>
      <c r="L156" s="193" t="s">
        <v>162</v>
      </c>
      <c r="M156" s="283">
        <f ca="1">SUMIF($G$34:$H$77:$G$88:$H$104:$G$117:$H$140,$L156,M$34:M$77:M$88:M$104:M$117:M$140)</f>
        <v>417150</v>
      </c>
      <c r="N156" s="283">
        <f ca="1">SUMIF($G$34:$H$77:$G$88:$H$104:$G$117:$H$140,$L156,N$34:N$77:N$88:N$104:N$117:N$140)</f>
        <v>317150</v>
      </c>
      <c r="O156" s="633">
        <f ca="1">SUMIF($G$34:$H$77:$G$88:$H$104:$G$117:$H$140,$L156,O$34:O$77:O$88:O$104:O$117:O$140)</f>
        <v>100000</v>
      </c>
      <c r="P156" s="283">
        <f ca="1">SUMIF($G$34:$H$77:$G$88:$H$104:$G$117:$H$140,$L156,P$34:P$77:P$88:P$104:P$117:P$140)</f>
        <v>332650</v>
      </c>
      <c r="Q156" s="283">
        <f ca="1">SUMIF($G$34:$H$77:$G$88:$H$104:$G$117:$H$140,$L156,Q$34:Q$77:Q$88:Q$104:Q$117:Q$140)</f>
        <v>55000</v>
      </c>
      <c r="R156" s="633">
        <f ca="1">SUMIF($G$34:$H$77:$G$88:$H$104:$G$117:$H$140,$L156,R$34:R$77:R$88:R$104:R$117:R$140)</f>
        <v>277650</v>
      </c>
      <c r="S156" s="283">
        <f ca="1">SUMIF($G$34:$H$77:$G$88:$H$104:$G$117:$H$140,$L156,S$34:S$77:S$88:S$104:S$117:S$140)</f>
        <v>749800</v>
      </c>
      <c r="T156" s="283">
        <f ca="1">SUMIF($G$34:$H$77:$G$88:$H$104:$G$117:$H$140,$L156,T$34:T$77:T$88:T$104:T$117:T$140)</f>
        <v>372150</v>
      </c>
      <c r="U156" s="633">
        <f ca="1">SUMIF($G$34:$H$77:$G$88:$H$104:$G$117:$H$140,$L156,U$34:U$77:U$88:U$104:U$117:U$140)</f>
        <v>377650</v>
      </c>
    </row>
    <row r="157" spans="1:21" ht="15.75" customHeight="1">
      <c r="A157" s="637"/>
      <c r="B157" s="637"/>
      <c r="C157" s="637"/>
      <c r="D157" s="638"/>
      <c r="E157" s="638"/>
      <c r="F157" s="638"/>
      <c r="G157" s="637"/>
      <c r="H157" s="637"/>
      <c r="I157" s="669"/>
      <c r="J157" s="637"/>
      <c r="K157" s="634"/>
      <c r="L157" s="193" t="s">
        <v>719</v>
      </c>
      <c r="M157" s="283">
        <f ca="1">SUMIF($G$34:$H$77:$G$88:$H$104:$G$117:$H$140,$L157,M$34:M$77:M$88:M$104:M$117:M$140)</f>
        <v>400000</v>
      </c>
      <c r="N157" s="283">
        <f ca="1">SUMIF($G$34:$H$77:$G$88:$H$104:$G$117:$H$140,$L157,N$34:N$77:N$88:N$104:N$117:N$140)</f>
        <v>0</v>
      </c>
      <c r="O157" s="633">
        <f ca="1">SUMIF($G$34:$H$77:$G$88:$H$104:$G$117:$H$140,$L157,O$34:O$77:O$88:O$104:O$117:O$140)</f>
        <v>400000</v>
      </c>
      <c r="P157" s="283">
        <f ca="1">SUMIF($G$34:$H$77:$G$88:$H$104:$G$117:$H$140,$L157,P$34:P$77:P$88:P$104:P$117:P$140)</f>
        <v>600000</v>
      </c>
      <c r="Q157" s="283">
        <f ca="1">SUMIF($G$34:$H$77:$G$88:$H$104:$G$117:$H$140,$L157,Q$34:Q$77:Q$88:Q$104:Q$117:Q$140)</f>
        <v>0</v>
      </c>
      <c r="R157" s="633">
        <f ca="1">SUMIF($G$34:$H$77:$G$88:$H$104:$G$117:$H$140,$L157,R$34:R$77:R$88:R$104:R$117:R$140)</f>
        <v>600000</v>
      </c>
      <c r="S157" s="283">
        <f ca="1">SUMIF($G$34:$H$77:$G$88:$H$104:$G$117:$H$140,$L157,S$34:S$77:S$88:S$104:S$117:S$140)</f>
        <v>1000000</v>
      </c>
      <c r="T157" s="283">
        <f ca="1">SUMIF($G$34:$H$77:$G$88:$H$104:$G$117:$H$140,$L157,T$34:T$77:T$88:T$104:T$117:T$140)</f>
        <v>0</v>
      </c>
      <c r="U157" s="633">
        <f ca="1">SUMIF($G$34:$H$77:$G$88:$H$104:$G$117:$H$140,$L157,U$34:U$77:U$88:U$104:U$117:U$140)</f>
        <v>1000000</v>
      </c>
    </row>
    <row r="158" spans="1:21" ht="15.75" customHeight="1">
      <c r="A158" s="637"/>
      <c r="B158" s="637"/>
      <c r="C158" s="637"/>
      <c r="D158" s="638"/>
      <c r="E158" s="638"/>
      <c r="F158" s="638"/>
      <c r="G158" s="637"/>
      <c r="H158" s="637"/>
      <c r="I158" s="669"/>
      <c r="J158" s="637"/>
      <c r="K158" s="634"/>
      <c r="L158" s="193" t="s">
        <v>120</v>
      </c>
      <c r="M158" s="283">
        <f ca="1">SUMIF($G$34:$H$77:$G$88:$H$104:$G$117:$H$140,$L158,M$34:M$77:M$88:M$104:M$117:M$140)</f>
        <v>0</v>
      </c>
      <c r="N158" s="283">
        <f ca="1">SUMIF($G$34:$H$77:$G$88:$H$104:$G$117:$H$140,$L158,N$34:N$77:N$88:N$104:N$117:N$140)</f>
        <v>0</v>
      </c>
      <c r="O158" s="633">
        <f ca="1">SUMIF($G$34:$H$77:$G$88:$H$104:$G$117:$H$140,$L158,O$34:O$77:O$88:O$104:O$117:O$140)</f>
        <v>0</v>
      </c>
      <c r="P158" s="283">
        <f ca="1">SUMIF($G$34:$H$77:$G$88:$H$104:$G$117:$H$140,$L158,P$34:P$77:P$88:P$104:P$117:P$140)</f>
        <v>1400000</v>
      </c>
      <c r="Q158" s="283">
        <f ca="1">SUMIF($G$34:$H$77:$G$88:$H$104:$G$117:$H$140,$L158,Q$34:Q$77:Q$88:Q$104:Q$117:Q$140)</f>
        <v>0</v>
      </c>
      <c r="R158" s="633">
        <f ca="1">SUMIF($G$34:$H$77:$G$88:$H$104:$G$117:$H$140,$L158,R$34:R$77:R$88:R$104:R$117:R$140)</f>
        <v>1400000</v>
      </c>
      <c r="S158" s="283">
        <f ca="1">SUMIF($G$34:$H$77:$G$88:$H$104:$G$117:$H$140,$L158,S$34:S$77:S$88:S$104:S$117:S$140)</f>
        <v>1400000</v>
      </c>
      <c r="T158" s="283">
        <f ca="1">SUMIF($G$34:$H$77:$G$88:$H$104:$G$117:$H$140,$L158,T$34:T$77:T$88:T$104:T$117:T$140)</f>
        <v>0</v>
      </c>
      <c r="U158" s="633">
        <f ca="1">SUMIF($G$34:$H$77:$G$88:$H$104:$G$117:$H$140,$L158,U$34:U$77:U$88:U$104:U$117:U$140)</f>
        <v>1400000</v>
      </c>
    </row>
    <row r="159" spans="1:21" ht="15.75" customHeight="1">
      <c r="A159" s="637"/>
      <c r="B159" s="637"/>
      <c r="C159" s="637"/>
      <c r="D159" s="638"/>
      <c r="E159" s="638"/>
      <c r="F159" s="638"/>
      <c r="G159" s="637"/>
      <c r="H159" s="637"/>
      <c r="I159" s="669"/>
      <c r="J159" s="637"/>
      <c r="K159" s="634"/>
      <c r="L159" s="284" t="s">
        <v>443</v>
      </c>
      <c r="M159" s="283">
        <f ca="1">SUMIF($G$34:$H$77:$G$88:$H$104:$G$117:$H$140,$L159,M$34:M$77:M$88:M$104:M$117:M$140)</f>
        <v>25000</v>
      </c>
      <c r="N159" s="283">
        <f ca="1">SUMIF($G$34:$H$77:$G$88:$H$104:$G$117:$H$140,$L159,N$34:N$77:N$88:N$104:N$117:N$140)</f>
        <v>25000</v>
      </c>
      <c r="O159" s="633">
        <f ca="1">SUMIF($G$34:$H$77:$G$88:$H$104:$G$117:$H$140,$L159,O$34:O$77:O$88:O$104:O$117:O$140)</f>
        <v>0</v>
      </c>
      <c r="P159" s="283">
        <f ca="1">SUMIF($G$34:$H$77:$G$88:$H$104:$G$117:$H$140,$L159,P$34:P$77:P$88:P$104:P$117:P$140)</f>
        <v>0</v>
      </c>
      <c r="Q159" s="283">
        <f ca="1">SUMIF($G$34:$H$77:$G$88:$H$104:$G$117:$H$140,$L159,Q$34:Q$77:Q$88:Q$104:Q$117:Q$140)</f>
        <v>0</v>
      </c>
      <c r="R159" s="633">
        <f ca="1">SUMIF($G$34:$H$77:$G$88:$H$104:$G$117:$H$140,$L159,R$34:R$77:R$88:R$104:R$117:R$140)</f>
        <v>0</v>
      </c>
      <c r="S159" s="283">
        <f ca="1">SUMIF($G$34:$H$77:$G$88:$H$104:$G$117:$H$140,$L159,S$34:S$77:S$88:S$104:S$117:S$140)</f>
        <v>25000</v>
      </c>
      <c r="T159" s="283">
        <f ca="1">SUMIF($G$34:$H$77:$G$88:$H$104:$G$117:$H$140,$L159,T$34:T$77:T$88:T$104:T$117:T$140)</f>
        <v>25000</v>
      </c>
      <c r="U159" s="633">
        <f ca="1">SUMIF($G$34:$H$77:$G$88:$H$104:$G$117:$H$140,$L159,U$34:U$77:U$88:U$104:U$117:U$140)</f>
        <v>0</v>
      </c>
    </row>
    <row r="160" spans="1:21" ht="15.75" customHeight="1">
      <c r="A160" s="637"/>
      <c r="B160" s="637"/>
      <c r="C160" s="637"/>
      <c r="D160" s="638"/>
      <c r="E160" s="638"/>
      <c r="F160" s="638"/>
      <c r="G160" s="637"/>
      <c r="H160" s="637"/>
      <c r="I160" s="669"/>
      <c r="J160" s="637"/>
      <c r="K160" s="634"/>
      <c r="L160" s="284" t="s">
        <v>1619</v>
      </c>
      <c r="M160" s="283">
        <f ca="1">SUMIF($G$34:$H$77:$G$88:$H$104:$G$117:$H$140,$L160,M$34:M$77:M$88:M$104:M$117:M$140)</f>
        <v>50000</v>
      </c>
      <c r="N160" s="283">
        <f ca="1">SUMIF($G$34:$H$77:$G$88:$H$104:$G$117:$H$140,$L160,N$34:N$77:N$88:N$104:N$117:N$140)</f>
        <v>50000</v>
      </c>
      <c r="O160" s="633">
        <f ca="1">SUMIF($G$34:$H$77:$G$88:$H$104:$G$117:$H$140,$L160,O$34:O$77:O$88:O$104:O$117:O$140)</f>
        <v>0</v>
      </c>
      <c r="P160" s="283">
        <f ca="1">SUMIF($G$34:$H$77:$G$88:$H$104:$G$117:$H$140,$L160,P$34:P$77:P$88:P$104:P$117:P$140)</f>
        <v>100000</v>
      </c>
      <c r="Q160" s="283">
        <f ca="1">SUMIF($G$34:$H$77:$G$88:$H$104:$G$117:$H$140,$L160,Q$34:Q$77:Q$88:Q$104:Q$117:Q$140)</f>
        <v>50000</v>
      </c>
      <c r="R160" s="633">
        <f ca="1">SUMIF($G$34:$H$77:$G$88:$H$104:$G$117:$H$140,$L160,R$34:R$77:R$88:R$104:R$117:R$140)</f>
        <v>50000</v>
      </c>
      <c r="S160" s="283">
        <f ca="1">SUMIF($G$34:$H$77:$G$88:$H$104:$G$117:$H$140,$L160,S$34:S$77:S$88:S$104:S$117:S$140)</f>
        <v>150000</v>
      </c>
      <c r="T160" s="283">
        <f ca="1">SUMIF($G$34:$H$77:$G$88:$H$104:$G$117:$H$140,$L160,T$34:T$77:T$88:T$104:T$117:T$140)</f>
        <v>100000</v>
      </c>
      <c r="U160" s="633">
        <f ca="1">SUMIF($G$34:$H$77:$G$88:$H$104:$G$117:$H$140,$L160,U$34:U$77:U$88:U$104:U$117:U$140)</f>
        <v>50000</v>
      </c>
    </row>
    <row r="161" spans="1:21" ht="15.75" customHeight="1">
      <c r="A161" s="637"/>
      <c r="B161" s="637"/>
      <c r="C161" s="637"/>
      <c r="D161" s="638"/>
      <c r="E161" s="638"/>
      <c r="F161" s="638"/>
      <c r="G161" s="637"/>
      <c r="H161" s="637"/>
      <c r="I161" s="669"/>
      <c r="J161" s="637"/>
      <c r="K161" s="634"/>
      <c r="L161" s="742" t="s">
        <v>448</v>
      </c>
      <c r="M161" s="743">
        <f ca="1">SUM(M146:M160)</f>
        <v>30864530.66384</v>
      </c>
      <c r="N161" s="743">
        <f ca="1">SUM(N146:N160)</f>
        <v>29555227.675000001</v>
      </c>
      <c r="O161" s="743">
        <f t="shared" ref="O161:T161" ca="1" si="42">SUM(O146:O160)</f>
        <v>1309302.98884</v>
      </c>
      <c r="P161" s="743">
        <f t="shared" ca="1" si="42"/>
        <v>6413399.2999999998</v>
      </c>
      <c r="Q161" s="743">
        <f t="shared" ca="1" si="42"/>
        <v>3648552.3</v>
      </c>
      <c r="R161" s="743">
        <f t="shared" ca="1" si="42"/>
        <v>2764847</v>
      </c>
      <c r="S161" s="743">
        <f t="shared" ca="1" si="42"/>
        <v>37277929.96384</v>
      </c>
      <c r="T161" s="743">
        <f t="shared" ca="1" si="42"/>
        <v>33203779.975000001</v>
      </c>
      <c r="U161" s="743">
        <f ca="1">SUM(U146:U160)</f>
        <v>4074149.9888399998</v>
      </c>
    </row>
    <row r="162" spans="1:21" ht="14.25" hidden="1">
      <c r="A162" s="637"/>
      <c r="B162" s="637"/>
      <c r="C162" s="637"/>
      <c r="D162" s="638"/>
      <c r="E162" s="638"/>
      <c r="F162" s="638"/>
      <c r="G162" s="637"/>
      <c r="H162" s="637"/>
      <c r="I162" s="669"/>
      <c r="J162" s="637"/>
      <c r="K162" s="634"/>
      <c r="L162" s="273" t="s">
        <v>848</v>
      </c>
      <c r="M162" s="285">
        <f>SUM(M34:M77,M88:M104,M117:M140)</f>
        <v>30864530.663840003</v>
      </c>
      <c r="N162" s="285">
        <f t="shared" ref="N162:U162" si="43">SUM(N34:N77,N88:N104,N117:N140)</f>
        <v>29555227.675000001</v>
      </c>
      <c r="O162" s="285">
        <f t="shared" si="43"/>
        <v>1309302.98884</v>
      </c>
      <c r="P162" s="285">
        <f t="shared" si="43"/>
        <v>6413399.2999999998</v>
      </c>
      <c r="Q162" s="285">
        <f t="shared" si="43"/>
        <v>3648552.3</v>
      </c>
      <c r="R162" s="285">
        <f t="shared" si="43"/>
        <v>2764847</v>
      </c>
      <c r="S162" s="285">
        <f t="shared" si="43"/>
        <v>37277929.96384</v>
      </c>
      <c r="T162" s="285">
        <f t="shared" si="43"/>
        <v>33203779.975000001</v>
      </c>
      <c r="U162" s="285">
        <f t="shared" si="43"/>
        <v>4074149.9888399998</v>
      </c>
    </row>
    <row r="163" spans="1:21" ht="14.25" hidden="1">
      <c r="A163" s="637"/>
      <c r="B163" s="637"/>
      <c r="C163" s="637"/>
      <c r="D163" s="638"/>
      <c r="E163" s="638"/>
      <c r="F163" s="638"/>
      <c r="G163" s="637"/>
      <c r="H163" s="637"/>
      <c r="I163" s="669"/>
      <c r="J163" s="637"/>
      <c r="K163" s="634"/>
      <c r="M163" s="285">
        <f t="shared" ref="M163:U163" ca="1" si="44">M161-M162</f>
        <v>0</v>
      </c>
      <c r="N163" s="285">
        <f t="shared" ca="1" si="44"/>
        <v>0</v>
      </c>
      <c r="O163" s="543">
        <f t="shared" ca="1" si="44"/>
        <v>0</v>
      </c>
      <c r="P163" s="285">
        <f t="shared" ca="1" si="44"/>
        <v>0</v>
      </c>
      <c r="Q163" s="285">
        <f t="shared" ca="1" si="44"/>
        <v>0</v>
      </c>
      <c r="R163" s="543">
        <f t="shared" ca="1" si="44"/>
        <v>0</v>
      </c>
      <c r="S163" s="285">
        <f t="shared" ca="1" si="44"/>
        <v>0</v>
      </c>
      <c r="T163" s="285">
        <f t="shared" ca="1" si="44"/>
        <v>0</v>
      </c>
      <c r="U163" s="543">
        <f t="shared" ca="1" si="44"/>
        <v>0</v>
      </c>
    </row>
    <row r="164" spans="1:21" s="634" customFormat="1" ht="15.75" customHeight="1">
      <c r="A164" s="637"/>
      <c r="B164" s="637"/>
      <c r="C164" s="637"/>
      <c r="D164" s="638"/>
      <c r="E164" s="638"/>
      <c r="F164" s="638"/>
      <c r="G164" s="637"/>
      <c r="H164" s="637"/>
      <c r="I164" s="669"/>
      <c r="J164" s="637"/>
    </row>
    <row r="165" spans="1:21" s="634" customFormat="1" ht="15.75" customHeight="1">
      <c r="A165" s="637"/>
      <c r="B165" s="637"/>
      <c r="C165" s="637"/>
      <c r="D165" s="638"/>
      <c r="E165" s="638"/>
      <c r="F165" s="638"/>
      <c r="G165" s="637"/>
      <c r="H165" s="637"/>
      <c r="I165" s="669"/>
      <c r="J165" s="637"/>
    </row>
    <row r="166" spans="1:21" s="634" customFormat="1" ht="15.75" customHeight="1">
      <c r="A166" s="637"/>
      <c r="B166" s="637"/>
      <c r="C166" s="637"/>
      <c r="D166" s="638"/>
      <c r="E166" s="638"/>
      <c r="F166" s="638"/>
      <c r="G166" s="637"/>
      <c r="H166" s="637"/>
      <c r="I166" s="669"/>
      <c r="J166" s="637"/>
    </row>
    <row r="167" spans="1:21" s="634" customFormat="1" ht="15.75" customHeight="1">
      <c r="A167" s="637"/>
      <c r="B167" s="637"/>
      <c r="C167" s="637"/>
      <c r="D167" s="638"/>
      <c r="E167" s="638"/>
      <c r="F167" s="638"/>
      <c r="G167" s="637"/>
      <c r="H167" s="637"/>
      <c r="I167" s="669"/>
      <c r="J167" s="637"/>
    </row>
    <row r="168" spans="1:21" s="634" customFormat="1" ht="15.75" customHeight="1">
      <c r="A168" s="637"/>
      <c r="B168" s="637"/>
      <c r="C168" s="637"/>
      <c r="D168" s="638"/>
      <c r="E168" s="638"/>
      <c r="F168" s="638"/>
      <c r="G168" s="637"/>
      <c r="H168" s="637"/>
      <c r="I168" s="669"/>
      <c r="J168" s="637"/>
    </row>
    <row r="169" spans="1:21" s="634" customFormat="1" ht="15.75" customHeight="1">
      <c r="A169" s="637"/>
      <c r="B169" s="637"/>
      <c r="C169" s="637"/>
      <c r="D169" s="638"/>
      <c r="E169" s="638"/>
      <c r="F169" s="638"/>
      <c r="G169" s="637"/>
      <c r="H169" s="637"/>
      <c r="I169" s="669"/>
      <c r="J169" s="637"/>
    </row>
    <row r="170" spans="1:21" s="634" customFormat="1" ht="15.75" customHeight="1">
      <c r="A170" s="637"/>
      <c r="B170" s="637"/>
      <c r="C170" s="637"/>
      <c r="D170" s="638"/>
      <c r="E170" s="638"/>
      <c r="F170" s="638"/>
      <c r="G170" s="637"/>
      <c r="H170" s="637"/>
      <c r="I170" s="669"/>
      <c r="J170" s="637"/>
    </row>
    <row r="171" spans="1:21" s="634" customFormat="1" ht="15.75" customHeight="1">
      <c r="A171" s="637"/>
      <c r="B171" s="637"/>
      <c r="C171" s="637"/>
      <c r="D171" s="638"/>
      <c r="E171" s="638"/>
      <c r="F171" s="638"/>
      <c r="G171" s="637"/>
      <c r="H171" s="637"/>
      <c r="I171" s="669"/>
      <c r="J171" s="637"/>
    </row>
    <row r="172" spans="1:21" s="634" customFormat="1" ht="15.75" customHeight="1">
      <c r="A172" s="637"/>
      <c r="B172" s="637"/>
      <c r="C172" s="637"/>
      <c r="D172" s="638"/>
      <c r="E172" s="638"/>
      <c r="F172" s="638"/>
      <c r="G172" s="637"/>
      <c r="H172" s="637"/>
      <c r="I172" s="669"/>
      <c r="J172" s="637"/>
    </row>
    <row r="173" spans="1:21" s="634" customFormat="1" ht="15.75" customHeight="1">
      <c r="A173" s="637"/>
      <c r="B173" s="637"/>
      <c r="C173" s="637"/>
      <c r="D173" s="638"/>
      <c r="E173" s="638"/>
      <c r="F173" s="638"/>
      <c r="G173" s="637"/>
      <c r="H173" s="637"/>
      <c r="I173" s="669"/>
      <c r="J173" s="637"/>
    </row>
    <row r="174" spans="1:21" s="634" customFormat="1" ht="15.75" customHeight="1">
      <c r="A174" s="637"/>
      <c r="B174" s="637"/>
      <c r="C174" s="637"/>
      <c r="D174" s="638"/>
      <c r="E174" s="638"/>
      <c r="F174" s="638"/>
      <c r="G174" s="637"/>
      <c r="H174" s="637"/>
      <c r="I174" s="669"/>
      <c r="J174" s="637"/>
    </row>
    <row r="175" spans="1:21" s="634" customFormat="1" ht="15.75" customHeight="1">
      <c r="A175" s="637"/>
      <c r="B175" s="637"/>
      <c r="C175" s="637"/>
      <c r="D175" s="638"/>
      <c r="E175" s="638"/>
      <c r="F175" s="638"/>
      <c r="G175" s="637"/>
      <c r="H175" s="637"/>
      <c r="I175" s="669"/>
      <c r="J175" s="637"/>
    </row>
    <row r="176" spans="1:21" s="634" customFormat="1" ht="15.75" customHeight="1">
      <c r="A176" s="637"/>
      <c r="B176" s="637"/>
      <c r="C176" s="637"/>
      <c r="D176" s="638"/>
      <c r="E176" s="638"/>
      <c r="F176" s="638"/>
      <c r="G176" s="637"/>
      <c r="H176" s="637"/>
      <c r="I176" s="669"/>
      <c r="J176" s="637"/>
    </row>
    <row r="177" spans="1:10" s="634" customFormat="1" ht="15.75" customHeight="1">
      <c r="A177" s="637"/>
      <c r="B177" s="637"/>
      <c r="C177" s="637"/>
      <c r="D177" s="638"/>
      <c r="E177" s="638"/>
      <c r="F177" s="638"/>
      <c r="G177" s="637"/>
      <c r="H177" s="637"/>
      <c r="I177" s="669"/>
      <c r="J177" s="637"/>
    </row>
    <row r="178" spans="1:10" s="634" customFormat="1" ht="15.75" customHeight="1">
      <c r="A178" s="637"/>
      <c r="B178" s="637"/>
      <c r="C178" s="637"/>
      <c r="D178" s="638"/>
      <c r="E178" s="638"/>
      <c r="F178" s="638"/>
      <c r="G178" s="637"/>
      <c r="H178" s="637"/>
      <c r="I178" s="669"/>
      <c r="J178" s="637"/>
    </row>
    <row r="179" spans="1:10" s="634" customFormat="1" ht="15.75" customHeight="1">
      <c r="A179" s="637"/>
      <c r="B179" s="637"/>
      <c r="C179" s="637"/>
      <c r="D179" s="638"/>
      <c r="E179" s="638"/>
      <c r="F179" s="638"/>
      <c r="G179" s="637"/>
      <c r="H179" s="637"/>
      <c r="I179" s="669"/>
      <c r="J179" s="637"/>
    </row>
    <row r="180" spans="1:10" s="634" customFormat="1" ht="15.75" customHeight="1">
      <c r="A180" s="637"/>
      <c r="B180" s="637"/>
      <c r="C180" s="637"/>
      <c r="D180" s="638"/>
      <c r="E180" s="638"/>
      <c r="F180" s="638"/>
      <c r="G180" s="637"/>
      <c r="H180" s="637"/>
      <c r="I180" s="669"/>
      <c r="J180" s="637"/>
    </row>
    <row r="181" spans="1:10" s="634" customFormat="1" ht="15.75" customHeight="1">
      <c r="A181" s="637"/>
      <c r="B181" s="637"/>
      <c r="C181" s="637"/>
      <c r="D181" s="638"/>
      <c r="E181" s="638"/>
      <c r="F181" s="638"/>
      <c r="G181" s="637"/>
      <c r="H181" s="637"/>
      <c r="I181" s="669"/>
      <c r="J181" s="637"/>
    </row>
    <row r="182" spans="1:10" s="634" customFormat="1" ht="15.75" customHeight="1">
      <c r="A182" s="637"/>
      <c r="B182" s="637"/>
      <c r="C182" s="637"/>
      <c r="D182" s="638"/>
      <c r="E182" s="638"/>
      <c r="F182" s="638"/>
      <c r="G182" s="637"/>
      <c r="H182" s="637"/>
      <c r="I182" s="669"/>
      <c r="J182" s="637"/>
    </row>
    <row r="183" spans="1:10" s="634" customFormat="1" ht="15.75" customHeight="1">
      <c r="A183" s="637"/>
      <c r="B183" s="637"/>
      <c r="C183" s="637"/>
      <c r="D183" s="638"/>
      <c r="E183" s="638"/>
      <c r="F183" s="638"/>
      <c r="G183" s="637"/>
      <c r="H183" s="637"/>
      <c r="I183" s="669"/>
      <c r="J183" s="637"/>
    </row>
    <row r="184" spans="1:10" s="634" customFormat="1" ht="15.75" customHeight="1">
      <c r="A184" s="637"/>
      <c r="B184" s="637"/>
      <c r="C184" s="637"/>
      <c r="D184" s="638"/>
      <c r="E184" s="638"/>
      <c r="F184" s="638"/>
      <c r="G184" s="637"/>
      <c r="H184" s="637"/>
      <c r="I184" s="669"/>
      <c r="J184" s="637"/>
    </row>
    <row r="185" spans="1:10" s="634" customFormat="1" ht="15.75" customHeight="1">
      <c r="A185" s="637"/>
      <c r="B185" s="637"/>
      <c r="C185" s="637"/>
      <c r="D185" s="638"/>
      <c r="E185" s="638"/>
      <c r="F185" s="638"/>
      <c r="G185" s="637"/>
      <c r="H185" s="637"/>
      <c r="I185" s="669"/>
      <c r="J185" s="637"/>
    </row>
    <row r="186" spans="1:10" s="634" customFormat="1" ht="15.75" customHeight="1">
      <c r="A186" s="637"/>
      <c r="B186" s="637"/>
      <c r="C186" s="637"/>
      <c r="D186" s="638"/>
      <c r="E186" s="638"/>
      <c r="F186" s="638"/>
      <c r="G186" s="637"/>
      <c r="H186" s="637"/>
      <c r="I186" s="669"/>
      <c r="J186" s="637"/>
    </row>
    <row r="187" spans="1:10" s="634" customFormat="1" ht="15.75" customHeight="1">
      <c r="A187" s="637"/>
      <c r="B187" s="637"/>
      <c r="C187" s="637"/>
      <c r="D187" s="638"/>
      <c r="E187" s="638"/>
      <c r="F187" s="638"/>
      <c r="G187" s="637"/>
      <c r="H187" s="637"/>
      <c r="I187" s="669"/>
      <c r="J187" s="637"/>
    </row>
    <row r="188" spans="1:10" s="634" customFormat="1" ht="15.75" customHeight="1">
      <c r="A188" s="637"/>
      <c r="B188" s="637"/>
      <c r="C188" s="637"/>
      <c r="D188" s="638"/>
      <c r="E188" s="638"/>
      <c r="F188" s="638"/>
      <c r="G188" s="637"/>
      <c r="H188" s="637"/>
      <c r="I188" s="669"/>
      <c r="J188" s="637"/>
    </row>
    <row r="189" spans="1:10" s="634" customFormat="1" ht="15.75" customHeight="1">
      <c r="A189" s="637"/>
      <c r="B189" s="637"/>
      <c r="C189" s="637"/>
      <c r="D189" s="638"/>
      <c r="E189" s="638"/>
      <c r="F189" s="638"/>
      <c r="G189" s="637"/>
      <c r="H189" s="637"/>
      <c r="I189" s="669"/>
      <c r="J189" s="637"/>
    </row>
    <row r="190" spans="1:10" s="634" customFormat="1" ht="15.75" customHeight="1">
      <c r="A190" s="637"/>
      <c r="B190" s="637"/>
      <c r="C190" s="637"/>
      <c r="D190" s="638"/>
      <c r="E190" s="638"/>
      <c r="F190" s="638"/>
      <c r="G190" s="637"/>
      <c r="H190" s="637"/>
      <c r="I190" s="669"/>
      <c r="J190" s="637"/>
    </row>
    <row r="191" spans="1:10" s="634" customFormat="1" ht="15.75" customHeight="1">
      <c r="A191" s="637"/>
      <c r="B191" s="637"/>
      <c r="C191" s="637"/>
      <c r="D191" s="638"/>
      <c r="E191" s="638"/>
      <c r="F191" s="638"/>
      <c r="G191" s="637"/>
      <c r="H191" s="637"/>
      <c r="I191" s="669"/>
      <c r="J191" s="637"/>
    </row>
    <row r="192" spans="1:10" s="634" customFormat="1" ht="15.75" customHeight="1">
      <c r="A192" s="637"/>
      <c r="B192" s="637"/>
      <c r="C192" s="637"/>
      <c r="D192" s="638"/>
      <c r="E192" s="638"/>
      <c r="F192" s="638"/>
      <c r="G192" s="637"/>
      <c r="H192" s="637"/>
      <c r="I192" s="669"/>
      <c r="J192" s="637"/>
    </row>
    <row r="193" spans="1:10" s="634" customFormat="1" ht="15.75" customHeight="1">
      <c r="A193" s="637"/>
      <c r="B193" s="637"/>
      <c r="C193" s="637"/>
      <c r="D193" s="638"/>
      <c r="E193" s="638"/>
      <c r="F193" s="638"/>
      <c r="G193" s="637"/>
      <c r="H193" s="637"/>
      <c r="I193" s="669"/>
      <c r="J193" s="637"/>
    </row>
    <row r="194" spans="1:10" s="634" customFormat="1" ht="15.75" customHeight="1">
      <c r="A194" s="637"/>
      <c r="B194" s="637"/>
      <c r="C194" s="637"/>
      <c r="D194" s="638"/>
      <c r="E194" s="638"/>
      <c r="F194" s="638"/>
      <c r="G194" s="637"/>
      <c r="H194" s="637"/>
      <c r="I194" s="669"/>
      <c r="J194" s="637"/>
    </row>
    <row r="195" spans="1:10" s="634" customFormat="1" ht="15.75" customHeight="1">
      <c r="A195" s="637"/>
      <c r="B195" s="637"/>
      <c r="C195" s="637"/>
      <c r="D195" s="638"/>
      <c r="E195" s="638"/>
      <c r="F195" s="638"/>
      <c r="G195" s="637"/>
      <c r="H195" s="637"/>
      <c r="I195" s="669"/>
      <c r="J195" s="637"/>
    </row>
    <row r="196" spans="1:10" s="634" customFormat="1" ht="15.75" customHeight="1">
      <c r="A196" s="637"/>
      <c r="B196" s="637"/>
      <c r="C196" s="637"/>
      <c r="D196" s="638"/>
      <c r="E196" s="638"/>
      <c r="F196" s="638"/>
      <c r="G196" s="637"/>
      <c r="H196" s="637"/>
      <c r="I196" s="669"/>
      <c r="J196" s="637"/>
    </row>
    <row r="197" spans="1:10" s="634" customFormat="1" ht="15.75" customHeight="1">
      <c r="A197" s="637"/>
      <c r="B197" s="637"/>
      <c r="C197" s="637"/>
      <c r="D197" s="638"/>
      <c r="E197" s="638"/>
      <c r="F197" s="638"/>
      <c r="G197" s="637"/>
      <c r="H197" s="637"/>
      <c r="I197" s="669"/>
      <c r="J197" s="637"/>
    </row>
    <row r="198" spans="1:10" s="634" customFormat="1" ht="15.75" customHeight="1">
      <c r="A198" s="637"/>
      <c r="B198" s="637"/>
      <c r="C198" s="637"/>
      <c r="D198" s="638"/>
      <c r="E198" s="638"/>
      <c r="F198" s="638"/>
      <c r="G198" s="637"/>
      <c r="H198" s="637"/>
      <c r="I198" s="669"/>
      <c r="J198" s="637"/>
    </row>
    <row r="199" spans="1:10" s="634" customFormat="1" ht="15.75" customHeight="1">
      <c r="A199" s="637"/>
      <c r="B199" s="637"/>
      <c r="C199" s="637"/>
      <c r="D199" s="638"/>
      <c r="E199" s="638"/>
      <c r="F199" s="638"/>
      <c r="G199" s="637"/>
      <c r="H199" s="637"/>
      <c r="I199" s="669"/>
      <c r="J199" s="637"/>
    </row>
    <row r="200" spans="1:10" s="634" customFormat="1" ht="15.75" customHeight="1">
      <c r="A200" s="637"/>
      <c r="B200" s="637"/>
      <c r="C200" s="637"/>
      <c r="D200" s="638"/>
      <c r="E200" s="638"/>
      <c r="F200" s="638"/>
      <c r="G200" s="637"/>
      <c r="H200" s="637"/>
      <c r="I200" s="669"/>
      <c r="J200" s="637"/>
    </row>
    <row r="201" spans="1:10" s="634" customFormat="1" ht="15.75" customHeight="1">
      <c r="A201" s="637"/>
      <c r="B201" s="637"/>
      <c r="C201" s="637"/>
      <c r="D201" s="638"/>
      <c r="E201" s="638"/>
      <c r="F201" s="638"/>
      <c r="G201" s="637"/>
      <c r="H201" s="637"/>
      <c r="I201" s="669"/>
      <c r="J201" s="637"/>
    </row>
    <row r="202" spans="1:10" s="634" customFormat="1" ht="15.75" customHeight="1">
      <c r="A202" s="637"/>
      <c r="B202" s="637"/>
      <c r="C202" s="637"/>
      <c r="D202" s="638"/>
      <c r="E202" s="638"/>
      <c r="F202" s="638"/>
      <c r="G202" s="637"/>
      <c r="H202" s="637"/>
      <c r="I202" s="669"/>
      <c r="J202" s="637"/>
    </row>
    <row r="203" spans="1:10" ht="15.75" customHeight="1">
      <c r="A203" s="637"/>
      <c r="B203" s="637"/>
      <c r="C203" s="637"/>
      <c r="D203" s="638"/>
      <c r="E203" s="638"/>
      <c r="F203" s="638"/>
      <c r="G203" s="637"/>
      <c r="H203" s="637"/>
      <c r="I203" s="669"/>
      <c r="J203" s="637"/>
    </row>
    <row r="204" spans="1:10" ht="15.75" customHeight="1">
      <c r="A204" s="637"/>
      <c r="B204" s="637"/>
      <c r="C204" s="637"/>
      <c r="D204" s="638"/>
      <c r="E204" s="638"/>
      <c r="F204" s="638"/>
      <c r="G204" s="637"/>
      <c r="H204" s="637"/>
      <c r="I204" s="669"/>
      <c r="J204" s="637"/>
    </row>
    <row r="205" spans="1:10" ht="15.75" customHeight="1">
      <c r="A205" s="637"/>
      <c r="B205" s="637"/>
      <c r="C205" s="637"/>
      <c r="D205" s="638"/>
      <c r="E205" s="638"/>
      <c r="F205" s="638"/>
      <c r="G205" s="637"/>
      <c r="H205" s="637"/>
      <c r="I205" s="669"/>
      <c r="J205" s="637"/>
    </row>
    <row r="206" spans="1:10" ht="15.75" customHeight="1">
      <c r="A206" s="637"/>
      <c r="B206" s="637"/>
      <c r="C206" s="637"/>
      <c r="D206" s="638"/>
      <c r="E206" s="638"/>
      <c r="F206" s="638"/>
      <c r="G206" s="637"/>
      <c r="H206" s="637"/>
      <c r="I206" s="669"/>
      <c r="J206" s="637"/>
    </row>
    <row r="207" spans="1:10" ht="15.75" customHeight="1">
      <c r="A207" s="637"/>
      <c r="B207" s="637"/>
      <c r="C207" s="637"/>
      <c r="D207" s="638"/>
      <c r="E207" s="638"/>
      <c r="F207" s="638"/>
      <c r="G207" s="637"/>
      <c r="H207" s="637"/>
      <c r="I207" s="669"/>
      <c r="J207" s="637"/>
    </row>
    <row r="208" spans="1:10" ht="15.75" customHeight="1">
      <c r="A208" s="637"/>
      <c r="B208" s="637"/>
      <c r="C208" s="637"/>
      <c r="D208" s="638"/>
      <c r="E208" s="638"/>
      <c r="F208" s="638"/>
      <c r="G208" s="637"/>
      <c r="H208" s="637"/>
      <c r="I208" s="669"/>
      <c r="J208" s="637"/>
    </row>
    <row r="209" spans="1:10" ht="15.75" customHeight="1">
      <c r="A209" s="637"/>
      <c r="B209" s="637"/>
      <c r="C209" s="637"/>
      <c r="D209" s="638"/>
      <c r="E209" s="638"/>
      <c r="F209" s="638"/>
      <c r="G209" s="637"/>
      <c r="H209" s="637"/>
      <c r="I209" s="669"/>
      <c r="J209" s="637"/>
    </row>
    <row r="210" spans="1:10" ht="15.75" customHeight="1">
      <c r="A210" s="637"/>
      <c r="B210" s="637"/>
      <c r="C210" s="637"/>
      <c r="D210" s="638"/>
      <c r="E210" s="638"/>
      <c r="F210" s="638"/>
      <c r="G210" s="637"/>
      <c r="H210" s="637"/>
      <c r="I210" s="669"/>
      <c r="J210" s="637"/>
    </row>
    <row r="211" spans="1:10" ht="15.75" customHeight="1">
      <c r="A211" s="637"/>
      <c r="B211" s="637"/>
      <c r="C211" s="637"/>
      <c r="D211" s="638"/>
      <c r="E211" s="638"/>
      <c r="F211" s="638"/>
      <c r="G211" s="637"/>
      <c r="H211" s="637"/>
      <c r="I211" s="669"/>
      <c r="J211" s="637"/>
    </row>
    <row r="212" spans="1:10" ht="15.75" customHeight="1">
      <c r="A212" s="637"/>
      <c r="B212" s="637"/>
      <c r="C212" s="637"/>
      <c r="D212" s="638"/>
      <c r="E212" s="638"/>
      <c r="F212" s="638"/>
      <c r="G212" s="637"/>
      <c r="H212" s="637"/>
      <c r="I212" s="669"/>
      <c r="J212" s="637"/>
    </row>
    <row r="213" spans="1:10" ht="15.75" customHeight="1">
      <c r="A213" s="637"/>
      <c r="B213" s="637"/>
      <c r="C213" s="637"/>
      <c r="D213" s="638"/>
      <c r="E213" s="638"/>
      <c r="F213" s="638"/>
      <c r="G213" s="637"/>
      <c r="H213" s="637"/>
      <c r="I213" s="669"/>
      <c r="J213" s="637"/>
    </row>
    <row r="214" spans="1:10" ht="15.75" customHeight="1">
      <c r="A214" s="637"/>
      <c r="B214" s="637"/>
      <c r="C214" s="637"/>
      <c r="D214" s="638"/>
      <c r="E214" s="638"/>
      <c r="F214" s="638"/>
      <c r="G214" s="637"/>
      <c r="H214" s="637"/>
      <c r="I214" s="669"/>
      <c r="J214" s="637"/>
    </row>
    <row r="215" spans="1:10" ht="15.75" customHeight="1">
      <c r="A215" s="637"/>
      <c r="B215" s="637"/>
      <c r="C215" s="637"/>
      <c r="D215" s="638"/>
      <c r="E215" s="638"/>
      <c r="F215" s="638"/>
      <c r="G215" s="637"/>
      <c r="H215" s="637"/>
      <c r="I215" s="669"/>
      <c r="J215" s="637"/>
    </row>
    <row r="216" spans="1:10" ht="15.75" customHeight="1">
      <c r="A216" s="637"/>
      <c r="B216" s="637"/>
      <c r="C216" s="637"/>
      <c r="D216" s="638"/>
      <c r="E216" s="638"/>
      <c r="F216" s="638"/>
      <c r="G216" s="637"/>
      <c r="H216" s="637"/>
      <c r="I216" s="669"/>
      <c r="J216" s="637"/>
    </row>
    <row r="217" spans="1:10" ht="15.75" customHeight="1">
      <c r="A217" s="637"/>
      <c r="B217" s="637"/>
      <c r="C217" s="637"/>
      <c r="D217" s="638"/>
      <c r="E217" s="638"/>
      <c r="F217" s="638"/>
      <c r="G217" s="637"/>
      <c r="H217" s="637"/>
      <c r="I217" s="669"/>
      <c r="J217" s="637"/>
    </row>
    <row r="218" spans="1:10" ht="15.75" customHeight="1">
      <c r="E218" s="553"/>
      <c r="F218" s="553"/>
      <c r="G218" s="636"/>
      <c r="H218" s="636"/>
    </row>
    <row r="219" spans="1:10" ht="15.75" customHeight="1"/>
    <row r="220" spans="1:10" ht="15.75" customHeight="1"/>
    <row r="221" spans="1:10" ht="15.75" customHeight="1"/>
    <row r="222" spans="1:10" ht="15.75" customHeight="1"/>
    <row r="223" spans="1:10" ht="15.75" customHeight="1"/>
    <row r="224" spans="1:10" ht="15.75" customHeight="1"/>
    <row r="225" ht="15.75" customHeight="1"/>
    <row r="250" spans="2:21" ht="15.75" customHeight="1">
      <c r="B250" s="214"/>
      <c r="C250" s="214"/>
      <c r="D250" s="286"/>
      <c r="E250" s="497"/>
      <c r="F250" s="497"/>
      <c r="G250" s="614"/>
      <c r="H250" s="614"/>
      <c r="I250" s="468"/>
      <c r="J250" s="214"/>
      <c r="K250" s="214"/>
      <c r="L250" s="214"/>
      <c r="M250" s="214"/>
      <c r="N250" s="214"/>
      <c r="O250" s="214"/>
      <c r="P250" s="214"/>
      <c r="Q250" s="214"/>
      <c r="R250" s="214"/>
      <c r="S250" s="214"/>
      <c r="T250" s="214"/>
      <c r="U250" s="214"/>
    </row>
    <row r="251" spans="2:21" ht="15.75" customHeight="1">
      <c r="B251" s="214"/>
      <c r="C251" s="214"/>
      <c r="D251" s="286"/>
      <c r="E251" s="497"/>
      <c r="F251" s="497"/>
      <c r="G251" s="614"/>
      <c r="H251" s="614"/>
      <c r="I251" s="468"/>
      <c r="J251" s="214"/>
      <c r="K251" s="214"/>
      <c r="L251" s="214"/>
      <c r="M251" s="214"/>
      <c r="N251" s="214"/>
      <c r="O251" s="214"/>
      <c r="P251" s="214"/>
      <c r="Q251" s="214"/>
      <c r="R251" s="214"/>
      <c r="S251" s="214"/>
      <c r="T251" s="214"/>
      <c r="U251" s="214"/>
    </row>
    <row r="252" spans="2:21" ht="15.75" customHeight="1">
      <c r="B252" s="214"/>
      <c r="C252" s="214"/>
      <c r="D252" s="286"/>
      <c r="E252" s="497"/>
      <c r="F252" s="497"/>
      <c r="G252" s="614"/>
      <c r="H252" s="614"/>
      <c r="I252" s="468"/>
      <c r="J252" s="214"/>
      <c r="K252" s="214"/>
      <c r="L252" s="214"/>
      <c r="M252" s="214"/>
      <c r="N252" s="214"/>
      <c r="O252" s="214"/>
      <c r="P252" s="214"/>
      <c r="Q252" s="214"/>
      <c r="R252" s="214"/>
      <c r="S252" s="214"/>
      <c r="T252" s="214"/>
      <c r="U252" s="214"/>
    </row>
    <row r="253" spans="2:21" ht="15.75" customHeight="1">
      <c r="B253" s="214"/>
      <c r="C253" s="214"/>
      <c r="D253" s="286"/>
      <c r="E253" s="497"/>
      <c r="F253" s="497"/>
      <c r="G253" s="614"/>
      <c r="O253" s="214"/>
      <c r="P253" s="214"/>
      <c r="Q253" s="214"/>
      <c r="R253" s="214"/>
      <c r="S253" s="214"/>
      <c r="T253" s="214"/>
      <c r="U253" s="214"/>
    </row>
    <row r="254" spans="2:21" ht="15.75" customHeight="1">
      <c r="B254" s="214"/>
      <c r="C254" s="214"/>
      <c r="D254" s="286"/>
      <c r="E254" s="497"/>
      <c r="F254" s="497"/>
      <c r="G254" s="614"/>
      <c r="O254" s="214"/>
      <c r="P254" s="214"/>
      <c r="Q254" s="214"/>
      <c r="R254" s="214"/>
      <c r="S254" s="214"/>
      <c r="T254" s="214"/>
      <c r="U254" s="214"/>
    </row>
    <row r="255" spans="2:21" ht="15.75" customHeight="1">
      <c r="B255" s="214"/>
      <c r="C255" s="214"/>
      <c r="D255" s="286"/>
      <c r="E255" s="497"/>
      <c r="F255" s="497"/>
      <c r="G255" s="614"/>
      <c r="O255" s="214"/>
      <c r="P255" s="214"/>
      <c r="Q255" s="214"/>
      <c r="R255" s="214"/>
      <c r="S255" s="214"/>
      <c r="T255" s="214"/>
      <c r="U255" s="214"/>
    </row>
    <row r="256" spans="2:21" ht="15.75" customHeight="1">
      <c r="B256" s="214"/>
      <c r="C256" s="214"/>
      <c r="D256" s="286"/>
      <c r="E256" s="497"/>
      <c r="F256" s="497"/>
      <c r="G256" s="614"/>
      <c r="O256" s="214"/>
      <c r="P256" s="214"/>
      <c r="Q256" s="214"/>
      <c r="R256" s="214"/>
      <c r="S256" s="214"/>
      <c r="T256" s="214"/>
      <c r="U256" s="214"/>
    </row>
    <row r="257" spans="2:21" ht="15.75" customHeight="1">
      <c r="B257" s="214"/>
      <c r="C257" s="214"/>
      <c r="D257" s="286"/>
      <c r="E257" s="497"/>
      <c r="F257" s="497"/>
      <c r="G257" s="614"/>
      <c r="O257" s="214"/>
      <c r="P257" s="214"/>
      <c r="Q257" s="214"/>
      <c r="R257" s="214"/>
      <c r="S257" s="214"/>
      <c r="T257" s="214"/>
      <c r="U257" s="214"/>
    </row>
    <row r="258" spans="2:21" ht="15.75" customHeight="1">
      <c r="B258" s="214"/>
      <c r="C258" s="214"/>
      <c r="D258" s="286"/>
      <c r="E258" s="497"/>
      <c r="F258" s="497"/>
      <c r="G258" s="614"/>
      <c r="O258" s="214"/>
      <c r="P258" s="214"/>
      <c r="Q258" s="214"/>
      <c r="R258" s="214"/>
      <c r="S258" s="214"/>
      <c r="T258" s="214"/>
      <c r="U258" s="214"/>
    </row>
    <row r="259" spans="2:21" ht="15.75" customHeight="1">
      <c r="B259" s="214"/>
      <c r="C259" s="214"/>
      <c r="D259" s="286"/>
      <c r="E259" s="497"/>
      <c r="F259" s="497"/>
      <c r="G259" s="614"/>
      <c r="O259" s="214"/>
      <c r="P259" s="214"/>
      <c r="Q259" s="214"/>
      <c r="R259" s="214"/>
      <c r="S259" s="214"/>
      <c r="T259" s="214"/>
      <c r="U259" s="214"/>
    </row>
    <row r="260" spans="2:21" ht="15.75" customHeight="1">
      <c r="B260" s="214"/>
      <c r="C260" s="214"/>
      <c r="D260" s="286"/>
      <c r="E260" s="497"/>
      <c r="F260" s="497"/>
      <c r="G260" s="614"/>
      <c r="O260" s="214"/>
      <c r="P260" s="214"/>
      <c r="Q260" s="214"/>
      <c r="R260" s="214"/>
      <c r="S260" s="214"/>
      <c r="T260" s="214"/>
      <c r="U260" s="214"/>
    </row>
    <row r="261" spans="2:21" ht="15.75" customHeight="1"/>
    <row r="262" spans="2:21" ht="15.75" customHeight="1"/>
    <row r="263" spans="2:21" ht="15.75" customHeight="1"/>
    <row r="264" spans="2:21" ht="15.75" customHeight="1"/>
    <row r="265" spans="2:21" ht="15.75" customHeight="1"/>
    <row r="266" spans="2:21" ht="15.75" customHeight="1"/>
    <row r="267" spans="2:21" ht="15.75" customHeight="1"/>
    <row r="268" spans="2:21" ht="15.75" customHeight="1"/>
    <row r="269" spans="2:21" ht="15.75" customHeight="1"/>
    <row r="270" spans="2:21" ht="15.75" customHeight="1"/>
    <row r="271" spans="2:21" ht="15.75" customHeight="1"/>
    <row r="272" spans="2:21"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sheetData>
  <mergeCells count="487">
    <mergeCell ref="M143:O143"/>
    <mergeCell ref="P143:R143"/>
    <mergeCell ref="S143:U143"/>
    <mergeCell ref="M142:U142"/>
    <mergeCell ref="R144:R145"/>
    <mergeCell ref="Q144:Q145"/>
    <mergeCell ref="S144:S145"/>
    <mergeCell ref="T144:T145"/>
    <mergeCell ref="O144:O145"/>
    <mergeCell ref="U144:U145"/>
    <mergeCell ref="B63:C63"/>
    <mergeCell ref="B83:C83"/>
    <mergeCell ref="D83:E83"/>
    <mergeCell ref="F83:G83"/>
    <mergeCell ref="J84:L84"/>
    <mergeCell ref="B84:C84"/>
    <mergeCell ref="D84:E84"/>
    <mergeCell ref="F84:G84"/>
    <mergeCell ref="S115:S116"/>
    <mergeCell ref="B95:C95"/>
    <mergeCell ref="L142:L145"/>
    <mergeCell ref="N144:N145"/>
    <mergeCell ref="P144:P145"/>
    <mergeCell ref="J107:L107"/>
    <mergeCell ref="U115:U116"/>
    <mergeCell ref="T115:T116"/>
    <mergeCell ref="S114:U114"/>
    <mergeCell ref="D135:D136"/>
    <mergeCell ref="G128:H128"/>
    <mergeCell ref="G127:H127"/>
    <mergeCell ref="G126:H126"/>
    <mergeCell ref="G99:H99"/>
    <mergeCell ref="R115:R116"/>
    <mergeCell ref="B138:C138"/>
    <mergeCell ref="G52:H52"/>
    <mergeCell ref="B114:L114"/>
    <mergeCell ref="B124:C125"/>
    <mergeCell ref="B100:C100"/>
    <mergeCell ref="G100:H100"/>
    <mergeCell ref="G89:H89"/>
    <mergeCell ref="J89:K89"/>
    <mergeCell ref="J110:L110"/>
    <mergeCell ref="D111:E111"/>
    <mergeCell ref="F111:G111"/>
    <mergeCell ref="B134:C134"/>
    <mergeCell ref="G134:H134"/>
    <mergeCell ref="H112:I112"/>
    <mergeCell ref="J112:L112"/>
    <mergeCell ref="M115:M116"/>
    <mergeCell ref="N115:N116"/>
    <mergeCell ref="M114:O114"/>
    <mergeCell ref="J134:K134"/>
    <mergeCell ref="J122:K122"/>
    <mergeCell ref="G122:H122"/>
    <mergeCell ref="B103:C103"/>
    <mergeCell ref="G121:H121"/>
    <mergeCell ref="O115:O116"/>
    <mergeCell ref="L115:L116"/>
    <mergeCell ref="J109:L109"/>
    <mergeCell ref="D110:E110"/>
    <mergeCell ref="F110:G110"/>
    <mergeCell ref="H110:I110"/>
    <mergeCell ref="B110:C110"/>
    <mergeCell ref="B111:C111"/>
    <mergeCell ref="B112:C112"/>
    <mergeCell ref="D112:E112"/>
    <mergeCell ref="B109:C109"/>
    <mergeCell ref="M30:U30"/>
    <mergeCell ref="B30:L31"/>
    <mergeCell ref="U32:U33"/>
    <mergeCell ref="Q32:Q33"/>
    <mergeCell ref="R32:R33"/>
    <mergeCell ref="J61:K61"/>
    <mergeCell ref="H80:I80"/>
    <mergeCell ref="S86:S87"/>
    <mergeCell ref="F109:G109"/>
    <mergeCell ref="H109:I109"/>
    <mergeCell ref="J108:L108"/>
    <mergeCell ref="D109:E109"/>
    <mergeCell ref="H84:I84"/>
    <mergeCell ref="M84:U84"/>
    <mergeCell ref="B104:C104"/>
    <mergeCell ref="G104:H104"/>
    <mergeCell ref="G97:H97"/>
    <mergeCell ref="J97:K97"/>
    <mergeCell ref="J104:K104"/>
    <mergeCell ref="H107:I107"/>
    <mergeCell ref="G38:H38"/>
    <mergeCell ref="G39:H39"/>
    <mergeCell ref="B56:C56"/>
    <mergeCell ref="G56:H56"/>
    <mergeCell ref="B38:C39"/>
    <mergeCell ref="G41:H41"/>
    <mergeCell ref="J48:K48"/>
    <mergeCell ref="J38:K38"/>
    <mergeCell ref="J39:K39"/>
    <mergeCell ref="J56:K56"/>
    <mergeCell ref="B44:C44"/>
    <mergeCell ref="J44:K44"/>
    <mergeCell ref="B50:C50"/>
    <mergeCell ref="B45:C45"/>
    <mergeCell ref="G45:H45"/>
    <mergeCell ref="B20:C20"/>
    <mergeCell ref="D16:E16"/>
    <mergeCell ref="D25:E25"/>
    <mergeCell ref="F25:G25"/>
    <mergeCell ref="B29:C29"/>
    <mergeCell ref="D29:E29"/>
    <mergeCell ref="F29:G29"/>
    <mergeCell ref="B28:C28"/>
    <mergeCell ref="B24:C24"/>
    <mergeCell ref="B27:C27"/>
    <mergeCell ref="D28:E28"/>
    <mergeCell ref="F18:G18"/>
    <mergeCell ref="D27:E27"/>
    <mergeCell ref="F28:G28"/>
    <mergeCell ref="F24:G24"/>
    <mergeCell ref="F27:G27"/>
    <mergeCell ref="D24:E24"/>
    <mergeCell ref="G34:H34"/>
    <mergeCell ref="J34:K34"/>
    <mergeCell ref="G59:H59"/>
    <mergeCell ref="G43:H43"/>
    <mergeCell ref="G62:H62"/>
    <mergeCell ref="J62:K62"/>
    <mergeCell ref="G119:H119"/>
    <mergeCell ref="J119:K119"/>
    <mergeCell ref="G35:H35"/>
    <mergeCell ref="G50:H50"/>
    <mergeCell ref="J82:L82"/>
    <mergeCell ref="G88:H88"/>
    <mergeCell ref="J88:K88"/>
    <mergeCell ref="J95:K95"/>
    <mergeCell ref="G115:H116"/>
    <mergeCell ref="G93:H93"/>
    <mergeCell ref="J111:L111"/>
    <mergeCell ref="F82:G82"/>
    <mergeCell ref="G73:H73"/>
    <mergeCell ref="G74:H74"/>
    <mergeCell ref="G75:H75"/>
    <mergeCell ref="G76:H76"/>
    <mergeCell ref="G64:H64"/>
    <mergeCell ref="G98:H98"/>
    <mergeCell ref="D15:E15"/>
    <mergeCell ref="F15:G15"/>
    <mergeCell ref="H27:I27"/>
    <mergeCell ref="J28:L28"/>
    <mergeCell ref="J27:L27"/>
    <mergeCell ref="H29:I29"/>
    <mergeCell ref="J29:L29"/>
    <mergeCell ref="F20:G20"/>
    <mergeCell ref="H20:O20"/>
    <mergeCell ref="F16:G16"/>
    <mergeCell ref="H16:O16"/>
    <mergeCell ref="H19:O19"/>
    <mergeCell ref="H24:I24"/>
    <mergeCell ref="H26:I26"/>
    <mergeCell ref="J24:L24"/>
    <mergeCell ref="J26:L26"/>
    <mergeCell ref="H15:O15"/>
    <mergeCell ref="D20:E20"/>
    <mergeCell ref="B14:C14"/>
    <mergeCell ref="D14:E14"/>
    <mergeCell ref="F14:G14"/>
    <mergeCell ref="D19:E19"/>
    <mergeCell ref="F19:G19"/>
    <mergeCell ref="F26:G26"/>
    <mergeCell ref="B22:L22"/>
    <mergeCell ref="D23:E23"/>
    <mergeCell ref="B25:C25"/>
    <mergeCell ref="B16:C16"/>
    <mergeCell ref="B17:C17"/>
    <mergeCell ref="D17:E17"/>
    <mergeCell ref="H14:O14"/>
    <mergeCell ref="F17:G17"/>
    <mergeCell ref="H17:O17"/>
    <mergeCell ref="B18:C18"/>
    <mergeCell ref="D18:E18"/>
    <mergeCell ref="B15:C15"/>
    <mergeCell ref="F8:G8"/>
    <mergeCell ref="H8:O8"/>
    <mergeCell ref="B12:C12"/>
    <mergeCell ref="D12:E12"/>
    <mergeCell ref="F12:G12"/>
    <mergeCell ref="H12:O12"/>
    <mergeCell ref="F10:G10"/>
    <mergeCell ref="H10:O10"/>
    <mergeCell ref="P86:P87"/>
    <mergeCell ref="J25:L25"/>
    <mergeCell ref="H28:I28"/>
    <mergeCell ref="H18:O18"/>
    <mergeCell ref="B13:C13"/>
    <mergeCell ref="D13:E13"/>
    <mergeCell ref="F13:G13"/>
    <mergeCell ref="H13:O13"/>
    <mergeCell ref="D26:E26"/>
    <mergeCell ref="J23:L23"/>
    <mergeCell ref="H25:I25"/>
    <mergeCell ref="B19:C19"/>
    <mergeCell ref="H23:I23"/>
    <mergeCell ref="F23:G23"/>
    <mergeCell ref="B23:C23"/>
    <mergeCell ref="B26:C26"/>
    <mergeCell ref="M32:M33"/>
    <mergeCell ref="O32:O33"/>
    <mergeCell ref="N32:N33"/>
    <mergeCell ref="J32:K33"/>
    <mergeCell ref="L32:L33"/>
    <mergeCell ref="G40:H40"/>
    <mergeCell ref="J40:K40"/>
    <mergeCell ref="B1:K1"/>
    <mergeCell ref="B2:E2"/>
    <mergeCell ref="B5:C5"/>
    <mergeCell ref="B11:C11"/>
    <mergeCell ref="D11:E11"/>
    <mergeCell ref="F11:G11"/>
    <mergeCell ref="H11:O11"/>
    <mergeCell ref="B9:C9"/>
    <mergeCell ref="D9:E9"/>
    <mergeCell ref="F9:G9"/>
    <mergeCell ref="H9:O9"/>
    <mergeCell ref="B10:C10"/>
    <mergeCell ref="D10:E10"/>
    <mergeCell ref="B6:O6"/>
    <mergeCell ref="B7:O7"/>
    <mergeCell ref="B8:C8"/>
    <mergeCell ref="D8:E8"/>
    <mergeCell ref="S31:U31"/>
    <mergeCell ref="P32:P33"/>
    <mergeCell ref="J35:K35"/>
    <mergeCell ref="B36:C36"/>
    <mergeCell ref="B37:C37"/>
    <mergeCell ref="G47:H47"/>
    <mergeCell ref="J47:K47"/>
    <mergeCell ref="M31:O31"/>
    <mergeCell ref="P31:R31"/>
    <mergeCell ref="S32:S33"/>
    <mergeCell ref="T32:T33"/>
    <mergeCell ref="B41:C41"/>
    <mergeCell ref="B46:C46"/>
    <mergeCell ref="G44:H44"/>
    <mergeCell ref="B34:C34"/>
    <mergeCell ref="B40:C40"/>
    <mergeCell ref="B35:C35"/>
    <mergeCell ref="I32:I33"/>
    <mergeCell ref="G37:H37"/>
    <mergeCell ref="J37:K37"/>
    <mergeCell ref="B32:C33"/>
    <mergeCell ref="D32:D33"/>
    <mergeCell ref="E32:F32"/>
    <mergeCell ref="G32:H33"/>
    <mergeCell ref="G42:H42"/>
    <mergeCell ref="J41:K41"/>
    <mergeCell ref="J45:K45"/>
    <mergeCell ref="J49:K49"/>
    <mergeCell ref="G57:H57"/>
    <mergeCell ref="J46:K46"/>
    <mergeCell ref="G49:H49"/>
    <mergeCell ref="G53:H53"/>
    <mergeCell ref="J53:K53"/>
    <mergeCell ref="G48:H48"/>
    <mergeCell ref="G54:H54"/>
    <mergeCell ref="G55:H55"/>
    <mergeCell ref="J55:K55"/>
    <mergeCell ref="J50:K50"/>
    <mergeCell ref="J43:K43"/>
    <mergeCell ref="P115:P116"/>
    <mergeCell ref="J83:L83"/>
    <mergeCell ref="J93:K94"/>
    <mergeCell ref="L93:L94"/>
    <mergeCell ref="J91:K91"/>
    <mergeCell ref="R86:R87"/>
    <mergeCell ref="G91:H91"/>
    <mergeCell ref="J90:K90"/>
    <mergeCell ref="J64:K64"/>
    <mergeCell ref="J65:K65"/>
    <mergeCell ref="J75:K75"/>
    <mergeCell ref="J76:K76"/>
    <mergeCell ref="J77:K77"/>
    <mergeCell ref="F107:G107"/>
    <mergeCell ref="B79:L79"/>
    <mergeCell ref="D80:E80"/>
    <mergeCell ref="H81:I81"/>
    <mergeCell ref="Q86:Q87"/>
    <mergeCell ref="E115:F115"/>
    <mergeCell ref="Q115:Q116"/>
    <mergeCell ref="M113:U113"/>
    <mergeCell ref="P114:R114"/>
    <mergeCell ref="B115:C116"/>
    <mergeCell ref="D115:D116"/>
    <mergeCell ref="F126:F128"/>
    <mergeCell ref="G133:H133"/>
    <mergeCell ref="H111:I111"/>
    <mergeCell ref="J103:K103"/>
    <mergeCell ref="G123:H123"/>
    <mergeCell ref="J123:K123"/>
    <mergeCell ref="G130:H130"/>
    <mergeCell ref="J130:K130"/>
    <mergeCell ref="B108:C108"/>
    <mergeCell ref="D108:E108"/>
    <mergeCell ref="J121:K121"/>
    <mergeCell ref="B118:C118"/>
    <mergeCell ref="G118:H118"/>
    <mergeCell ref="J118:K118"/>
    <mergeCell ref="I115:I116"/>
    <mergeCell ref="J115:K116"/>
    <mergeCell ref="H108:I108"/>
    <mergeCell ref="F112:G112"/>
    <mergeCell ref="G120:H120"/>
    <mergeCell ref="J120:K120"/>
    <mergeCell ref="B123:C123"/>
    <mergeCell ref="B120:C120"/>
    <mergeCell ref="B121:C121"/>
    <mergeCell ref="G135:H135"/>
    <mergeCell ref="J135:K135"/>
    <mergeCell ref="G138:H138"/>
    <mergeCell ref="G124:H124"/>
    <mergeCell ref="I126:I128"/>
    <mergeCell ref="J126:K128"/>
    <mergeCell ref="G131:H131"/>
    <mergeCell ref="J131:K131"/>
    <mergeCell ref="G132:H132"/>
    <mergeCell ref="J132:K132"/>
    <mergeCell ref="J124:K124"/>
    <mergeCell ref="G129:H129"/>
    <mergeCell ref="J129:K129"/>
    <mergeCell ref="M144:M145"/>
    <mergeCell ref="J51:K51"/>
    <mergeCell ref="G46:H46"/>
    <mergeCell ref="G51:H51"/>
    <mergeCell ref="J86:K87"/>
    <mergeCell ref="L86:L87"/>
    <mergeCell ref="M86:M87"/>
    <mergeCell ref="G117:H117"/>
    <mergeCell ref="J117:K117"/>
    <mergeCell ref="J80:L80"/>
    <mergeCell ref="F81:G81"/>
    <mergeCell ref="J81:L81"/>
    <mergeCell ref="J52:K52"/>
    <mergeCell ref="J133:K133"/>
    <mergeCell ref="J137:K137"/>
    <mergeCell ref="J138:K138"/>
    <mergeCell ref="G136:H136"/>
    <mergeCell ref="J136:K136"/>
    <mergeCell ref="G137:H137"/>
    <mergeCell ref="G139:H139"/>
    <mergeCell ref="J125:K125"/>
    <mergeCell ref="G125:H125"/>
    <mergeCell ref="F108:G108"/>
    <mergeCell ref="J92:K92"/>
    <mergeCell ref="B122:C122"/>
    <mergeCell ref="B48:C48"/>
    <mergeCell ref="B75:C75"/>
    <mergeCell ref="J66:K66"/>
    <mergeCell ref="G61:H61"/>
    <mergeCell ref="G60:H60"/>
    <mergeCell ref="J60:K60"/>
    <mergeCell ref="G69:H69"/>
    <mergeCell ref="J69:K69"/>
    <mergeCell ref="B106:L106"/>
    <mergeCell ref="D107:E107"/>
    <mergeCell ref="B92:C92"/>
    <mergeCell ref="G96:H96"/>
    <mergeCell ref="B102:C102"/>
    <mergeCell ref="B101:C101"/>
    <mergeCell ref="B117:C117"/>
    <mergeCell ref="B119:C119"/>
    <mergeCell ref="B97:C97"/>
    <mergeCell ref="J99:K99"/>
    <mergeCell ref="J57:K57"/>
    <mergeCell ref="J73:K73"/>
    <mergeCell ref="J74:K74"/>
    <mergeCell ref="J68:K68"/>
    <mergeCell ref="G63:H63"/>
    <mergeCell ref="A34:A42"/>
    <mergeCell ref="J96:K96"/>
    <mergeCell ref="B67:C67"/>
    <mergeCell ref="G67:H67"/>
    <mergeCell ref="J67:K67"/>
    <mergeCell ref="H82:I82"/>
    <mergeCell ref="I93:I94"/>
    <mergeCell ref="H83:I83"/>
    <mergeCell ref="G86:H87"/>
    <mergeCell ref="I86:I87"/>
    <mergeCell ref="G36:H36"/>
    <mergeCell ref="J36:K36"/>
    <mergeCell ref="B42:C42"/>
    <mergeCell ref="B86:C87"/>
    <mergeCell ref="D86:D87"/>
    <mergeCell ref="B54:C54"/>
    <mergeCell ref="F80:G80"/>
    <mergeCell ref="J42:K42"/>
    <mergeCell ref="A43:A54"/>
    <mergeCell ref="B55:C55"/>
    <mergeCell ref="B52:C52"/>
    <mergeCell ref="B51:C51"/>
    <mergeCell ref="B93:C94"/>
    <mergeCell ref="D93:D94"/>
    <mergeCell ref="A55:A77"/>
    <mergeCell ref="G58:H58"/>
    <mergeCell ref="J58:K58"/>
    <mergeCell ref="B65:C65"/>
    <mergeCell ref="B43:C43"/>
    <mergeCell ref="B69:C69"/>
    <mergeCell ref="G66:H66"/>
    <mergeCell ref="G65:H65"/>
    <mergeCell ref="B66:C66"/>
    <mergeCell ref="J63:K63"/>
    <mergeCell ref="B58:C58"/>
    <mergeCell ref="B59:C59"/>
    <mergeCell ref="B61:C61"/>
    <mergeCell ref="B60:C60"/>
    <mergeCell ref="B53:C53"/>
    <mergeCell ref="B49:C49"/>
    <mergeCell ref="J59:K59"/>
    <mergeCell ref="B47:C47"/>
    <mergeCell ref="B74:C74"/>
    <mergeCell ref="B64:C64"/>
    <mergeCell ref="A98:A104"/>
    <mergeCell ref="G70:H70"/>
    <mergeCell ref="J70:K70"/>
    <mergeCell ref="G71:H71"/>
    <mergeCell ref="B72:C72"/>
    <mergeCell ref="B70:C70"/>
    <mergeCell ref="J71:K71"/>
    <mergeCell ref="B71:C71"/>
    <mergeCell ref="G72:H72"/>
    <mergeCell ref="J72:K72"/>
    <mergeCell ref="A88:A97"/>
    <mergeCell ref="E86:F86"/>
    <mergeCell ref="G90:H90"/>
    <mergeCell ref="B81:C81"/>
    <mergeCell ref="D81:E81"/>
    <mergeCell ref="J98:K98"/>
    <mergeCell ref="G102:H102"/>
    <mergeCell ref="J102:K102"/>
    <mergeCell ref="G101:H101"/>
    <mergeCell ref="J101:K101"/>
    <mergeCell ref="G103:H103"/>
    <mergeCell ref="B91:C91"/>
    <mergeCell ref="B90:C90"/>
    <mergeCell ref="B88:C89"/>
    <mergeCell ref="S85:U85"/>
    <mergeCell ref="J54:K54"/>
    <mergeCell ref="G92:H92"/>
    <mergeCell ref="G94:H94"/>
    <mergeCell ref="B96:C96"/>
    <mergeCell ref="B77:C77"/>
    <mergeCell ref="G77:H77"/>
    <mergeCell ref="B76:C76"/>
    <mergeCell ref="G68:H68"/>
    <mergeCell ref="B68:C68"/>
    <mergeCell ref="B73:C73"/>
    <mergeCell ref="G95:H95"/>
    <mergeCell ref="E93:E94"/>
    <mergeCell ref="F93:F94"/>
    <mergeCell ref="T86:T87"/>
    <mergeCell ref="P85:R85"/>
    <mergeCell ref="N86:N87"/>
    <mergeCell ref="U86:U87"/>
    <mergeCell ref="B82:C82"/>
    <mergeCell ref="D82:E82"/>
    <mergeCell ref="B80:C80"/>
    <mergeCell ref="J139:K139"/>
    <mergeCell ref="B4:O4"/>
    <mergeCell ref="D5:O5"/>
    <mergeCell ref="B140:C140"/>
    <mergeCell ref="G140:H140"/>
    <mergeCell ref="J140:K140"/>
    <mergeCell ref="B62:C62"/>
    <mergeCell ref="B57:C57"/>
    <mergeCell ref="J100:K100"/>
    <mergeCell ref="O86:O87"/>
    <mergeCell ref="M85:O85"/>
    <mergeCell ref="B137:C137"/>
    <mergeCell ref="B131:C131"/>
    <mergeCell ref="B129:C129"/>
    <mergeCell ref="B130:C130"/>
    <mergeCell ref="B139:C139"/>
    <mergeCell ref="B107:C107"/>
    <mergeCell ref="B132:C132"/>
    <mergeCell ref="B133:C133"/>
    <mergeCell ref="B135:C136"/>
    <mergeCell ref="B126:C128"/>
    <mergeCell ref="D126:D128"/>
    <mergeCell ref="E126:E128"/>
    <mergeCell ref="B98:C99"/>
  </mergeCells>
  <printOptions horizontalCentered="1" verticalCentered="1"/>
  <pageMargins left="0.2" right="0.2" top="0.25" bottom="0.25" header="0.05" footer="0.05"/>
  <pageSetup paperSize="9" scale="1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8F55C-2021-4452-9DBF-A4C37891FDAB}">
  <sheetPr codeName="Sheet7">
    <pageSetUpPr fitToPage="1"/>
  </sheetPr>
  <dimension ref="A1:BR1003"/>
  <sheetViews>
    <sheetView topLeftCell="A14" zoomScale="70" zoomScaleNormal="70" zoomScaleSheetLayoutView="30" workbookViewId="0">
      <selection activeCell="M1" sqref="M1:T1048576"/>
    </sheetView>
  </sheetViews>
  <sheetFormatPr defaultColWidth="14.42578125" defaultRowHeight="15" customHeight="1"/>
  <cols>
    <col min="1" max="1" width="19.28515625" style="648" customWidth="1"/>
    <col min="2" max="2" width="8" style="648" customWidth="1"/>
    <col min="3" max="3" width="70.42578125" style="330" customWidth="1"/>
    <col min="4" max="4" width="20.5703125" style="330" customWidth="1"/>
    <col min="5" max="5" width="21.28515625" style="287" customWidth="1"/>
    <col min="6" max="6" width="17" style="287" customWidth="1"/>
    <col min="7" max="7" width="13.7109375" style="287" customWidth="1"/>
    <col min="8" max="8" width="12.28515625" style="350" customWidth="1"/>
    <col min="9" max="9" width="22.7109375" style="326" customWidth="1"/>
    <col min="10" max="10" width="17.42578125" style="287" customWidth="1"/>
    <col min="11" max="11" width="8.5703125" style="330" customWidth="1"/>
    <col min="12" max="12" width="18.5703125" style="330" customWidth="1"/>
    <col min="13" max="13" width="16.42578125" style="287" customWidth="1"/>
    <col min="14" max="14" width="17.5703125" style="330" customWidth="1"/>
    <col min="15" max="15" width="18" style="330" customWidth="1"/>
    <col min="16" max="16" width="25.7109375" style="330" customWidth="1"/>
    <col min="17" max="17" width="19.42578125" style="279" customWidth="1"/>
    <col min="18" max="18" width="19.28515625" style="279" customWidth="1"/>
    <col min="19" max="19" width="24.5703125" style="279" customWidth="1"/>
    <col min="20" max="20" width="29.28515625" style="279" bestFit="1" customWidth="1"/>
    <col min="21" max="21" width="22.42578125" style="279" bestFit="1" customWidth="1"/>
    <col min="22" max="22" width="28.5703125" style="279" customWidth="1"/>
    <col min="23" max="24" width="14.42578125" style="279"/>
    <col min="25" max="26" width="15.5703125" style="279" bestFit="1" customWidth="1"/>
    <col min="27" max="37" width="14.42578125" style="279"/>
    <col min="38" max="16384" width="14.42578125" style="330"/>
  </cols>
  <sheetData>
    <row r="1" spans="1:22" ht="21.75" customHeight="1">
      <c r="C1" s="1192" t="s">
        <v>565</v>
      </c>
      <c r="D1" s="1192"/>
      <c r="E1" s="1192"/>
      <c r="F1" s="1192"/>
      <c r="G1" s="1192"/>
      <c r="H1" s="1192"/>
      <c r="I1" s="1192"/>
      <c r="J1" s="1192"/>
      <c r="K1" s="1192"/>
      <c r="L1" s="1192"/>
      <c r="M1" s="289"/>
      <c r="N1" s="197"/>
      <c r="O1" s="197"/>
      <c r="P1" s="197"/>
      <c r="Q1" s="290"/>
      <c r="R1" s="290"/>
      <c r="S1" s="290"/>
      <c r="T1" s="290"/>
      <c r="U1" s="290"/>
      <c r="V1" s="290"/>
    </row>
    <row r="2" spans="1:22" ht="19.5" customHeight="1">
      <c r="C2" s="1319" t="s">
        <v>33</v>
      </c>
      <c r="D2" s="1319"/>
      <c r="E2" s="1319"/>
      <c r="F2" s="1319"/>
      <c r="G2" s="292"/>
      <c r="H2" s="199"/>
      <c r="I2" s="291"/>
      <c r="J2" s="292"/>
      <c r="K2" s="199"/>
      <c r="L2" s="199"/>
      <c r="M2" s="292"/>
      <c r="N2" s="199"/>
      <c r="O2" s="199"/>
      <c r="P2" s="199"/>
      <c r="Q2" s="202"/>
      <c r="R2" s="202"/>
      <c r="S2" s="202"/>
      <c r="T2" s="202"/>
      <c r="U2" s="202"/>
      <c r="V2" s="202"/>
    </row>
    <row r="3" spans="1:22" s="279" customFormat="1" ht="17.25" customHeight="1">
      <c r="A3" s="648"/>
      <c r="B3" s="648"/>
      <c r="C3" s="203"/>
      <c r="D3" s="203"/>
      <c r="E3" s="204"/>
      <c r="F3" s="204"/>
      <c r="G3" s="204"/>
      <c r="H3" s="203"/>
      <c r="I3" s="293"/>
      <c r="J3" s="209"/>
      <c r="K3" s="205"/>
      <c r="L3" s="205"/>
      <c r="M3" s="209"/>
      <c r="N3" s="205"/>
      <c r="O3" s="205"/>
      <c r="P3" s="205"/>
      <c r="Q3" s="294"/>
      <c r="R3" s="294"/>
      <c r="S3" s="294"/>
      <c r="T3" s="294"/>
      <c r="U3" s="294"/>
      <c r="V3" s="294"/>
    </row>
    <row r="4" spans="1:22" ht="19.5" customHeight="1">
      <c r="C4" s="1285" t="s">
        <v>566</v>
      </c>
      <c r="D4" s="1285"/>
      <c r="E4" s="1285"/>
      <c r="F4" s="1285"/>
      <c r="G4" s="1285"/>
      <c r="H4" s="1286"/>
      <c r="I4" s="1285"/>
      <c r="J4" s="1285"/>
      <c r="K4" s="1285"/>
      <c r="L4" s="1285"/>
      <c r="M4" s="1285"/>
      <c r="N4" s="1285"/>
      <c r="O4" s="1285"/>
      <c r="P4" s="1285"/>
      <c r="Q4" s="295"/>
      <c r="R4" s="295"/>
      <c r="S4" s="295"/>
      <c r="T4" s="295"/>
      <c r="U4" s="295"/>
      <c r="V4" s="295"/>
    </row>
    <row r="5" spans="1:22" ht="19.5" customHeight="1" thickBot="1">
      <c r="C5" s="1331" t="s">
        <v>567</v>
      </c>
      <c r="D5" s="1331"/>
      <c r="E5" s="1320" t="s">
        <v>568</v>
      </c>
      <c r="F5" s="1320"/>
      <c r="G5" s="1320"/>
      <c r="H5" s="1321"/>
      <c r="I5" s="1320"/>
      <c r="J5" s="1287"/>
      <c r="K5" s="1288"/>
      <c r="L5" s="1288"/>
      <c r="M5" s="1288"/>
      <c r="N5" s="1288"/>
      <c r="O5" s="1288"/>
      <c r="P5" s="1288"/>
      <c r="Q5" s="294"/>
      <c r="R5" s="294"/>
      <c r="S5" s="294"/>
      <c r="T5" s="294"/>
      <c r="U5" s="294"/>
      <c r="V5" s="294"/>
    </row>
    <row r="6" spans="1:22" ht="12" customHeight="1" thickBot="1">
      <c r="C6" s="1315"/>
      <c r="D6" s="1315"/>
      <c r="E6" s="1315"/>
      <c r="F6" s="1315"/>
      <c r="G6" s="1315"/>
      <c r="H6" s="1316"/>
      <c r="I6" s="1315"/>
      <c r="J6" s="1315"/>
      <c r="K6" s="1315"/>
      <c r="L6" s="1315"/>
      <c r="M6" s="1315"/>
      <c r="N6" s="1315"/>
      <c r="O6" s="1315"/>
      <c r="P6" s="1315"/>
      <c r="Q6" s="294"/>
      <c r="R6" s="294"/>
      <c r="S6" s="294"/>
      <c r="T6" s="294"/>
      <c r="U6" s="294"/>
      <c r="V6" s="294"/>
    </row>
    <row r="7" spans="1:22" s="279" customFormat="1" ht="15" customHeight="1">
      <c r="A7" s="648"/>
      <c r="B7" s="648"/>
      <c r="E7" s="296"/>
      <c r="F7" s="296"/>
      <c r="G7" s="296"/>
      <c r="I7" s="288"/>
      <c r="J7" s="296"/>
      <c r="M7" s="296"/>
    </row>
    <row r="8" spans="1:22" ht="29.85" customHeight="1">
      <c r="C8" s="1317" t="s">
        <v>849</v>
      </c>
      <c r="D8" s="1317"/>
      <c r="E8" s="1317"/>
      <c r="F8" s="1317"/>
      <c r="G8" s="1317"/>
      <c r="H8" s="1318"/>
      <c r="I8" s="1317"/>
      <c r="J8" s="1317"/>
      <c r="K8" s="1317"/>
      <c r="L8" s="1317"/>
      <c r="M8" s="1317"/>
      <c r="N8" s="1317"/>
      <c r="O8" s="1317"/>
      <c r="P8" s="1317"/>
      <c r="Q8" s="295"/>
      <c r="R8" s="295"/>
      <c r="S8" s="295"/>
      <c r="T8" s="295"/>
      <c r="U8" s="295"/>
      <c r="V8" s="295"/>
    </row>
    <row r="9" spans="1:22" ht="12" customHeight="1">
      <c r="C9" s="1199"/>
      <c r="D9" s="1199"/>
      <c r="E9" s="1199"/>
      <c r="F9" s="1199"/>
      <c r="G9" s="1199"/>
      <c r="H9" s="1130"/>
      <c r="I9" s="1199"/>
      <c r="J9" s="1199"/>
      <c r="K9" s="1199"/>
      <c r="L9" s="1199"/>
      <c r="M9" s="1199"/>
      <c r="N9" s="1199"/>
      <c r="O9" s="1199"/>
      <c r="P9" s="1199"/>
      <c r="Q9" s="294"/>
      <c r="R9" s="294"/>
      <c r="S9" s="294"/>
      <c r="T9" s="294"/>
      <c r="U9" s="294"/>
      <c r="V9" s="294"/>
    </row>
    <row r="10" spans="1:22" ht="85.35" customHeight="1">
      <c r="C10" s="1314" t="s">
        <v>850</v>
      </c>
      <c r="D10" s="1314"/>
      <c r="E10" s="1291" t="s">
        <v>1808</v>
      </c>
      <c r="F10" s="1291"/>
      <c r="G10" s="1291" t="s">
        <v>851</v>
      </c>
      <c r="H10" s="1290"/>
      <c r="I10" s="1290" t="s">
        <v>453</v>
      </c>
      <c r="J10" s="1290"/>
      <c r="K10" s="1290"/>
      <c r="L10" s="1290"/>
      <c r="M10" s="1290"/>
      <c r="N10" s="1290"/>
      <c r="O10" s="1290"/>
      <c r="P10" s="1290"/>
      <c r="Q10" s="294"/>
      <c r="R10" s="294"/>
      <c r="S10" s="294"/>
      <c r="T10" s="294"/>
      <c r="U10" s="294"/>
      <c r="V10" s="294"/>
    </row>
    <row r="11" spans="1:22" ht="51" customHeight="1">
      <c r="C11" s="1314" t="s">
        <v>852</v>
      </c>
      <c r="D11" s="1314"/>
      <c r="E11" s="1291" t="s">
        <v>853</v>
      </c>
      <c r="F11" s="1291"/>
      <c r="G11" s="1290" t="s">
        <v>40</v>
      </c>
      <c r="H11" s="1290"/>
      <c r="I11" s="1290" t="s">
        <v>1721</v>
      </c>
      <c r="J11" s="1290"/>
      <c r="K11" s="1290"/>
      <c r="L11" s="1290"/>
      <c r="M11" s="1290"/>
      <c r="N11" s="1290"/>
      <c r="O11" s="1290"/>
      <c r="P11" s="1290"/>
      <c r="Q11" s="294"/>
      <c r="R11" s="294"/>
      <c r="S11" s="294"/>
      <c r="T11" s="294"/>
      <c r="U11" s="294"/>
      <c r="V11" s="294"/>
    </row>
    <row r="12" spans="1:22" ht="86.45" customHeight="1">
      <c r="C12" s="1314" t="s">
        <v>854</v>
      </c>
      <c r="D12" s="1314"/>
      <c r="E12" s="1291" t="s">
        <v>855</v>
      </c>
      <c r="F12" s="1291"/>
      <c r="G12" s="1291" t="s">
        <v>1775</v>
      </c>
      <c r="H12" s="1290"/>
      <c r="I12" s="1290" t="s">
        <v>1720</v>
      </c>
      <c r="J12" s="1290"/>
      <c r="K12" s="1290"/>
      <c r="L12" s="1290"/>
      <c r="M12" s="1290"/>
      <c r="N12" s="1290"/>
      <c r="O12" s="1290"/>
      <c r="P12" s="1290"/>
      <c r="Q12" s="294"/>
      <c r="R12" s="294"/>
      <c r="S12" s="294"/>
      <c r="T12" s="294"/>
      <c r="U12" s="294"/>
      <c r="V12" s="294"/>
    </row>
    <row r="13" spans="1:22" ht="51.75" customHeight="1">
      <c r="C13" s="1314" t="s">
        <v>856</v>
      </c>
      <c r="D13" s="1314"/>
      <c r="E13" s="1291" t="s">
        <v>857</v>
      </c>
      <c r="F13" s="1291"/>
      <c r="G13" s="1291" t="s">
        <v>858</v>
      </c>
      <c r="H13" s="1290"/>
      <c r="I13" s="1290" t="s">
        <v>1715</v>
      </c>
      <c r="J13" s="1290"/>
      <c r="K13" s="1290"/>
      <c r="L13" s="1290"/>
      <c r="M13" s="1290"/>
      <c r="N13" s="1290"/>
      <c r="O13" s="1290"/>
      <c r="P13" s="1290"/>
      <c r="Q13" s="294"/>
      <c r="R13" s="294"/>
      <c r="S13" s="294"/>
      <c r="T13" s="294"/>
      <c r="U13" s="294"/>
      <c r="V13" s="294"/>
    </row>
    <row r="14" spans="1:22" ht="245.1" customHeight="1">
      <c r="C14" s="1314" t="s">
        <v>859</v>
      </c>
      <c r="D14" s="1314"/>
      <c r="E14" s="1291" t="s">
        <v>860</v>
      </c>
      <c r="F14" s="1291"/>
      <c r="G14" s="1291" t="s">
        <v>861</v>
      </c>
      <c r="H14" s="1290"/>
      <c r="I14" s="1290" t="s">
        <v>1720</v>
      </c>
      <c r="J14" s="1290"/>
      <c r="K14" s="1290"/>
      <c r="L14" s="1290"/>
      <c r="M14" s="1290"/>
      <c r="N14" s="1290"/>
      <c r="O14" s="1290"/>
      <c r="P14" s="1290"/>
      <c r="Q14" s="294"/>
      <c r="R14" s="294"/>
      <c r="S14" s="294"/>
      <c r="T14" s="294"/>
      <c r="U14" s="294"/>
      <c r="V14" s="294"/>
    </row>
    <row r="15" spans="1:22" ht="66.75" customHeight="1">
      <c r="C15" s="1314" t="s">
        <v>862</v>
      </c>
      <c r="D15" s="1314"/>
      <c r="E15" s="1291" t="s">
        <v>863</v>
      </c>
      <c r="F15" s="1291"/>
      <c r="G15" s="1291" t="s">
        <v>864</v>
      </c>
      <c r="H15" s="1290"/>
      <c r="I15" s="1290" t="s">
        <v>1720</v>
      </c>
      <c r="J15" s="1290"/>
      <c r="K15" s="1290"/>
      <c r="L15" s="1290"/>
      <c r="M15" s="1290"/>
      <c r="N15" s="1290"/>
      <c r="O15" s="1290"/>
      <c r="P15" s="1290"/>
      <c r="Q15" s="294"/>
      <c r="R15" s="294"/>
      <c r="S15" s="294"/>
      <c r="T15" s="294"/>
      <c r="U15" s="294"/>
      <c r="V15" s="294"/>
    </row>
    <row r="16" spans="1:22" ht="51.75" customHeight="1">
      <c r="C16" s="1314" t="s">
        <v>865</v>
      </c>
      <c r="D16" s="1314"/>
      <c r="E16" s="1290" t="s">
        <v>866</v>
      </c>
      <c r="F16" s="1290"/>
      <c r="G16" s="1290" t="s">
        <v>40</v>
      </c>
      <c r="H16" s="1290"/>
      <c r="I16" s="1290" t="s">
        <v>1715</v>
      </c>
      <c r="J16" s="1290"/>
      <c r="K16" s="1290"/>
      <c r="L16" s="1290"/>
      <c r="M16" s="1290"/>
      <c r="N16" s="1290"/>
      <c r="O16" s="1290"/>
      <c r="P16" s="1290"/>
      <c r="Q16" s="294"/>
      <c r="R16" s="294"/>
      <c r="S16" s="294"/>
      <c r="T16" s="294"/>
      <c r="U16" s="294"/>
      <c r="V16" s="294"/>
    </row>
    <row r="17" spans="1:22" ht="35.85" customHeight="1">
      <c r="C17" s="1314" t="s">
        <v>867</v>
      </c>
      <c r="D17" s="1314"/>
      <c r="E17" s="1290" t="s">
        <v>868</v>
      </c>
      <c r="F17" s="1290"/>
      <c r="G17" s="1290" t="s">
        <v>869</v>
      </c>
      <c r="H17" s="1290"/>
      <c r="I17" s="1290" t="s">
        <v>870</v>
      </c>
      <c r="J17" s="1290"/>
      <c r="K17" s="1290"/>
      <c r="L17" s="1290"/>
      <c r="M17" s="1290"/>
      <c r="N17" s="1290"/>
      <c r="O17" s="1290"/>
      <c r="P17" s="1290"/>
      <c r="Q17" s="294"/>
      <c r="R17" s="294"/>
      <c r="S17" s="294"/>
      <c r="T17" s="294"/>
      <c r="U17" s="294"/>
      <c r="V17" s="294"/>
    </row>
    <row r="18" spans="1:22" ht="89.1" customHeight="1">
      <c r="C18" s="1314" t="s">
        <v>871</v>
      </c>
      <c r="D18" s="1314"/>
      <c r="E18" s="1290" t="s">
        <v>455</v>
      </c>
      <c r="F18" s="1290"/>
      <c r="G18" s="1290" t="s">
        <v>40</v>
      </c>
      <c r="H18" s="1290"/>
      <c r="I18" s="1290" t="s">
        <v>870</v>
      </c>
      <c r="J18" s="1290"/>
      <c r="K18" s="1290"/>
      <c r="L18" s="1290"/>
      <c r="M18" s="1290"/>
      <c r="N18" s="1290"/>
      <c r="O18" s="1290"/>
      <c r="P18" s="1290"/>
      <c r="Q18" s="294"/>
      <c r="R18" s="294"/>
      <c r="S18" s="294"/>
      <c r="T18" s="294"/>
      <c r="U18" s="294"/>
      <c r="V18" s="294"/>
    </row>
    <row r="19" spans="1:22" ht="50.1" customHeight="1">
      <c r="C19" s="1314" t="s">
        <v>872</v>
      </c>
      <c r="D19" s="1314"/>
      <c r="E19" s="1291" t="s">
        <v>873</v>
      </c>
      <c r="F19" s="1291"/>
      <c r="G19" s="1290" t="s">
        <v>40</v>
      </c>
      <c r="H19" s="1290"/>
      <c r="I19" s="1290" t="s">
        <v>1715</v>
      </c>
      <c r="J19" s="1290"/>
      <c r="K19" s="1290"/>
      <c r="L19" s="1290"/>
      <c r="M19" s="1290"/>
      <c r="N19" s="1290"/>
      <c r="O19" s="1290"/>
      <c r="P19" s="1290"/>
      <c r="Q19" s="294"/>
      <c r="R19" s="294"/>
      <c r="S19" s="294"/>
      <c r="T19" s="294"/>
      <c r="U19" s="294"/>
      <c r="V19" s="294"/>
    </row>
    <row r="20" spans="1:22" ht="66.599999999999994" customHeight="1">
      <c r="C20" s="1314" t="s">
        <v>874</v>
      </c>
      <c r="D20" s="1314"/>
      <c r="E20" s="1290" t="s">
        <v>875</v>
      </c>
      <c r="F20" s="1290"/>
      <c r="G20" s="1290" t="s">
        <v>876</v>
      </c>
      <c r="H20" s="1290"/>
      <c r="I20" s="1290" t="s">
        <v>870</v>
      </c>
      <c r="J20" s="1290"/>
      <c r="K20" s="1290"/>
      <c r="L20" s="1290"/>
      <c r="M20" s="1290"/>
      <c r="N20" s="1290"/>
      <c r="O20" s="1290"/>
      <c r="P20" s="1290"/>
      <c r="Q20" s="294"/>
      <c r="R20" s="294"/>
      <c r="S20" s="294"/>
      <c r="T20" s="294"/>
      <c r="U20" s="294"/>
      <c r="V20" s="294"/>
    </row>
    <row r="21" spans="1:22" ht="33.6" customHeight="1">
      <c r="C21" s="1314" t="s">
        <v>877</v>
      </c>
      <c r="D21" s="1314"/>
      <c r="E21" s="1290" t="s">
        <v>878</v>
      </c>
      <c r="F21" s="1290"/>
      <c r="G21" s="1290" t="s">
        <v>879</v>
      </c>
      <c r="H21" s="1290"/>
      <c r="I21" s="1290" t="s">
        <v>1719</v>
      </c>
      <c r="J21" s="1290"/>
      <c r="K21" s="1290"/>
      <c r="L21" s="1290"/>
      <c r="M21" s="1290"/>
      <c r="N21" s="1290"/>
      <c r="O21" s="1290"/>
      <c r="P21" s="1290"/>
      <c r="Q21" s="294"/>
      <c r="R21" s="294"/>
      <c r="S21" s="294"/>
      <c r="T21" s="294"/>
      <c r="U21" s="294"/>
      <c r="V21" s="294"/>
    </row>
    <row r="22" spans="1:22" ht="52.35" customHeight="1">
      <c r="C22" s="1314" t="s">
        <v>880</v>
      </c>
      <c r="D22" s="1314"/>
      <c r="E22" s="1291" t="s">
        <v>881</v>
      </c>
      <c r="F22" s="1291"/>
      <c r="G22" s="1290" t="s">
        <v>879</v>
      </c>
      <c r="H22" s="1290"/>
      <c r="I22" s="1290" t="s">
        <v>1719</v>
      </c>
      <c r="J22" s="1290"/>
      <c r="K22" s="1290"/>
      <c r="L22" s="1290"/>
      <c r="M22" s="1290"/>
      <c r="N22" s="1290"/>
      <c r="O22" s="1290"/>
      <c r="P22" s="1290"/>
      <c r="Q22" s="294"/>
      <c r="R22" s="294"/>
      <c r="S22" s="294"/>
      <c r="T22" s="294"/>
      <c r="U22" s="294"/>
      <c r="V22" s="294"/>
    </row>
    <row r="23" spans="1:22" ht="31.5" customHeight="1">
      <c r="C23" s="1314" t="s">
        <v>882</v>
      </c>
      <c r="D23" s="1314"/>
      <c r="E23" s="1290" t="s">
        <v>883</v>
      </c>
      <c r="F23" s="1290"/>
      <c r="G23" s="1290" t="s">
        <v>40</v>
      </c>
      <c r="H23" s="1290"/>
      <c r="I23" s="1290" t="s">
        <v>1715</v>
      </c>
      <c r="J23" s="1290"/>
      <c r="K23" s="1290"/>
      <c r="L23" s="1290"/>
      <c r="M23" s="1290"/>
      <c r="N23" s="1290"/>
      <c r="O23" s="1290"/>
      <c r="P23" s="1290"/>
      <c r="Q23" s="294"/>
      <c r="R23" s="294"/>
      <c r="S23" s="294"/>
      <c r="T23" s="294"/>
      <c r="U23" s="294"/>
      <c r="V23" s="294"/>
    </row>
    <row r="24" spans="1:22" ht="33.6" customHeight="1">
      <c r="C24" s="1314" t="s">
        <v>884</v>
      </c>
      <c r="D24" s="1314"/>
      <c r="E24" s="1290" t="s">
        <v>885</v>
      </c>
      <c r="F24" s="1290"/>
      <c r="G24" s="1290" t="s">
        <v>40</v>
      </c>
      <c r="H24" s="1290"/>
      <c r="I24" s="1290" t="s">
        <v>1715</v>
      </c>
      <c r="J24" s="1290"/>
      <c r="K24" s="1290"/>
      <c r="L24" s="1290"/>
      <c r="M24" s="1290"/>
      <c r="N24" s="1290"/>
      <c r="O24" s="1290"/>
      <c r="P24" s="1290"/>
      <c r="Q24" s="294"/>
      <c r="R24" s="294"/>
      <c r="S24" s="294"/>
      <c r="T24" s="294"/>
      <c r="U24" s="294"/>
      <c r="V24" s="294"/>
    </row>
    <row r="25" spans="1:22" s="777" customFormat="1" ht="33.6" customHeight="1">
      <c r="A25" s="773"/>
      <c r="B25" s="773"/>
      <c r="C25" s="778"/>
      <c r="D25" s="774"/>
      <c r="E25" s="779"/>
      <c r="F25" s="775"/>
      <c r="G25" s="775"/>
      <c r="H25" s="775"/>
      <c r="I25" s="775"/>
      <c r="J25" s="775"/>
      <c r="K25" s="775"/>
      <c r="L25" s="775"/>
      <c r="M25" s="775"/>
      <c r="N25" s="775"/>
      <c r="O25" s="775"/>
      <c r="P25" s="775"/>
      <c r="Q25" s="776"/>
      <c r="R25" s="776"/>
      <c r="S25" s="776"/>
      <c r="T25" s="776"/>
      <c r="U25" s="776"/>
      <c r="V25" s="776"/>
    </row>
    <row r="26" spans="1:22" s="279" customFormat="1" ht="21.6" customHeight="1">
      <c r="A26" s="648"/>
      <c r="B26" s="648"/>
      <c r="C26" s="769"/>
      <c r="D26" s="770"/>
      <c r="E26" s="771"/>
      <c r="F26" s="771"/>
      <c r="G26" s="771"/>
      <c r="H26" s="770"/>
      <c r="I26" s="772"/>
      <c r="J26" s="771"/>
      <c r="K26" s="770"/>
      <c r="L26" s="770"/>
      <c r="M26" s="771"/>
      <c r="N26" s="770"/>
      <c r="O26" s="770"/>
      <c r="P26" s="770"/>
      <c r="Q26" s="294"/>
      <c r="R26" s="294"/>
      <c r="S26" s="294"/>
      <c r="T26" s="294"/>
      <c r="U26" s="294"/>
      <c r="V26" s="294"/>
    </row>
    <row r="27" spans="1:22" ht="39.75" customHeight="1">
      <c r="B27" s="649"/>
      <c r="C27" s="1269" t="s">
        <v>886</v>
      </c>
      <c r="D27" s="1269"/>
      <c r="E27" s="1269"/>
      <c r="F27" s="1269"/>
      <c r="G27" s="1269"/>
      <c r="H27" s="1269"/>
      <c r="I27" s="1269"/>
      <c r="J27" s="1269"/>
      <c r="K27" s="1269"/>
      <c r="L27" s="1269"/>
      <c r="M27" s="1269"/>
      <c r="N27" s="251"/>
      <c r="O27" s="251"/>
      <c r="P27" s="251"/>
      <c r="Q27" s="294"/>
      <c r="R27" s="294"/>
      <c r="S27" s="294"/>
      <c r="T27" s="294"/>
      <c r="U27" s="294"/>
      <c r="V27" s="294"/>
    </row>
    <row r="28" spans="1:22" ht="16.5" customHeight="1">
      <c r="B28" s="649"/>
      <c r="C28" s="1028" t="s">
        <v>51</v>
      </c>
      <c r="D28" s="1028"/>
      <c r="E28" s="1334" t="s">
        <v>9</v>
      </c>
      <c r="F28" s="1334"/>
      <c r="G28" s="1028" t="s">
        <v>52</v>
      </c>
      <c r="H28" s="1028"/>
      <c r="I28" s="1028" t="s">
        <v>53</v>
      </c>
      <c r="J28" s="1008"/>
      <c r="K28" s="1028" t="s">
        <v>54</v>
      </c>
      <c r="L28" s="1028"/>
      <c r="M28" s="1028"/>
      <c r="N28" s="211"/>
      <c r="O28" s="211"/>
      <c r="P28" s="212"/>
      <c r="Q28" s="294"/>
      <c r="R28" s="294"/>
      <c r="S28" s="294"/>
      <c r="T28" s="294"/>
      <c r="U28" s="294"/>
      <c r="V28" s="294"/>
    </row>
    <row r="29" spans="1:22" ht="127.5" customHeight="1">
      <c r="B29" s="650"/>
      <c r="C29" s="1332" t="s">
        <v>1802</v>
      </c>
      <c r="D29" s="1332"/>
      <c r="E29" s="997" t="s">
        <v>1711</v>
      </c>
      <c r="F29" s="997"/>
      <c r="G29" s="997" t="s">
        <v>887</v>
      </c>
      <c r="H29" s="997"/>
      <c r="I29" s="997" t="s">
        <v>888</v>
      </c>
      <c r="J29" s="997"/>
      <c r="K29" s="1034" t="s">
        <v>889</v>
      </c>
      <c r="L29" s="1034"/>
      <c r="M29" s="1034"/>
      <c r="N29" s="211"/>
      <c r="O29" s="211"/>
      <c r="P29" s="212"/>
      <c r="Q29" s="294"/>
      <c r="R29" s="294"/>
      <c r="S29" s="294"/>
      <c r="T29" s="294"/>
      <c r="U29" s="294"/>
      <c r="V29" s="294"/>
    </row>
    <row r="30" spans="1:22" ht="94.35" customHeight="1">
      <c r="B30" s="650"/>
      <c r="C30" s="1332" t="s">
        <v>1756</v>
      </c>
      <c r="D30" s="1332"/>
      <c r="E30" s="997" t="s">
        <v>1712</v>
      </c>
      <c r="F30" s="997"/>
      <c r="G30" s="997" t="s">
        <v>890</v>
      </c>
      <c r="H30" s="997"/>
      <c r="I30" s="997" t="s">
        <v>891</v>
      </c>
      <c r="J30" s="997"/>
      <c r="K30" s="1034" t="s">
        <v>889</v>
      </c>
      <c r="L30" s="1034"/>
      <c r="M30" s="1034"/>
      <c r="N30" s="211"/>
      <c r="O30" s="211"/>
      <c r="P30" s="212"/>
      <c r="Q30" s="294"/>
      <c r="R30" s="294"/>
      <c r="S30" s="294"/>
      <c r="T30" s="294"/>
      <c r="U30" s="294"/>
      <c r="V30" s="294"/>
    </row>
    <row r="31" spans="1:22" ht="51" customHeight="1">
      <c r="B31" s="650"/>
      <c r="C31" s="1332" t="s">
        <v>892</v>
      </c>
      <c r="D31" s="1332"/>
      <c r="E31" s="1333" t="s">
        <v>1713</v>
      </c>
      <c r="F31" s="1333"/>
      <c r="G31" s="997">
        <v>66</v>
      </c>
      <c r="H31" s="997"/>
      <c r="I31" s="997">
        <v>66</v>
      </c>
      <c r="J31" s="997"/>
      <c r="K31" s="1034" t="s">
        <v>893</v>
      </c>
      <c r="L31" s="1034"/>
      <c r="M31" s="1034"/>
      <c r="N31" s="211"/>
      <c r="O31" s="211"/>
      <c r="P31" s="212"/>
      <c r="Q31" s="294"/>
      <c r="R31" s="294"/>
      <c r="S31" s="294"/>
      <c r="T31" s="294"/>
      <c r="U31" s="294"/>
      <c r="V31" s="294"/>
    </row>
    <row r="32" spans="1:22" ht="51" customHeight="1">
      <c r="B32" s="650"/>
      <c r="C32" s="1332" t="s">
        <v>894</v>
      </c>
      <c r="D32" s="1332"/>
      <c r="E32" s="1333" t="s">
        <v>1713</v>
      </c>
      <c r="F32" s="1333"/>
      <c r="G32" s="997" t="s">
        <v>895</v>
      </c>
      <c r="H32" s="997"/>
      <c r="I32" s="997" t="s">
        <v>896</v>
      </c>
      <c r="J32" s="997"/>
      <c r="K32" s="1034" t="s">
        <v>889</v>
      </c>
      <c r="L32" s="1034"/>
      <c r="M32" s="1034"/>
      <c r="N32" s="211"/>
      <c r="O32" s="211"/>
      <c r="P32" s="212"/>
      <c r="Q32" s="294"/>
      <c r="R32" s="294"/>
      <c r="S32" s="294"/>
      <c r="T32" s="294"/>
      <c r="U32" s="294"/>
      <c r="V32" s="294"/>
    </row>
    <row r="33" spans="1:22" ht="51" customHeight="1">
      <c r="B33" s="650"/>
      <c r="C33" s="1332" t="s">
        <v>897</v>
      </c>
      <c r="D33" s="1332"/>
      <c r="E33" s="1333" t="s">
        <v>1714</v>
      </c>
      <c r="F33" s="1333"/>
      <c r="G33" s="997" t="s">
        <v>898</v>
      </c>
      <c r="H33" s="997"/>
      <c r="I33" s="997" t="s">
        <v>899</v>
      </c>
      <c r="J33" s="997"/>
      <c r="K33" s="1034" t="s">
        <v>889</v>
      </c>
      <c r="L33" s="1034"/>
      <c r="M33" s="1034"/>
      <c r="N33" s="211"/>
      <c r="O33" s="211"/>
      <c r="P33" s="212"/>
      <c r="Q33" s="294"/>
      <c r="R33" s="294"/>
      <c r="S33" s="294"/>
      <c r="T33" s="294"/>
      <c r="U33" s="294"/>
      <c r="V33" s="294"/>
    </row>
    <row r="34" spans="1:22" ht="51" customHeight="1">
      <c r="B34" s="650"/>
      <c r="C34" s="1332" t="s">
        <v>1776</v>
      </c>
      <c r="D34" s="1332"/>
      <c r="E34" s="1333" t="s">
        <v>1777</v>
      </c>
      <c r="F34" s="1333"/>
      <c r="G34" s="997" t="s">
        <v>1778</v>
      </c>
      <c r="H34" s="997"/>
      <c r="I34" s="997" t="s">
        <v>1779</v>
      </c>
      <c r="J34" s="997"/>
      <c r="K34" s="1034" t="s">
        <v>889</v>
      </c>
      <c r="L34" s="1034"/>
      <c r="M34" s="1034"/>
      <c r="N34" s="211"/>
      <c r="O34" s="211"/>
      <c r="P34" s="212"/>
      <c r="Q34" s="294"/>
      <c r="R34" s="294"/>
      <c r="S34" s="294"/>
      <c r="T34" s="294"/>
      <c r="U34" s="294"/>
      <c r="V34" s="294"/>
    </row>
    <row r="35" spans="1:22" ht="78.599999999999994" customHeight="1">
      <c r="B35" s="650"/>
      <c r="C35" s="1332" t="s">
        <v>900</v>
      </c>
      <c r="D35" s="1332"/>
      <c r="E35" s="1351" t="s">
        <v>533</v>
      </c>
      <c r="F35" s="1351"/>
      <c r="G35" s="997" t="s">
        <v>901</v>
      </c>
      <c r="H35" s="997"/>
      <c r="I35" s="997" t="s">
        <v>902</v>
      </c>
      <c r="J35" s="997"/>
      <c r="K35" s="1034" t="s">
        <v>889</v>
      </c>
      <c r="L35" s="1034"/>
      <c r="M35" s="1034"/>
      <c r="Q35" s="330"/>
      <c r="R35" s="330"/>
      <c r="S35" s="330"/>
      <c r="T35" s="330"/>
      <c r="U35" s="330"/>
      <c r="V35" s="330"/>
    </row>
    <row r="36" spans="1:22" ht="24.95" customHeight="1">
      <c r="B36" s="650"/>
      <c r="C36" s="781"/>
      <c r="D36" s="780"/>
      <c r="E36" s="782"/>
      <c r="F36" s="782"/>
      <c r="G36" s="684"/>
      <c r="H36" s="684"/>
      <c r="I36" s="783"/>
      <c r="J36" s="684"/>
      <c r="K36" s="540"/>
      <c r="L36" s="540"/>
      <c r="M36" s="624"/>
      <c r="N36" s="1300" t="s">
        <v>66</v>
      </c>
      <c r="O36" s="1300"/>
      <c r="P36" s="1300"/>
      <c r="Q36" s="1300"/>
      <c r="R36" s="1300"/>
      <c r="S36" s="1300"/>
      <c r="T36" s="1300"/>
      <c r="U36" s="1300"/>
      <c r="V36" s="1300"/>
    </row>
    <row r="37" spans="1:22" ht="28.5" customHeight="1">
      <c r="C37" s="1352"/>
      <c r="D37" s="1352"/>
      <c r="E37" s="1289"/>
      <c r="F37" s="1289"/>
      <c r="G37" s="1289"/>
      <c r="H37" s="1289"/>
      <c r="I37" s="1275"/>
      <c r="J37" s="1275"/>
      <c r="K37" s="1289"/>
      <c r="L37" s="1289"/>
      <c r="M37" s="1353"/>
      <c r="N37" s="1300">
        <v>2021</v>
      </c>
      <c r="O37" s="1300"/>
      <c r="P37" s="1300"/>
      <c r="Q37" s="1300" t="s">
        <v>67</v>
      </c>
      <c r="R37" s="1300"/>
      <c r="S37" s="1300"/>
      <c r="T37" s="1300" t="s">
        <v>68</v>
      </c>
      <c r="U37" s="1300"/>
      <c r="V37" s="1300"/>
    </row>
    <row r="38" spans="1:22" ht="23.25" customHeight="1">
      <c r="C38" s="1028" t="s">
        <v>69</v>
      </c>
      <c r="D38" s="1028"/>
      <c r="E38" s="1326" t="s">
        <v>70</v>
      </c>
      <c r="F38" s="1273" t="s">
        <v>71</v>
      </c>
      <c r="G38" s="1273"/>
      <c r="H38" s="1273" t="s">
        <v>72</v>
      </c>
      <c r="I38" s="1326"/>
      <c r="J38" s="1273" t="s">
        <v>73</v>
      </c>
      <c r="K38" s="1273" t="s">
        <v>74</v>
      </c>
      <c r="L38" s="1327"/>
      <c r="M38" s="1273" t="s">
        <v>75</v>
      </c>
      <c r="N38" s="1155" t="s">
        <v>76</v>
      </c>
      <c r="O38" s="1155" t="s">
        <v>77</v>
      </c>
      <c r="P38" s="1343" t="s">
        <v>78</v>
      </c>
      <c r="Q38" s="1341" t="s">
        <v>76</v>
      </c>
      <c r="R38" s="1341" t="s">
        <v>77</v>
      </c>
      <c r="S38" s="1343" t="s">
        <v>78</v>
      </c>
      <c r="T38" s="1341" t="s">
        <v>79</v>
      </c>
      <c r="U38" s="1341" t="s">
        <v>80</v>
      </c>
      <c r="V38" s="1343" t="s">
        <v>78</v>
      </c>
    </row>
    <row r="39" spans="1:22" ht="51.75" customHeight="1">
      <c r="C39" s="1270"/>
      <c r="D39" s="1270"/>
      <c r="E39" s="1326"/>
      <c r="F39" s="673" t="s">
        <v>81</v>
      </c>
      <c r="G39" s="673" t="s">
        <v>82</v>
      </c>
      <c r="H39" s="1273"/>
      <c r="I39" s="1326"/>
      <c r="J39" s="1322"/>
      <c r="K39" s="1328"/>
      <c r="L39" s="1329"/>
      <c r="M39" s="1322"/>
      <c r="N39" s="1008"/>
      <c r="O39" s="1008"/>
      <c r="P39" s="1344"/>
      <c r="Q39" s="1342"/>
      <c r="R39" s="1342"/>
      <c r="S39" s="1344"/>
      <c r="T39" s="1342"/>
      <c r="U39" s="1342"/>
      <c r="V39" s="1344"/>
    </row>
    <row r="40" spans="1:22" ht="60.75" customHeight="1">
      <c r="A40" s="790" t="s">
        <v>903</v>
      </c>
      <c r="B40" s="651" t="s">
        <v>904</v>
      </c>
      <c r="C40" s="1305" t="s">
        <v>905</v>
      </c>
      <c r="D40" s="1305"/>
      <c r="E40" s="505" t="s">
        <v>86</v>
      </c>
      <c r="F40" s="527" t="s">
        <v>87</v>
      </c>
      <c r="G40" s="527" t="s">
        <v>212</v>
      </c>
      <c r="H40" s="1008" t="s">
        <v>443</v>
      </c>
      <c r="I40" s="1130"/>
      <c r="J40" s="505" t="s">
        <v>906</v>
      </c>
      <c r="K40" s="1034" t="s">
        <v>907</v>
      </c>
      <c r="L40" s="1130"/>
      <c r="M40" s="505" t="s">
        <v>443</v>
      </c>
      <c r="N40" s="550">
        <v>80000</v>
      </c>
      <c r="O40" s="550">
        <v>40000</v>
      </c>
      <c r="P40" s="548">
        <f>+N40-O40</f>
        <v>40000</v>
      </c>
      <c r="Q40" s="549">
        <v>0</v>
      </c>
      <c r="R40" s="549">
        <v>0</v>
      </c>
      <c r="S40" s="548">
        <f>+Q40-R40</f>
        <v>0</v>
      </c>
      <c r="T40" s="547">
        <f>N40+Q40</f>
        <v>80000</v>
      </c>
      <c r="U40" s="547">
        <f>O40+R40</f>
        <v>40000</v>
      </c>
      <c r="V40" s="548">
        <f>+T40-U40</f>
        <v>40000</v>
      </c>
    </row>
    <row r="41" spans="1:22" ht="28.35" customHeight="1">
      <c r="A41" s="1293" t="s">
        <v>908</v>
      </c>
      <c r="B41" s="1264" t="s">
        <v>909</v>
      </c>
      <c r="C41" s="1296" t="s">
        <v>910</v>
      </c>
      <c r="D41" s="1296"/>
      <c r="E41" s="1034" t="s">
        <v>911</v>
      </c>
      <c r="F41" s="1143" t="s">
        <v>87</v>
      </c>
      <c r="G41" s="1143" t="s">
        <v>212</v>
      </c>
      <c r="H41" s="1307" t="s">
        <v>443</v>
      </c>
      <c r="I41" s="1307"/>
      <c r="J41" s="1034">
        <v>3.3</v>
      </c>
      <c r="K41" s="1283" t="s">
        <v>912</v>
      </c>
      <c r="L41" s="1283"/>
      <c r="M41" s="505" t="s">
        <v>443</v>
      </c>
      <c r="N41" s="1304">
        <v>600000</v>
      </c>
      <c r="O41" s="550">
        <v>180000</v>
      </c>
      <c r="P41" s="1302">
        <f>+N41-O41-O42-O43</f>
        <v>200000</v>
      </c>
      <c r="Q41" s="549">
        <v>0</v>
      </c>
      <c r="R41" s="549">
        <v>0</v>
      </c>
      <c r="S41" s="1302">
        <f>+Q41-R41</f>
        <v>0</v>
      </c>
      <c r="T41" s="1301">
        <f>N41+Q41</f>
        <v>600000</v>
      </c>
      <c r="U41" s="547">
        <f>O41+R41</f>
        <v>180000</v>
      </c>
      <c r="V41" s="1302">
        <f>+T41-U41-U42-U43</f>
        <v>200000</v>
      </c>
    </row>
    <row r="42" spans="1:22" ht="24" customHeight="1">
      <c r="A42" s="1293"/>
      <c r="B42" s="1264"/>
      <c r="C42" s="1296"/>
      <c r="D42" s="1296"/>
      <c r="E42" s="1034"/>
      <c r="F42" s="1143"/>
      <c r="G42" s="1143"/>
      <c r="H42" s="1008" t="s">
        <v>443</v>
      </c>
      <c r="I42" s="1008"/>
      <c r="J42" s="1034"/>
      <c r="K42" s="1283"/>
      <c r="L42" s="1283"/>
      <c r="M42" s="505" t="s">
        <v>158</v>
      </c>
      <c r="N42" s="1304"/>
      <c r="O42" s="550">
        <v>190000</v>
      </c>
      <c r="P42" s="1302"/>
      <c r="Q42" s="549">
        <v>0</v>
      </c>
      <c r="R42" s="549">
        <v>0</v>
      </c>
      <c r="S42" s="1302"/>
      <c r="T42" s="1301"/>
      <c r="U42" s="547">
        <f t="shared" ref="U42:U50" si="0">O42+R42</f>
        <v>190000</v>
      </c>
      <c r="V42" s="1302"/>
    </row>
    <row r="43" spans="1:22" ht="47.45" customHeight="1">
      <c r="A43" s="1293"/>
      <c r="B43" s="1264"/>
      <c r="C43" s="1296"/>
      <c r="D43" s="1296"/>
      <c r="E43" s="1034"/>
      <c r="F43" s="1143"/>
      <c r="G43" s="1143"/>
      <c r="H43" s="1307" t="s">
        <v>443</v>
      </c>
      <c r="I43" s="1307"/>
      <c r="J43" s="1034"/>
      <c r="K43" s="1283"/>
      <c r="L43" s="1283"/>
      <c r="M43" s="505" t="s">
        <v>913</v>
      </c>
      <c r="N43" s="1304"/>
      <c r="O43" s="550">
        <v>30000</v>
      </c>
      <c r="P43" s="1302"/>
      <c r="Q43" s="549">
        <v>0</v>
      </c>
      <c r="R43" s="549">
        <v>0</v>
      </c>
      <c r="S43" s="1302"/>
      <c r="T43" s="1301"/>
      <c r="U43" s="547">
        <f t="shared" si="0"/>
        <v>30000</v>
      </c>
      <c r="V43" s="1302"/>
    </row>
    <row r="44" spans="1:22" ht="42" customHeight="1">
      <c r="A44" s="1293"/>
      <c r="B44" s="1264" t="s">
        <v>914</v>
      </c>
      <c r="C44" s="1296" t="s">
        <v>915</v>
      </c>
      <c r="D44" s="1296"/>
      <c r="E44" s="1034" t="s">
        <v>911</v>
      </c>
      <c r="F44" s="1143" t="s">
        <v>87</v>
      </c>
      <c r="G44" s="1143" t="s">
        <v>212</v>
      </c>
      <c r="H44" s="1063" t="s">
        <v>443</v>
      </c>
      <c r="I44" s="1063"/>
      <c r="J44" s="1034" t="s">
        <v>916</v>
      </c>
      <c r="K44" s="1034" t="s">
        <v>917</v>
      </c>
      <c r="L44" s="1034"/>
      <c r="M44" s="505" t="s">
        <v>443</v>
      </c>
      <c r="N44" s="1304">
        <v>100000</v>
      </c>
      <c r="O44" s="550">
        <v>64000</v>
      </c>
      <c r="P44" s="1302">
        <f>+N44-O44-O45</f>
        <v>32000</v>
      </c>
      <c r="Q44" s="1303">
        <v>0</v>
      </c>
      <c r="R44" s="549">
        <v>0</v>
      </c>
      <c r="S44" s="1302">
        <f>+Q44-R44</f>
        <v>0</v>
      </c>
      <c r="T44" s="1301">
        <f>N44+Q44</f>
        <v>100000</v>
      </c>
      <c r="U44" s="547">
        <f t="shared" si="0"/>
        <v>64000</v>
      </c>
      <c r="V44" s="1302">
        <f>+T44-U44-U45</f>
        <v>32000</v>
      </c>
    </row>
    <row r="45" spans="1:22" ht="37.700000000000003" customHeight="1">
      <c r="A45" s="1293"/>
      <c r="B45" s="1264"/>
      <c r="C45" s="1296"/>
      <c r="D45" s="1296"/>
      <c r="E45" s="1034"/>
      <c r="F45" s="1143"/>
      <c r="G45" s="1143"/>
      <c r="H45" s="1307" t="s">
        <v>443</v>
      </c>
      <c r="I45" s="1307"/>
      <c r="J45" s="1034"/>
      <c r="K45" s="1034"/>
      <c r="L45" s="1034"/>
      <c r="M45" s="505" t="s">
        <v>918</v>
      </c>
      <c r="N45" s="1304"/>
      <c r="O45" s="550">
        <v>4000</v>
      </c>
      <c r="P45" s="1302"/>
      <c r="Q45" s="1303"/>
      <c r="R45" s="549">
        <v>0</v>
      </c>
      <c r="S45" s="1302"/>
      <c r="T45" s="1301"/>
      <c r="U45" s="547">
        <f t="shared" si="0"/>
        <v>4000</v>
      </c>
      <c r="V45" s="1302"/>
    </row>
    <row r="46" spans="1:22" ht="39.6" customHeight="1">
      <c r="A46" s="1293"/>
      <c r="B46" s="651" t="s">
        <v>919</v>
      </c>
      <c r="C46" s="1296" t="s">
        <v>920</v>
      </c>
      <c r="D46" s="1296"/>
      <c r="E46" s="505" t="s">
        <v>911</v>
      </c>
      <c r="F46" s="527" t="s">
        <v>87</v>
      </c>
      <c r="G46" s="527" t="s">
        <v>1717</v>
      </c>
      <c r="H46" s="1008" t="s">
        <v>443</v>
      </c>
      <c r="I46" s="1008"/>
      <c r="J46" s="505"/>
      <c r="K46" s="1034" t="s">
        <v>921</v>
      </c>
      <c r="L46" s="1034"/>
      <c r="M46" s="505" t="s">
        <v>922</v>
      </c>
      <c r="N46" s="550">
        <v>500000</v>
      </c>
      <c r="O46" s="550">
        <v>0</v>
      </c>
      <c r="P46" s="548">
        <f>+N46-O46</f>
        <v>500000</v>
      </c>
      <c r="Q46" s="549">
        <v>500000</v>
      </c>
      <c r="R46" s="549">
        <v>0</v>
      </c>
      <c r="S46" s="548">
        <f t="shared" ref="S46:S55" si="1">+Q46-R46</f>
        <v>500000</v>
      </c>
      <c r="T46" s="547">
        <f>N46+Q46</f>
        <v>1000000</v>
      </c>
      <c r="U46" s="547">
        <f t="shared" si="0"/>
        <v>0</v>
      </c>
      <c r="V46" s="548">
        <f t="shared" ref="V46:V54" si="2">+T46-U46</f>
        <v>1000000</v>
      </c>
    </row>
    <row r="47" spans="1:22" ht="54.6" customHeight="1">
      <c r="A47" s="1293"/>
      <c r="B47" s="651" t="s">
        <v>923</v>
      </c>
      <c r="C47" s="1296" t="s">
        <v>924</v>
      </c>
      <c r="D47" s="1296"/>
      <c r="E47" s="530" t="s">
        <v>86</v>
      </c>
      <c r="F47" s="760" t="s">
        <v>1718</v>
      </c>
      <c r="G47" s="760" t="s">
        <v>93</v>
      </c>
      <c r="H47" s="1008" t="s">
        <v>162</v>
      </c>
      <c r="I47" s="1008"/>
      <c r="J47" s="545" t="s">
        <v>925</v>
      </c>
      <c r="K47" s="1034" t="s">
        <v>926</v>
      </c>
      <c r="L47" s="1034"/>
      <c r="M47" s="545" t="s">
        <v>927</v>
      </c>
      <c r="N47" s="299">
        <v>200000</v>
      </c>
      <c r="O47" s="299">
        <v>100000</v>
      </c>
      <c r="P47" s="548">
        <f>+N47-O47</f>
        <v>100000</v>
      </c>
      <c r="Q47" s="300">
        <v>150000</v>
      </c>
      <c r="R47" s="300">
        <v>0</v>
      </c>
      <c r="S47" s="548">
        <f t="shared" si="1"/>
        <v>150000</v>
      </c>
      <c r="T47" s="547">
        <f>N47+Q47</f>
        <v>350000</v>
      </c>
      <c r="U47" s="547">
        <f t="shared" si="0"/>
        <v>100000</v>
      </c>
      <c r="V47" s="548">
        <f t="shared" ref="V47:V48" si="3">+T47-U47</f>
        <v>250000</v>
      </c>
    </row>
    <row r="48" spans="1:22" ht="69" customHeight="1">
      <c r="A48" s="1293"/>
      <c r="B48" s="651" t="s">
        <v>928</v>
      </c>
      <c r="C48" s="1279" t="s">
        <v>929</v>
      </c>
      <c r="D48" s="1279"/>
      <c r="E48" s="545" t="s">
        <v>930</v>
      </c>
      <c r="F48" s="466" t="s">
        <v>87</v>
      </c>
      <c r="G48" s="466" t="s">
        <v>93</v>
      </c>
      <c r="H48" s="1008" t="s">
        <v>931</v>
      </c>
      <c r="I48" s="1008"/>
      <c r="J48" s="761" t="s">
        <v>932</v>
      </c>
      <c r="K48" s="1271" t="s">
        <v>933</v>
      </c>
      <c r="L48" s="1271"/>
      <c r="M48" s="466" t="s">
        <v>934</v>
      </c>
      <c r="N48" s="302">
        <v>30000</v>
      </c>
      <c r="O48" s="302">
        <v>30000</v>
      </c>
      <c r="P48" s="548">
        <f>+N48-O48</f>
        <v>0</v>
      </c>
      <c r="Q48" s="300"/>
      <c r="R48" s="300"/>
      <c r="S48" s="548">
        <f t="shared" si="1"/>
        <v>0</v>
      </c>
      <c r="T48" s="547">
        <f>N48+Q48</f>
        <v>30000</v>
      </c>
      <c r="U48" s="547">
        <f t="shared" si="0"/>
        <v>30000</v>
      </c>
      <c r="V48" s="548">
        <f t="shared" si="3"/>
        <v>0</v>
      </c>
    </row>
    <row r="49" spans="1:70" ht="42" customHeight="1">
      <c r="A49" s="1293"/>
      <c r="B49" s="651" t="s">
        <v>935</v>
      </c>
      <c r="C49" s="1279" t="s">
        <v>936</v>
      </c>
      <c r="D49" s="1279"/>
      <c r="E49" s="466" t="s">
        <v>86</v>
      </c>
      <c r="F49" s="466" t="s">
        <v>87</v>
      </c>
      <c r="G49" s="466" t="s">
        <v>93</v>
      </c>
      <c r="H49" s="1008" t="s">
        <v>931</v>
      </c>
      <c r="I49" s="1008"/>
      <c r="J49" s="761" t="s">
        <v>932</v>
      </c>
      <c r="K49" s="1271" t="s">
        <v>937</v>
      </c>
      <c r="L49" s="1271"/>
      <c r="M49" s="466" t="s">
        <v>934</v>
      </c>
      <c r="N49" s="302">
        <v>37500</v>
      </c>
      <c r="O49" s="302">
        <v>37500</v>
      </c>
      <c r="P49" s="548">
        <f>+N49-O49</f>
        <v>0</v>
      </c>
      <c r="Q49" s="300"/>
      <c r="R49" s="300"/>
      <c r="S49" s="548">
        <f t="shared" si="1"/>
        <v>0</v>
      </c>
      <c r="T49" s="547">
        <f>N49+Q49</f>
        <v>37500</v>
      </c>
      <c r="U49" s="547">
        <f t="shared" si="0"/>
        <v>37500</v>
      </c>
      <c r="V49" s="548">
        <f t="shared" ref="V49:V50" si="4">+T49-U49</f>
        <v>0</v>
      </c>
    </row>
    <row r="50" spans="1:70" ht="80.25" customHeight="1">
      <c r="A50" s="1293"/>
      <c r="B50" s="651" t="s">
        <v>938</v>
      </c>
      <c r="C50" s="1296" t="s">
        <v>939</v>
      </c>
      <c r="D50" s="1296"/>
      <c r="E50" s="530" t="s">
        <v>86</v>
      </c>
      <c r="F50" s="647" t="s">
        <v>87</v>
      </c>
      <c r="G50" s="647" t="s">
        <v>88</v>
      </c>
      <c r="H50" s="1008" t="s">
        <v>307</v>
      </c>
      <c r="I50" s="1008"/>
      <c r="J50" s="646" t="s">
        <v>369</v>
      </c>
      <c r="K50" s="1271" t="s">
        <v>940</v>
      </c>
      <c r="L50" s="1271"/>
      <c r="M50" s="646" t="s">
        <v>941</v>
      </c>
      <c r="N50" s="299">
        <v>581000</v>
      </c>
      <c r="O50" s="299">
        <v>581000</v>
      </c>
      <c r="P50" s="548">
        <v>0</v>
      </c>
      <c r="Q50" s="300">
        <v>200000</v>
      </c>
      <c r="R50" s="300">
        <v>0</v>
      </c>
      <c r="S50" s="548">
        <f t="shared" si="1"/>
        <v>200000</v>
      </c>
      <c r="T50" s="547">
        <f>N50+Q50</f>
        <v>781000</v>
      </c>
      <c r="U50" s="547">
        <f t="shared" si="0"/>
        <v>581000</v>
      </c>
      <c r="V50" s="548">
        <f t="shared" si="4"/>
        <v>200000</v>
      </c>
    </row>
    <row r="51" spans="1:70" ht="39.6" customHeight="1">
      <c r="A51" s="1293"/>
      <c r="B51" s="1264" t="s">
        <v>942</v>
      </c>
      <c r="C51" s="1202" t="s">
        <v>943</v>
      </c>
      <c r="D51" s="1202"/>
      <c r="E51" s="815" t="s">
        <v>86</v>
      </c>
      <c r="F51" s="910" t="s">
        <v>87</v>
      </c>
      <c r="G51" s="811" t="s">
        <v>119</v>
      </c>
      <c r="H51" s="1325" t="s">
        <v>65</v>
      </c>
      <c r="I51" s="1325"/>
      <c r="J51" s="815" t="s">
        <v>944</v>
      </c>
      <c r="K51" s="1202" t="s">
        <v>945</v>
      </c>
      <c r="L51" s="1202"/>
      <c r="M51" s="477" t="s">
        <v>946</v>
      </c>
      <c r="N51" s="303">
        <v>2993360</v>
      </c>
      <c r="O51" s="303">
        <v>2993360</v>
      </c>
      <c r="P51" s="304">
        <f t="shared" ref="P51:P54" si="5">+N51-O51</f>
        <v>0</v>
      </c>
      <c r="Q51" s="303">
        <v>2065420</v>
      </c>
      <c r="R51" s="303">
        <v>65420</v>
      </c>
      <c r="S51" s="304">
        <f t="shared" si="1"/>
        <v>2000000</v>
      </c>
      <c r="T51" s="305">
        <f t="shared" ref="T51:U55" si="6">N51+Q51</f>
        <v>5058780</v>
      </c>
      <c r="U51" s="305">
        <f t="shared" si="6"/>
        <v>3058780</v>
      </c>
      <c r="V51" s="304">
        <f t="shared" si="2"/>
        <v>2000000</v>
      </c>
      <c r="W51" s="121"/>
      <c r="X51" s="121"/>
      <c r="Y51" s="121"/>
      <c r="Z51" s="121"/>
      <c r="AA51" s="121"/>
      <c r="AB51" s="121"/>
      <c r="AC51" s="121"/>
      <c r="AD51" s="121"/>
      <c r="AE51" s="121"/>
      <c r="AF51" s="121"/>
      <c r="AG51" s="121"/>
      <c r="AH51" s="121"/>
      <c r="AI51" s="121"/>
      <c r="AJ51" s="121"/>
      <c r="AK51" s="121"/>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row>
    <row r="52" spans="1:70" ht="38.1" customHeight="1">
      <c r="A52" s="1293"/>
      <c r="B52" s="1264"/>
      <c r="C52" s="1202"/>
      <c r="D52" s="1202"/>
      <c r="E52" s="815"/>
      <c r="F52" s="910"/>
      <c r="G52" s="811"/>
      <c r="H52" s="1324" t="s">
        <v>65</v>
      </c>
      <c r="I52" s="1324"/>
      <c r="J52" s="815"/>
      <c r="K52" s="1202"/>
      <c r="L52" s="1202"/>
      <c r="M52" s="477" t="s">
        <v>65</v>
      </c>
      <c r="N52" s="303">
        <v>53000</v>
      </c>
      <c r="O52" s="303">
        <v>53000</v>
      </c>
      <c r="P52" s="304">
        <f t="shared" si="5"/>
        <v>0</v>
      </c>
      <c r="Q52" s="303">
        <v>15000</v>
      </c>
      <c r="R52" s="303">
        <v>15000</v>
      </c>
      <c r="S52" s="304">
        <f t="shared" si="1"/>
        <v>0</v>
      </c>
      <c r="T52" s="305">
        <f t="shared" si="6"/>
        <v>68000</v>
      </c>
      <c r="U52" s="305">
        <f t="shared" si="6"/>
        <v>68000</v>
      </c>
      <c r="V52" s="304">
        <f t="shared" si="2"/>
        <v>0</v>
      </c>
      <c r="W52" s="121"/>
      <c r="X52" s="121"/>
      <c r="Y52" s="121"/>
      <c r="Z52" s="121"/>
      <c r="AA52" s="121"/>
      <c r="AB52" s="121"/>
      <c r="AC52" s="121"/>
      <c r="AD52" s="121"/>
      <c r="AE52" s="121"/>
      <c r="AF52" s="121"/>
      <c r="AG52" s="121"/>
      <c r="AH52" s="121"/>
      <c r="AI52" s="121"/>
      <c r="AJ52" s="121"/>
      <c r="AK52" s="121"/>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9"/>
      <c r="BR52" s="119"/>
    </row>
    <row r="53" spans="1:70" ht="54.75" customHeight="1">
      <c r="A53" s="1293"/>
      <c r="B53" s="651" t="s">
        <v>947</v>
      </c>
      <c r="C53" s="1292" t="s">
        <v>948</v>
      </c>
      <c r="D53" s="1292"/>
      <c r="E53" s="477" t="s">
        <v>86</v>
      </c>
      <c r="F53" s="477" t="s">
        <v>87</v>
      </c>
      <c r="G53" s="477" t="s">
        <v>88</v>
      </c>
      <c r="H53" s="811" t="s">
        <v>139</v>
      </c>
      <c r="I53" s="811"/>
      <c r="J53" s="477" t="s">
        <v>369</v>
      </c>
      <c r="K53" s="1202" t="s">
        <v>949</v>
      </c>
      <c r="L53" s="1202"/>
      <c r="M53" s="734" t="s">
        <v>918</v>
      </c>
      <c r="N53" s="549">
        <v>2500</v>
      </c>
      <c r="O53" s="762">
        <v>2500</v>
      </c>
      <c r="P53" s="306">
        <f t="shared" si="5"/>
        <v>0</v>
      </c>
      <c r="Q53" s="549"/>
      <c r="R53" s="549"/>
      <c r="S53" s="306">
        <f t="shared" si="1"/>
        <v>0</v>
      </c>
      <c r="T53" s="549">
        <f t="shared" si="6"/>
        <v>2500</v>
      </c>
      <c r="U53" s="549">
        <f t="shared" si="6"/>
        <v>2500</v>
      </c>
      <c r="V53" s="306">
        <f t="shared" si="2"/>
        <v>0</v>
      </c>
    </row>
    <row r="54" spans="1:70" s="278" customFormat="1" ht="39.75" customHeight="1">
      <c r="A54" s="1293"/>
      <c r="B54" s="651" t="s">
        <v>950</v>
      </c>
      <c r="C54" s="840" t="s">
        <v>951</v>
      </c>
      <c r="D54" s="840"/>
      <c r="E54" s="477" t="s">
        <v>86</v>
      </c>
      <c r="F54" s="477" t="s">
        <v>1751</v>
      </c>
      <c r="G54" s="477" t="s">
        <v>88</v>
      </c>
      <c r="H54" s="811" t="s">
        <v>139</v>
      </c>
      <c r="I54" s="811"/>
      <c r="J54" s="477" t="s">
        <v>369</v>
      </c>
      <c r="K54" s="1202" t="s">
        <v>949</v>
      </c>
      <c r="L54" s="1202"/>
      <c r="M54" s="734" t="s">
        <v>918</v>
      </c>
      <c r="N54" s="549">
        <v>20000</v>
      </c>
      <c r="O54" s="762">
        <v>20000</v>
      </c>
      <c r="P54" s="306">
        <f t="shared" si="5"/>
        <v>0</v>
      </c>
      <c r="Q54" s="549"/>
      <c r="R54" s="549"/>
      <c r="S54" s="306">
        <f t="shared" si="1"/>
        <v>0</v>
      </c>
      <c r="T54" s="549">
        <f t="shared" si="6"/>
        <v>20000</v>
      </c>
      <c r="U54" s="549">
        <f t="shared" si="6"/>
        <v>20000</v>
      </c>
      <c r="V54" s="306">
        <f t="shared" si="2"/>
        <v>0</v>
      </c>
      <c r="W54" s="307"/>
      <c r="X54" s="308"/>
      <c r="Y54" s="308"/>
      <c r="Z54" s="308"/>
      <c r="AA54" s="308"/>
      <c r="AB54" s="308"/>
      <c r="AC54" s="308"/>
      <c r="AD54" s="308"/>
      <c r="AE54" s="308"/>
      <c r="AF54" s="308"/>
      <c r="AG54" s="308"/>
      <c r="AH54" s="308"/>
      <c r="AI54" s="308"/>
      <c r="AJ54" s="308"/>
      <c r="AK54" s="308"/>
    </row>
    <row r="55" spans="1:70" ht="23.45" customHeight="1">
      <c r="A55" s="1259" t="s">
        <v>952</v>
      </c>
      <c r="B55" s="1264" t="s">
        <v>953</v>
      </c>
      <c r="C55" s="1305" t="s">
        <v>954</v>
      </c>
      <c r="D55" s="1305"/>
      <c r="E55" s="1034" t="s">
        <v>911</v>
      </c>
      <c r="F55" s="1143" t="s">
        <v>87</v>
      </c>
      <c r="G55" s="1143" t="s">
        <v>212</v>
      </c>
      <c r="H55" s="1063" t="s">
        <v>443</v>
      </c>
      <c r="I55" s="1063"/>
      <c r="J55" s="1034" t="s">
        <v>955</v>
      </c>
      <c r="K55" s="1034" t="s">
        <v>956</v>
      </c>
      <c r="L55" s="1034"/>
      <c r="M55" s="505" t="s">
        <v>443</v>
      </c>
      <c r="N55" s="1304">
        <v>100000</v>
      </c>
      <c r="O55" s="550">
        <v>30000</v>
      </c>
      <c r="P55" s="1302">
        <f>+N55-O55-O56</f>
        <v>50000</v>
      </c>
      <c r="Q55" s="1303">
        <v>0</v>
      </c>
      <c r="R55" s="549">
        <v>0</v>
      </c>
      <c r="S55" s="1302">
        <f t="shared" si="1"/>
        <v>0</v>
      </c>
      <c r="T55" s="1301">
        <f t="shared" si="6"/>
        <v>100000</v>
      </c>
      <c r="U55" s="547">
        <f t="shared" si="6"/>
        <v>30000</v>
      </c>
      <c r="V55" s="1302">
        <f>+T55-U55-U56</f>
        <v>50000</v>
      </c>
    </row>
    <row r="56" spans="1:70" ht="20.45" customHeight="1">
      <c r="A56" s="1259"/>
      <c r="B56" s="1264"/>
      <c r="C56" s="1305"/>
      <c r="D56" s="1305"/>
      <c r="E56" s="1034"/>
      <c r="F56" s="1143"/>
      <c r="G56" s="1143"/>
      <c r="H56" s="1307" t="s">
        <v>443</v>
      </c>
      <c r="I56" s="1307"/>
      <c r="J56" s="1034"/>
      <c r="K56" s="1034"/>
      <c r="L56" s="1034"/>
      <c r="M56" s="505" t="s">
        <v>957</v>
      </c>
      <c r="N56" s="1304"/>
      <c r="O56" s="550">
        <v>20000</v>
      </c>
      <c r="P56" s="1302"/>
      <c r="Q56" s="1303"/>
      <c r="R56" s="549">
        <v>0</v>
      </c>
      <c r="S56" s="1302"/>
      <c r="T56" s="1301"/>
      <c r="U56" s="547">
        <f t="shared" ref="U56:U65" si="7">O56+R56</f>
        <v>20000</v>
      </c>
      <c r="V56" s="1302"/>
    </row>
    <row r="57" spans="1:70" s="99" customFormat="1" ht="80.25" customHeight="1">
      <c r="A57" s="1259"/>
      <c r="B57" s="651" t="s">
        <v>958</v>
      </c>
      <c r="C57" s="840" t="s">
        <v>959</v>
      </c>
      <c r="D57" s="840"/>
      <c r="E57" s="505" t="s">
        <v>86</v>
      </c>
      <c r="F57" s="477" t="s">
        <v>87</v>
      </c>
      <c r="G57" s="477" t="s">
        <v>93</v>
      </c>
      <c r="H57" s="811" t="s">
        <v>139</v>
      </c>
      <c r="I57" s="811"/>
      <c r="J57" s="483" t="s">
        <v>961</v>
      </c>
      <c r="K57" s="1205" t="s">
        <v>962</v>
      </c>
      <c r="L57" s="1205"/>
      <c r="M57" s="477" t="s">
        <v>963</v>
      </c>
      <c r="N57" s="309">
        <v>60000</v>
      </c>
      <c r="O57" s="309">
        <v>2000</v>
      </c>
      <c r="P57" s="304">
        <f>+N57-O57</f>
        <v>58000</v>
      </c>
      <c r="Q57" s="309">
        <v>60000</v>
      </c>
      <c r="R57" s="309">
        <v>10000</v>
      </c>
      <c r="S57" s="304">
        <f>+Q57-R57</f>
        <v>50000</v>
      </c>
      <c r="T57" s="305">
        <f>N57+Q57</f>
        <v>120000</v>
      </c>
      <c r="U57" s="305">
        <f t="shared" si="7"/>
        <v>12000</v>
      </c>
      <c r="V57" s="304">
        <f>+T57-U57</f>
        <v>108000</v>
      </c>
      <c r="W57" s="24"/>
      <c r="X57" s="19"/>
      <c r="Y57" s="19"/>
      <c r="Z57" s="19"/>
      <c r="AA57" s="19"/>
      <c r="AB57" s="19"/>
      <c r="AC57" s="19"/>
      <c r="AD57" s="19"/>
      <c r="AE57" s="19"/>
      <c r="AF57" s="19"/>
      <c r="AG57" s="19"/>
      <c r="AH57" s="19"/>
      <c r="AI57" s="19"/>
      <c r="AJ57" s="19"/>
      <c r="AK57" s="19"/>
    </row>
    <row r="58" spans="1:70" ht="92.25" customHeight="1">
      <c r="A58" s="1259"/>
      <c r="B58" s="651" t="s">
        <v>964</v>
      </c>
      <c r="C58" s="1296" t="s">
        <v>965</v>
      </c>
      <c r="D58" s="1296"/>
      <c r="E58" s="505" t="s">
        <v>86</v>
      </c>
      <c r="F58" s="763" t="s">
        <v>87</v>
      </c>
      <c r="G58" s="763" t="s">
        <v>212</v>
      </c>
      <c r="H58" s="1148" t="s">
        <v>443</v>
      </c>
      <c r="I58" s="1130"/>
      <c r="J58" s="530" t="s">
        <v>966</v>
      </c>
      <c r="K58" s="1149" t="s">
        <v>967</v>
      </c>
      <c r="L58" s="1130"/>
      <c r="M58" s="505" t="s">
        <v>443</v>
      </c>
      <c r="N58" s="550">
        <v>100000</v>
      </c>
      <c r="O58" s="764">
        <v>100000</v>
      </c>
      <c r="P58" s="548">
        <f>+N58-O58</f>
        <v>0</v>
      </c>
      <c r="Q58" s="549">
        <v>0</v>
      </c>
      <c r="R58" s="549">
        <v>0</v>
      </c>
      <c r="S58" s="548">
        <f>+Q58-R58</f>
        <v>0</v>
      </c>
      <c r="T58" s="547">
        <f>N58+Q58</f>
        <v>100000</v>
      </c>
      <c r="U58" s="547">
        <f t="shared" si="7"/>
        <v>100000</v>
      </c>
      <c r="V58" s="548">
        <f>+T58-U58</f>
        <v>0</v>
      </c>
    </row>
    <row r="59" spans="1:70" ht="34.5" customHeight="1">
      <c r="A59" s="1259"/>
      <c r="B59" s="1264" t="s">
        <v>968</v>
      </c>
      <c r="C59" s="1296" t="s">
        <v>969</v>
      </c>
      <c r="D59" s="1296"/>
      <c r="E59" s="1034" t="s">
        <v>86</v>
      </c>
      <c r="F59" s="1143" t="s">
        <v>87</v>
      </c>
      <c r="G59" s="1143" t="s">
        <v>212</v>
      </c>
      <c r="H59" s="1307" t="s">
        <v>443</v>
      </c>
      <c r="I59" s="1307"/>
      <c r="J59" s="1034" t="s">
        <v>966</v>
      </c>
      <c r="K59" s="1034" t="s">
        <v>967</v>
      </c>
      <c r="L59" s="1034"/>
      <c r="M59" s="505" t="s">
        <v>339</v>
      </c>
      <c r="N59" s="1304">
        <v>5140000</v>
      </c>
      <c r="O59" s="550">
        <v>2100000</v>
      </c>
      <c r="P59" s="1302">
        <f>+N59-O59-O60-O61-O62-O63</f>
        <v>120000</v>
      </c>
      <c r="Q59" s="1303">
        <v>0</v>
      </c>
      <c r="R59" s="549">
        <v>0</v>
      </c>
      <c r="S59" s="1302">
        <f>+Q59-R59</f>
        <v>0</v>
      </c>
      <c r="T59" s="1301">
        <f>N59+Q59</f>
        <v>5140000</v>
      </c>
      <c r="U59" s="547">
        <f t="shared" si="7"/>
        <v>2100000</v>
      </c>
      <c r="V59" s="1302">
        <f>+T59-U59-U60-U61-U62-U63</f>
        <v>120000</v>
      </c>
    </row>
    <row r="60" spans="1:70" ht="17.45" customHeight="1">
      <c r="A60" s="1259"/>
      <c r="B60" s="1264"/>
      <c r="C60" s="1296"/>
      <c r="D60" s="1296"/>
      <c r="E60" s="1034"/>
      <c r="F60" s="1143"/>
      <c r="G60" s="1143"/>
      <c r="H60" s="1307" t="s">
        <v>443</v>
      </c>
      <c r="I60" s="1307"/>
      <c r="J60" s="1034"/>
      <c r="K60" s="1034"/>
      <c r="L60" s="1034"/>
      <c r="M60" s="505" t="s">
        <v>913</v>
      </c>
      <c r="N60" s="1304"/>
      <c r="O60" s="550">
        <v>580000</v>
      </c>
      <c r="P60" s="1302"/>
      <c r="Q60" s="1303"/>
      <c r="R60" s="549">
        <v>0</v>
      </c>
      <c r="S60" s="1302"/>
      <c r="T60" s="1301"/>
      <c r="U60" s="547">
        <f t="shared" si="7"/>
        <v>580000</v>
      </c>
      <c r="V60" s="1302"/>
    </row>
    <row r="61" spans="1:70" ht="34.5" customHeight="1">
      <c r="A61" s="1259"/>
      <c r="B61" s="1264"/>
      <c r="C61" s="1296"/>
      <c r="D61" s="1296"/>
      <c r="E61" s="1034"/>
      <c r="F61" s="1143"/>
      <c r="G61" s="1143"/>
      <c r="H61" s="1008" t="s">
        <v>443</v>
      </c>
      <c r="I61" s="1008"/>
      <c r="J61" s="1034"/>
      <c r="K61" s="1034"/>
      <c r="L61" s="1034"/>
      <c r="M61" s="505" t="s">
        <v>970</v>
      </c>
      <c r="N61" s="1304"/>
      <c r="O61" s="550">
        <v>360000</v>
      </c>
      <c r="P61" s="1302"/>
      <c r="Q61" s="1303"/>
      <c r="R61" s="549">
        <v>0</v>
      </c>
      <c r="S61" s="1302"/>
      <c r="T61" s="1301"/>
      <c r="U61" s="547">
        <f t="shared" si="7"/>
        <v>360000</v>
      </c>
      <c r="V61" s="1302"/>
    </row>
    <row r="62" spans="1:70" ht="24.6" customHeight="1">
      <c r="A62" s="1259"/>
      <c r="B62" s="1264"/>
      <c r="C62" s="1296"/>
      <c r="D62" s="1296"/>
      <c r="E62" s="1034"/>
      <c r="F62" s="1143"/>
      <c r="G62" s="1143"/>
      <c r="H62" s="1307" t="s">
        <v>443</v>
      </c>
      <c r="I62" s="1307"/>
      <c r="J62" s="1034"/>
      <c r="K62" s="1034"/>
      <c r="L62" s="1034"/>
      <c r="M62" s="505" t="s">
        <v>158</v>
      </c>
      <c r="N62" s="1304"/>
      <c r="O62" s="550">
        <v>90000</v>
      </c>
      <c r="P62" s="1302"/>
      <c r="Q62" s="1303"/>
      <c r="R62" s="549">
        <v>0</v>
      </c>
      <c r="S62" s="1302"/>
      <c r="T62" s="1301"/>
      <c r="U62" s="547">
        <f t="shared" si="7"/>
        <v>90000</v>
      </c>
      <c r="V62" s="1302"/>
    </row>
    <row r="63" spans="1:70" ht="29.1" customHeight="1">
      <c r="A63" s="1259"/>
      <c r="B63" s="1264"/>
      <c r="C63" s="1296"/>
      <c r="D63" s="1296"/>
      <c r="E63" s="1034"/>
      <c r="F63" s="1143"/>
      <c r="G63" s="1143"/>
      <c r="H63" s="1307" t="s">
        <v>443</v>
      </c>
      <c r="I63" s="1307"/>
      <c r="J63" s="1034"/>
      <c r="K63" s="1034"/>
      <c r="L63" s="1034"/>
      <c r="M63" s="505" t="s">
        <v>443</v>
      </c>
      <c r="N63" s="1304"/>
      <c r="O63" s="550">
        <v>1890000</v>
      </c>
      <c r="P63" s="1302"/>
      <c r="Q63" s="1303"/>
      <c r="R63" s="549">
        <v>0</v>
      </c>
      <c r="S63" s="1302"/>
      <c r="T63" s="1301"/>
      <c r="U63" s="547">
        <f t="shared" si="7"/>
        <v>1890000</v>
      </c>
      <c r="V63" s="1302"/>
    </row>
    <row r="64" spans="1:70" ht="80.25" customHeight="1">
      <c r="A64" s="1259"/>
      <c r="B64" s="651" t="s">
        <v>971</v>
      </c>
      <c r="C64" s="1279" t="s">
        <v>972</v>
      </c>
      <c r="D64" s="1279"/>
      <c r="E64" s="545" t="s">
        <v>117</v>
      </c>
      <c r="F64" s="545" t="s">
        <v>87</v>
      </c>
      <c r="G64" s="765" t="s">
        <v>357</v>
      </c>
      <c r="H64" s="1340" t="s">
        <v>65</v>
      </c>
      <c r="I64" s="1340"/>
      <c r="J64" s="545" t="s">
        <v>973</v>
      </c>
      <c r="K64" s="1306" t="s">
        <v>65</v>
      </c>
      <c r="L64" s="1306"/>
      <c r="M64" s="545" t="s">
        <v>974</v>
      </c>
      <c r="N64" s="550">
        <v>4125919.17</v>
      </c>
      <c r="O64" s="550">
        <v>4125919.17</v>
      </c>
      <c r="P64" s="310">
        <f t="shared" ref="P64:P65" si="8">+N64-O64</f>
        <v>0</v>
      </c>
      <c r="Q64" s="550"/>
      <c r="R64" s="550"/>
      <c r="S64" s="310">
        <f t="shared" ref="S64" si="9">+Q64-R64</f>
        <v>0</v>
      </c>
      <c r="T64" s="550">
        <f>N64+Q64</f>
        <v>4125919.17</v>
      </c>
      <c r="U64" s="550">
        <f t="shared" si="7"/>
        <v>4125919.17</v>
      </c>
      <c r="V64" s="310">
        <f t="shared" ref="V64" si="10">+T64-U64</f>
        <v>0</v>
      </c>
      <c r="W64" s="138"/>
      <c r="X64" s="138"/>
    </row>
    <row r="65" spans="1:70" ht="32.85" customHeight="1">
      <c r="A65" s="1259"/>
      <c r="B65" s="651" t="s">
        <v>975</v>
      </c>
      <c r="C65" s="1279" t="s">
        <v>976</v>
      </c>
      <c r="D65" s="1279"/>
      <c r="E65" s="538" t="s">
        <v>117</v>
      </c>
      <c r="F65" s="538" t="s">
        <v>87</v>
      </c>
      <c r="G65" s="538" t="s">
        <v>718</v>
      </c>
      <c r="H65" s="1034" t="s">
        <v>120</v>
      </c>
      <c r="I65" s="1034"/>
      <c r="J65" s="538">
        <v>3</v>
      </c>
      <c r="K65" s="1207" t="s">
        <v>120</v>
      </c>
      <c r="L65" s="1207"/>
      <c r="M65" s="538" t="s">
        <v>977</v>
      </c>
      <c r="N65" s="311">
        <v>3600000</v>
      </c>
      <c r="O65" s="311">
        <v>3600000</v>
      </c>
      <c r="P65" s="310">
        <f t="shared" si="8"/>
        <v>0</v>
      </c>
      <c r="Q65" s="311">
        <v>5000000</v>
      </c>
      <c r="R65" s="312">
        <v>0</v>
      </c>
      <c r="S65" s="313">
        <v>5000000</v>
      </c>
      <c r="T65" s="314">
        <f>N65+Q65</f>
        <v>8600000</v>
      </c>
      <c r="U65" s="314">
        <f t="shared" si="7"/>
        <v>3600000</v>
      </c>
      <c r="V65" s="548">
        <f>+T65-U65</f>
        <v>5000000</v>
      </c>
    </row>
    <row r="66" spans="1:70" ht="32.85" customHeight="1">
      <c r="A66" s="1259"/>
      <c r="B66" s="651" t="s">
        <v>978</v>
      </c>
      <c r="C66" s="1294" t="s">
        <v>979</v>
      </c>
      <c r="D66" s="1294"/>
      <c r="E66" s="556" t="s">
        <v>117</v>
      </c>
      <c r="F66" s="671" t="s">
        <v>1726</v>
      </c>
      <c r="G66" s="671" t="s">
        <v>88</v>
      </c>
      <c r="H66" s="1295" t="s">
        <v>673</v>
      </c>
      <c r="I66" s="1295"/>
      <c r="J66" s="546" t="s">
        <v>980</v>
      </c>
      <c r="K66" s="1295" t="s">
        <v>967</v>
      </c>
      <c r="L66" s="1295"/>
      <c r="M66" s="546" t="s">
        <v>981</v>
      </c>
      <c r="N66" s="315">
        <v>150000</v>
      </c>
      <c r="O66" s="315">
        <v>150000</v>
      </c>
      <c r="P66" s="316">
        <v>0</v>
      </c>
      <c r="Q66" s="315">
        <v>250000</v>
      </c>
      <c r="R66" s="315">
        <v>250000</v>
      </c>
      <c r="S66" s="316">
        <v>0</v>
      </c>
      <c r="T66" s="314">
        <f>N66+Q66</f>
        <v>400000</v>
      </c>
      <c r="U66" s="314">
        <f t="shared" ref="U66" si="11">O66+R66</f>
        <v>400000</v>
      </c>
      <c r="V66" s="548">
        <f>+T66-U66</f>
        <v>0</v>
      </c>
      <c r="W66" s="317"/>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18"/>
      <c r="AT66" s="318"/>
      <c r="AU66" s="318"/>
      <c r="AV66" s="318"/>
      <c r="AW66" s="318"/>
      <c r="AX66" s="318"/>
      <c r="AY66" s="318"/>
      <c r="AZ66" s="318"/>
      <c r="BA66" s="318"/>
      <c r="BB66" s="318"/>
      <c r="BC66" s="318"/>
      <c r="BD66" s="318"/>
      <c r="BE66" s="318"/>
      <c r="BF66" s="318"/>
      <c r="BG66" s="318"/>
      <c r="BH66" s="318"/>
      <c r="BI66" s="318"/>
      <c r="BJ66" s="318"/>
      <c r="BK66" s="318"/>
      <c r="BL66" s="318"/>
      <c r="BM66" s="318"/>
      <c r="BN66" s="318"/>
      <c r="BO66" s="318"/>
      <c r="BP66" s="318"/>
      <c r="BQ66" s="318"/>
      <c r="BR66" s="318"/>
    </row>
    <row r="67" spans="1:70" ht="45.6" customHeight="1">
      <c r="A67" s="1259" t="s">
        <v>982</v>
      </c>
      <c r="B67" s="1264" t="s">
        <v>983</v>
      </c>
      <c r="C67" s="1296" t="s">
        <v>984</v>
      </c>
      <c r="D67" s="1296"/>
      <c r="E67" s="1034" t="s">
        <v>985</v>
      </c>
      <c r="F67" s="1143" t="s">
        <v>87</v>
      </c>
      <c r="G67" s="1143" t="s">
        <v>212</v>
      </c>
      <c r="H67" s="1063" t="s">
        <v>443</v>
      </c>
      <c r="I67" s="1063"/>
      <c r="J67" s="1034" t="s">
        <v>986</v>
      </c>
      <c r="K67" s="1034" t="s">
        <v>987</v>
      </c>
      <c r="L67" s="1034"/>
      <c r="M67" s="505" t="s">
        <v>988</v>
      </c>
      <c r="N67" s="1304">
        <v>600000</v>
      </c>
      <c r="O67" s="550">
        <v>364000</v>
      </c>
      <c r="P67" s="1302">
        <f>+N67-O67-O68</f>
        <v>92000</v>
      </c>
      <c r="Q67" s="1303">
        <v>0</v>
      </c>
      <c r="R67" s="549">
        <v>0</v>
      </c>
      <c r="S67" s="1302">
        <f>+Q67-R67</f>
        <v>0</v>
      </c>
      <c r="T67" s="1301">
        <f>N67+Q67</f>
        <v>600000</v>
      </c>
      <c r="U67" s="547">
        <f t="shared" ref="U67:U72" si="12">O67+R67</f>
        <v>364000</v>
      </c>
      <c r="V67" s="1302">
        <f>+T67-U67-U68</f>
        <v>92000</v>
      </c>
    </row>
    <row r="68" spans="1:70" ht="30" customHeight="1">
      <c r="A68" s="1259"/>
      <c r="B68" s="1264"/>
      <c r="C68" s="1296"/>
      <c r="D68" s="1296"/>
      <c r="E68" s="1034"/>
      <c r="F68" s="1143"/>
      <c r="G68" s="1143"/>
      <c r="H68" s="1307" t="s">
        <v>443</v>
      </c>
      <c r="I68" s="1307"/>
      <c r="J68" s="1034"/>
      <c r="K68" s="1034"/>
      <c r="L68" s="1034"/>
      <c r="M68" s="505" t="s">
        <v>491</v>
      </c>
      <c r="N68" s="1304"/>
      <c r="O68" s="550">
        <v>144000</v>
      </c>
      <c r="P68" s="1302"/>
      <c r="Q68" s="1303"/>
      <c r="R68" s="549">
        <v>0</v>
      </c>
      <c r="S68" s="1302"/>
      <c r="T68" s="1301"/>
      <c r="U68" s="547">
        <f t="shared" si="12"/>
        <v>144000</v>
      </c>
      <c r="V68" s="1302"/>
    </row>
    <row r="69" spans="1:70" ht="85.5" customHeight="1">
      <c r="A69" s="1259"/>
      <c r="B69" s="651" t="s">
        <v>989</v>
      </c>
      <c r="C69" s="1296" t="s">
        <v>990</v>
      </c>
      <c r="D69" s="1296"/>
      <c r="E69" s="505" t="s">
        <v>442</v>
      </c>
      <c r="F69" s="527" t="s">
        <v>87</v>
      </c>
      <c r="G69" s="527" t="s">
        <v>1727</v>
      </c>
      <c r="H69" s="1008" t="s">
        <v>443</v>
      </c>
      <c r="I69" s="1130"/>
      <c r="J69" s="505" t="s">
        <v>991</v>
      </c>
      <c r="K69" s="1034" t="s">
        <v>992</v>
      </c>
      <c r="L69" s="1130"/>
      <c r="M69" s="505" t="s">
        <v>794</v>
      </c>
      <c r="N69" s="319">
        <v>100000</v>
      </c>
      <c r="O69" s="319">
        <v>100000</v>
      </c>
      <c r="P69" s="548">
        <f t="shared" ref="P69:P87" si="13">+N69-O69</f>
        <v>0</v>
      </c>
      <c r="Q69" s="320">
        <v>0</v>
      </c>
      <c r="R69" s="320">
        <v>0</v>
      </c>
      <c r="S69" s="548">
        <f t="shared" ref="S69:S87" si="14">+Q69-R69</f>
        <v>0</v>
      </c>
      <c r="T69" s="547">
        <f>N69+Q69</f>
        <v>100000</v>
      </c>
      <c r="U69" s="547">
        <f t="shared" si="12"/>
        <v>100000</v>
      </c>
      <c r="V69" s="548">
        <f t="shared" ref="V69:V70" si="15">+T69-U69</f>
        <v>0</v>
      </c>
    </row>
    <row r="70" spans="1:70" ht="60.75" customHeight="1">
      <c r="A70" s="1259"/>
      <c r="B70" s="651" t="s">
        <v>993</v>
      </c>
      <c r="C70" s="1296" t="s">
        <v>994</v>
      </c>
      <c r="D70" s="1296"/>
      <c r="E70" s="505" t="s">
        <v>960</v>
      </c>
      <c r="F70" s="527" t="s">
        <v>87</v>
      </c>
      <c r="G70" s="527" t="s">
        <v>212</v>
      </c>
      <c r="H70" s="1008" t="s">
        <v>443</v>
      </c>
      <c r="I70" s="1130"/>
      <c r="J70" s="505" t="s">
        <v>986</v>
      </c>
      <c r="K70" s="1034" t="s">
        <v>995</v>
      </c>
      <c r="L70" s="1130"/>
      <c r="M70" s="505" t="s">
        <v>158</v>
      </c>
      <c r="N70" s="550">
        <v>200000</v>
      </c>
      <c r="O70" s="550">
        <v>190000</v>
      </c>
      <c r="P70" s="548">
        <f t="shared" si="13"/>
        <v>10000</v>
      </c>
      <c r="Q70" s="549">
        <v>0</v>
      </c>
      <c r="R70" s="549">
        <v>0</v>
      </c>
      <c r="S70" s="548">
        <f t="shared" si="14"/>
        <v>0</v>
      </c>
      <c r="T70" s="547">
        <f>N70+Q70</f>
        <v>200000</v>
      </c>
      <c r="U70" s="547">
        <f t="shared" si="12"/>
        <v>190000</v>
      </c>
      <c r="V70" s="548">
        <f t="shared" si="15"/>
        <v>10000</v>
      </c>
    </row>
    <row r="71" spans="1:70" ht="57.75" customHeight="1">
      <c r="A71" s="1259"/>
      <c r="B71" s="651" t="s">
        <v>996</v>
      </c>
      <c r="C71" s="1260" t="s">
        <v>997</v>
      </c>
      <c r="D71" s="1260"/>
      <c r="E71" s="751" t="s">
        <v>998</v>
      </c>
      <c r="F71" s="766" t="s">
        <v>1718</v>
      </c>
      <c r="G71" s="766" t="s">
        <v>93</v>
      </c>
      <c r="H71" s="1261" t="s">
        <v>162</v>
      </c>
      <c r="I71" s="1261"/>
      <c r="J71" s="750" t="s">
        <v>1742</v>
      </c>
      <c r="K71" s="1262" t="s">
        <v>999</v>
      </c>
      <c r="L71" s="1262"/>
      <c r="M71" s="750" t="s">
        <v>1000</v>
      </c>
      <c r="N71" s="299">
        <v>514200</v>
      </c>
      <c r="O71" s="299">
        <v>364200</v>
      </c>
      <c r="P71" s="548">
        <f t="shared" si="13"/>
        <v>150000</v>
      </c>
      <c r="Q71" s="300">
        <v>440000</v>
      </c>
      <c r="R71" s="300">
        <v>70000</v>
      </c>
      <c r="S71" s="548">
        <f t="shared" si="14"/>
        <v>370000</v>
      </c>
      <c r="T71" s="547">
        <f>N71+Q71</f>
        <v>954200</v>
      </c>
      <c r="U71" s="547">
        <f t="shared" si="12"/>
        <v>434200</v>
      </c>
      <c r="V71" s="548">
        <f t="shared" ref="V71" si="16">+T71-U71</f>
        <v>520000</v>
      </c>
    </row>
    <row r="72" spans="1:70" ht="56.25" customHeight="1">
      <c r="A72" s="1259" t="s">
        <v>1001</v>
      </c>
      <c r="B72" s="651" t="s">
        <v>1002</v>
      </c>
      <c r="C72" s="1260" t="s">
        <v>1003</v>
      </c>
      <c r="D72" s="1260"/>
      <c r="E72" s="750" t="s">
        <v>86</v>
      </c>
      <c r="F72" s="766" t="s">
        <v>1718</v>
      </c>
      <c r="G72" s="766" t="s">
        <v>93</v>
      </c>
      <c r="H72" s="1261" t="s">
        <v>162</v>
      </c>
      <c r="I72" s="1261"/>
      <c r="J72" s="750" t="s">
        <v>1772</v>
      </c>
      <c r="K72" s="1262" t="s">
        <v>1004</v>
      </c>
      <c r="L72" s="1262"/>
      <c r="M72" s="750" t="s">
        <v>1005</v>
      </c>
      <c r="N72" s="299">
        <v>250000</v>
      </c>
      <c r="O72" s="299">
        <v>50000</v>
      </c>
      <c r="P72" s="548">
        <f t="shared" si="13"/>
        <v>200000</v>
      </c>
      <c r="Q72" s="300">
        <v>300000</v>
      </c>
      <c r="R72" s="300">
        <v>0</v>
      </c>
      <c r="S72" s="548">
        <f t="shared" si="14"/>
        <v>300000</v>
      </c>
      <c r="T72" s="547">
        <f>N72+Q72</f>
        <v>550000</v>
      </c>
      <c r="U72" s="547">
        <f t="shared" si="12"/>
        <v>50000</v>
      </c>
      <c r="V72" s="548">
        <f t="shared" ref="V72" si="17">+T72-U72</f>
        <v>500000</v>
      </c>
    </row>
    <row r="73" spans="1:70" ht="56.25" customHeight="1">
      <c r="A73" s="1259"/>
      <c r="B73" s="651" t="s">
        <v>1006</v>
      </c>
      <c r="C73" s="1260" t="s">
        <v>1007</v>
      </c>
      <c r="D73" s="1260"/>
      <c r="E73" s="750" t="s">
        <v>86</v>
      </c>
      <c r="F73" s="766" t="s">
        <v>1718</v>
      </c>
      <c r="G73" s="766" t="s">
        <v>93</v>
      </c>
      <c r="H73" s="1261" t="s">
        <v>162</v>
      </c>
      <c r="I73" s="1261"/>
      <c r="J73" s="750" t="s">
        <v>1772</v>
      </c>
      <c r="K73" s="1262" t="s">
        <v>1008</v>
      </c>
      <c r="L73" s="1262"/>
      <c r="M73" s="750" t="s">
        <v>1005</v>
      </c>
      <c r="N73" s="299">
        <v>150000</v>
      </c>
      <c r="O73" s="299">
        <v>50000</v>
      </c>
      <c r="P73" s="548">
        <f t="shared" si="13"/>
        <v>100000</v>
      </c>
      <c r="Q73" s="300">
        <v>946200</v>
      </c>
      <c r="R73" s="300">
        <v>46200</v>
      </c>
      <c r="S73" s="548">
        <f t="shared" si="14"/>
        <v>900000</v>
      </c>
      <c r="T73" s="547">
        <f t="shared" ref="T73:T82" si="18">N73+Q73</f>
        <v>1096200</v>
      </c>
      <c r="U73" s="547">
        <f t="shared" ref="U73:U82" si="19">O73+R73</f>
        <v>96200</v>
      </c>
      <c r="V73" s="548">
        <f>+T73-U73</f>
        <v>1000000</v>
      </c>
    </row>
    <row r="74" spans="1:70" ht="56.25" customHeight="1">
      <c r="A74" s="1259"/>
      <c r="B74" s="651" t="s">
        <v>1009</v>
      </c>
      <c r="C74" s="1260" t="s">
        <v>1757</v>
      </c>
      <c r="D74" s="1260"/>
      <c r="E74" s="750" t="s">
        <v>86</v>
      </c>
      <c r="F74" s="766" t="s">
        <v>87</v>
      </c>
      <c r="G74" s="766" t="s">
        <v>111</v>
      </c>
      <c r="H74" s="1261" t="s">
        <v>443</v>
      </c>
      <c r="I74" s="1261"/>
      <c r="J74" s="750" t="s">
        <v>1771</v>
      </c>
      <c r="K74" s="1262" t="s">
        <v>1758</v>
      </c>
      <c r="L74" s="1262"/>
      <c r="M74" s="750" t="s">
        <v>1057</v>
      </c>
      <c r="N74" s="299">
        <v>60000</v>
      </c>
      <c r="O74" s="299">
        <v>40000</v>
      </c>
      <c r="P74" s="548">
        <f>+N74-O74</f>
        <v>20000</v>
      </c>
      <c r="Q74" s="300">
        <v>100000</v>
      </c>
      <c r="R74" s="300">
        <v>0</v>
      </c>
      <c r="S74" s="548">
        <f>+Q74-R74</f>
        <v>100000</v>
      </c>
      <c r="T74" s="547">
        <f>N74+Q74</f>
        <v>160000</v>
      </c>
      <c r="U74" s="547">
        <f>O74+R74</f>
        <v>40000</v>
      </c>
      <c r="V74" s="548">
        <f>+T74-U74</f>
        <v>120000</v>
      </c>
    </row>
    <row r="75" spans="1:70" ht="56.25" customHeight="1">
      <c r="A75" s="1259"/>
      <c r="B75" s="651" t="s">
        <v>1014</v>
      </c>
      <c r="C75" s="1260" t="s">
        <v>1789</v>
      </c>
      <c r="D75" s="1260"/>
      <c r="E75" s="750" t="s">
        <v>86</v>
      </c>
      <c r="F75" s="766" t="s">
        <v>1463</v>
      </c>
      <c r="G75" s="766" t="s">
        <v>1464</v>
      </c>
      <c r="H75" s="1261" t="s">
        <v>443</v>
      </c>
      <c r="I75" s="1261"/>
      <c r="J75" s="750">
        <v>3.4</v>
      </c>
      <c r="K75" s="1262" t="s">
        <v>1758</v>
      </c>
      <c r="L75" s="1262"/>
      <c r="M75" s="750" t="s">
        <v>1057</v>
      </c>
      <c r="N75" s="299">
        <v>30000</v>
      </c>
      <c r="O75" s="299">
        <v>30000</v>
      </c>
      <c r="P75" s="548">
        <f>+N75-O75</f>
        <v>0</v>
      </c>
      <c r="Q75" s="300">
        <v>50000</v>
      </c>
      <c r="R75" s="300">
        <v>0</v>
      </c>
      <c r="S75" s="548">
        <f>+Q75-R75</f>
        <v>50000</v>
      </c>
      <c r="T75" s="547">
        <f>N75+Q75</f>
        <v>80000</v>
      </c>
      <c r="U75" s="547">
        <f>O75+R75</f>
        <v>30000</v>
      </c>
      <c r="V75" s="548">
        <f>+T75-U75</f>
        <v>50000</v>
      </c>
    </row>
    <row r="76" spans="1:70" ht="56.25" customHeight="1">
      <c r="A76" s="1259"/>
      <c r="B76" s="651" t="s">
        <v>1020</v>
      </c>
      <c r="C76" s="1260" t="s">
        <v>1010</v>
      </c>
      <c r="D76" s="1260"/>
      <c r="E76" s="750" t="s">
        <v>1011</v>
      </c>
      <c r="F76" s="766" t="s">
        <v>1718</v>
      </c>
      <c r="G76" s="766" t="s">
        <v>93</v>
      </c>
      <c r="H76" s="1261" t="s">
        <v>162</v>
      </c>
      <c r="I76" s="1261"/>
      <c r="J76" s="750" t="s">
        <v>1012</v>
      </c>
      <c r="K76" s="1262" t="s">
        <v>1013</v>
      </c>
      <c r="L76" s="1262"/>
      <c r="M76" s="750" t="s">
        <v>1000</v>
      </c>
      <c r="N76" s="299">
        <v>550000</v>
      </c>
      <c r="O76" s="299">
        <v>100000</v>
      </c>
      <c r="P76" s="548">
        <f t="shared" si="13"/>
        <v>450000</v>
      </c>
      <c r="Q76" s="300">
        <v>440000</v>
      </c>
      <c r="R76" s="300">
        <v>40000</v>
      </c>
      <c r="S76" s="548">
        <f t="shared" si="14"/>
        <v>400000</v>
      </c>
      <c r="T76" s="547">
        <f t="shared" si="18"/>
        <v>990000</v>
      </c>
      <c r="U76" s="547">
        <f t="shared" si="19"/>
        <v>140000</v>
      </c>
      <c r="V76" s="548">
        <f t="shared" ref="V76:V83" si="20">+T76-U76</f>
        <v>850000</v>
      </c>
    </row>
    <row r="77" spans="1:70" ht="42" customHeight="1">
      <c r="A77" s="1259"/>
      <c r="B77" s="651" t="s">
        <v>1025</v>
      </c>
      <c r="C77" s="1260" t="s">
        <v>1015</v>
      </c>
      <c r="D77" s="1260"/>
      <c r="E77" s="750" t="s">
        <v>1016</v>
      </c>
      <c r="F77" s="750" t="s">
        <v>87</v>
      </c>
      <c r="G77" s="750" t="s">
        <v>93</v>
      </c>
      <c r="H77" s="1262" t="s">
        <v>60</v>
      </c>
      <c r="I77" s="1262"/>
      <c r="J77" s="750" t="s">
        <v>1017</v>
      </c>
      <c r="K77" s="1330" t="s">
        <v>1018</v>
      </c>
      <c r="L77" s="1330"/>
      <c r="M77" s="750" t="s">
        <v>1019</v>
      </c>
      <c r="N77" s="321">
        <v>100000</v>
      </c>
      <c r="O77" s="321">
        <v>100000</v>
      </c>
      <c r="P77" s="548">
        <f t="shared" si="13"/>
        <v>0</v>
      </c>
      <c r="Q77" s="300"/>
      <c r="R77" s="300"/>
      <c r="S77" s="548">
        <f t="shared" si="14"/>
        <v>0</v>
      </c>
      <c r="T77" s="547">
        <f t="shared" si="18"/>
        <v>100000</v>
      </c>
      <c r="U77" s="547">
        <f t="shared" si="19"/>
        <v>100000</v>
      </c>
      <c r="V77" s="548">
        <f t="shared" si="20"/>
        <v>0</v>
      </c>
    </row>
    <row r="78" spans="1:70" s="99" customFormat="1" ht="80.25" customHeight="1">
      <c r="A78" s="1259"/>
      <c r="B78" s="651" t="s">
        <v>1029</v>
      </c>
      <c r="C78" s="1296" t="s">
        <v>1021</v>
      </c>
      <c r="D78" s="1296"/>
      <c r="E78" s="491" t="s">
        <v>1022</v>
      </c>
      <c r="F78" s="477" t="s">
        <v>87</v>
      </c>
      <c r="G78" s="477" t="s">
        <v>93</v>
      </c>
      <c r="H78" s="811" t="s">
        <v>139</v>
      </c>
      <c r="I78" s="811"/>
      <c r="J78" s="483" t="s">
        <v>961</v>
      </c>
      <c r="K78" s="1205" t="s">
        <v>1023</v>
      </c>
      <c r="L78" s="1205"/>
      <c r="M78" s="562" t="s">
        <v>1024</v>
      </c>
      <c r="N78" s="300">
        <v>100000</v>
      </c>
      <c r="O78" s="767">
        <v>92000</v>
      </c>
      <c r="P78" s="548">
        <f t="shared" si="13"/>
        <v>8000</v>
      </c>
      <c r="Q78" s="322">
        <v>150000</v>
      </c>
      <c r="R78" s="322">
        <v>81070</v>
      </c>
      <c r="S78" s="548">
        <f t="shared" si="14"/>
        <v>68930</v>
      </c>
      <c r="T78" s="547">
        <f t="shared" si="18"/>
        <v>250000</v>
      </c>
      <c r="U78" s="547">
        <f t="shared" si="19"/>
        <v>173070</v>
      </c>
      <c r="V78" s="548">
        <f t="shared" si="20"/>
        <v>76930</v>
      </c>
      <c r="W78" s="24"/>
      <c r="X78" s="19"/>
      <c r="Y78" s="19"/>
      <c r="Z78" s="19"/>
      <c r="AA78" s="19"/>
      <c r="AB78" s="19"/>
      <c r="AC78" s="19"/>
      <c r="AD78" s="19"/>
      <c r="AE78" s="19"/>
      <c r="AF78" s="19"/>
      <c r="AG78" s="19"/>
      <c r="AH78" s="19"/>
      <c r="AI78" s="19"/>
      <c r="AJ78" s="19"/>
      <c r="AK78" s="19"/>
    </row>
    <row r="79" spans="1:70" s="99" customFormat="1" ht="80.25" customHeight="1">
      <c r="A79" s="1259"/>
      <c r="B79" s="651" t="s">
        <v>1033</v>
      </c>
      <c r="C79" s="1296" t="s">
        <v>1026</v>
      </c>
      <c r="D79" s="1296"/>
      <c r="E79" s="477" t="s">
        <v>86</v>
      </c>
      <c r="F79" s="477" t="s">
        <v>87</v>
      </c>
      <c r="G79" s="477" t="s">
        <v>88</v>
      </c>
      <c r="H79" s="811" t="s">
        <v>139</v>
      </c>
      <c r="I79" s="811"/>
      <c r="J79" s="477" t="s">
        <v>1027</v>
      </c>
      <c r="K79" s="811" t="s">
        <v>365</v>
      </c>
      <c r="L79" s="815"/>
      <c r="M79" s="562" t="s">
        <v>918</v>
      </c>
      <c r="N79" s="549">
        <v>20000</v>
      </c>
      <c r="O79" s="762">
        <v>20000</v>
      </c>
      <c r="P79" s="323">
        <f t="shared" si="13"/>
        <v>0</v>
      </c>
      <c r="Q79" s="549"/>
      <c r="R79" s="549"/>
      <c r="S79" s="323">
        <f t="shared" si="14"/>
        <v>0</v>
      </c>
      <c r="T79" s="547">
        <f t="shared" si="18"/>
        <v>20000</v>
      </c>
      <c r="U79" s="547">
        <f t="shared" si="19"/>
        <v>20000</v>
      </c>
      <c r="V79" s="548">
        <f t="shared" si="20"/>
        <v>0</v>
      </c>
      <c r="W79" s="24"/>
      <c r="X79" s="19"/>
      <c r="Y79" s="19"/>
      <c r="Z79" s="19"/>
      <c r="AA79" s="19"/>
      <c r="AB79" s="19"/>
      <c r="AC79" s="19"/>
      <c r="AD79" s="19"/>
      <c r="AE79" s="19"/>
      <c r="AF79" s="19"/>
      <c r="AG79" s="19"/>
      <c r="AH79" s="19"/>
      <c r="AI79" s="19"/>
      <c r="AJ79" s="19"/>
      <c r="AK79" s="19"/>
    </row>
    <row r="80" spans="1:70" ht="45.75" customHeight="1">
      <c r="A80" s="1259" t="s">
        <v>1028</v>
      </c>
      <c r="B80" s="651" t="s">
        <v>1037</v>
      </c>
      <c r="C80" s="1305" t="s">
        <v>1030</v>
      </c>
      <c r="D80" s="1305"/>
      <c r="E80" s="505" t="s">
        <v>86</v>
      </c>
      <c r="F80" s="760" t="s">
        <v>1718</v>
      </c>
      <c r="G80" s="760" t="s">
        <v>93</v>
      </c>
      <c r="H80" s="1008" t="s">
        <v>162</v>
      </c>
      <c r="I80" s="1008"/>
      <c r="J80" s="545" t="s">
        <v>1741</v>
      </c>
      <c r="K80" s="1034" t="s">
        <v>1031</v>
      </c>
      <c r="L80" s="1034"/>
      <c r="M80" s="646" t="s">
        <v>1032</v>
      </c>
      <c r="N80" s="299">
        <v>20000</v>
      </c>
      <c r="O80" s="299">
        <v>0</v>
      </c>
      <c r="P80" s="548">
        <f t="shared" si="13"/>
        <v>20000</v>
      </c>
      <c r="Q80" s="300">
        <v>55000</v>
      </c>
      <c r="R80" s="300">
        <v>0</v>
      </c>
      <c r="S80" s="548">
        <f t="shared" si="14"/>
        <v>55000</v>
      </c>
      <c r="T80" s="547">
        <f t="shared" si="18"/>
        <v>75000</v>
      </c>
      <c r="U80" s="547">
        <f t="shared" si="19"/>
        <v>0</v>
      </c>
      <c r="V80" s="548">
        <f t="shared" si="20"/>
        <v>75000</v>
      </c>
    </row>
    <row r="81" spans="1:22" ht="33" customHeight="1">
      <c r="A81" s="1259"/>
      <c r="B81" s="651" t="s">
        <v>1040</v>
      </c>
      <c r="C81" s="1296" t="s">
        <v>1034</v>
      </c>
      <c r="D81" s="1296"/>
      <c r="E81" s="505" t="s">
        <v>1035</v>
      </c>
      <c r="F81" s="760" t="s">
        <v>1718</v>
      </c>
      <c r="G81" s="760" t="s">
        <v>93</v>
      </c>
      <c r="H81" s="1008" t="s">
        <v>162</v>
      </c>
      <c r="I81" s="1008"/>
      <c r="J81" s="545" t="s">
        <v>1741</v>
      </c>
      <c r="K81" s="1034" t="s">
        <v>1036</v>
      </c>
      <c r="L81" s="1034"/>
      <c r="M81" s="646" t="s">
        <v>1000</v>
      </c>
      <c r="N81" s="299">
        <v>2515000</v>
      </c>
      <c r="O81" s="299">
        <v>815000</v>
      </c>
      <c r="P81" s="548">
        <f t="shared" si="13"/>
        <v>1700000</v>
      </c>
      <c r="Q81" s="300">
        <v>1680000</v>
      </c>
      <c r="R81" s="300">
        <v>40000</v>
      </c>
      <c r="S81" s="548">
        <f t="shared" si="14"/>
        <v>1640000</v>
      </c>
      <c r="T81" s="547">
        <f t="shared" si="18"/>
        <v>4195000</v>
      </c>
      <c r="U81" s="547">
        <f t="shared" si="19"/>
        <v>855000</v>
      </c>
      <c r="V81" s="548">
        <f t="shared" si="20"/>
        <v>3340000</v>
      </c>
    </row>
    <row r="82" spans="1:22" ht="42.75" customHeight="1">
      <c r="A82" s="1259"/>
      <c r="B82" s="651" t="s">
        <v>1044</v>
      </c>
      <c r="C82" s="1296" t="s">
        <v>1038</v>
      </c>
      <c r="D82" s="1296"/>
      <c r="E82" s="505" t="s">
        <v>86</v>
      </c>
      <c r="F82" s="760" t="s">
        <v>1718</v>
      </c>
      <c r="G82" s="760" t="s">
        <v>93</v>
      </c>
      <c r="H82" s="1008" t="s">
        <v>162</v>
      </c>
      <c r="I82" s="1008"/>
      <c r="J82" s="545" t="s">
        <v>1742</v>
      </c>
      <c r="K82" s="1034" t="s">
        <v>926</v>
      </c>
      <c r="L82" s="1034"/>
      <c r="M82" s="646" t="s">
        <v>1039</v>
      </c>
      <c r="N82" s="299">
        <v>146000</v>
      </c>
      <c r="O82" s="299">
        <v>146000</v>
      </c>
      <c r="P82" s="548">
        <f t="shared" si="13"/>
        <v>0</v>
      </c>
      <c r="Q82" s="300">
        <v>21000</v>
      </c>
      <c r="R82" s="300">
        <v>21000</v>
      </c>
      <c r="S82" s="548">
        <f t="shared" si="14"/>
        <v>0</v>
      </c>
      <c r="T82" s="547">
        <f t="shared" si="18"/>
        <v>167000</v>
      </c>
      <c r="U82" s="547">
        <f t="shared" si="19"/>
        <v>167000</v>
      </c>
      <c r="V82" s="548">
        <f t="shared" si="20"/>
        <v>0</v>
      </c>
    </row>
    <row r="83" spans="1:22" ht="49.5" customHeight="1">
      <c r="A83" s="1259"/>
      <c r="B83" s="651" t="s">
        <v>1048</v>
      </c>
      <c r="C83" s="1260" t="s">
        <v>1041</v>
      </c>
      <c r="D83" s="1260"/>
      <c r="E83" s="750" t="s">
        <v>1042</v>
      </c>
      <c r="F83" s="768" t="s">
        <v>87</v>
      </c>
      <c r="G83" s="768" t="s">
        <v>212</v>
      </c>
      <c r="H83" s="1261" t="s">
        <v>443</v>
      </c>
      <c r="I83" s="1263"/>
      <c r="J83" s="750">
        <v>3.1</v>
      </c>
      <c r="K83" s="1262" t="s">
        <v>967</v>
      </c>
      <c r="L83" s="1263"/>
      <c r="M83" s="750" t="s">
        <v>970</v>
      </c>
      <c r="N83" s="550">
        <v>2200000</v>
      </c>
      <c r="O83" s="764">
        <v>2200000</v>
      </c>
      <c r="P83" s="548">
        <f t="shared" si="13"/>
        <v>0</v>
      </c>
      <c r="Q83" s="549">
        <v>0</v>
      </c>
      <c r="R83" s="549">
        <v>0</v>
      </c>
      <c r="S83" s="548">
        <f t="shared" si="14"/>
        <v>0</v>
      </c>
      <c r="T83" s="547">
        <f t="shared" ref="T83:T107" si="21">N83+Q83</f>
        <v>2200000</v>
      </c>
      <c r="U83" s="547">
        <f t="shared" ref="U83:U107" si="22">O83+R83</f>
        <v>2200000</v>
      </c>
      <c r="V83" s="548">
        <f t="shared" si="20"/>
        <v>0</v>
      </c>
    </row>
    <row r="84" spans="1:22" ht="60.75" customHeight="1">
      <c r="A84" s="1259" t="s">
        <v>1043</v>
      </c>
      <c r="B84" s="651" t="s">
        <v>1051</v>
      </c>
      <c r="C84" s="1260" t="s">
        <v>1045</v>
      </c>
      <c r="D84" s="1260"/>
      <c r="E84" s="750" t="s">
        <v>1042</v>
      </c>
      <c r="F84" s="768" t="s">
        <v>87</v>
      </c>
      <c r="G84" s="768" t="s">
        <v>212</v>
      </c>
      <c r="H84" s="1261" t="s">
        <v>443</v>
      </c>
      <c r="I84" s="1263"/>
      <c r="J84" s="750">
        <v>3.4</v>
      </c>
      <c r="K84" s="1262" t="s">
        <v>1046</v>
      </c>
      <c r="L84" s="1263"/>
      <c r="M84" s="750" t="s">
        <v>443</v>
      </c>
      <c r="N84" s="550">
        <v>100000</v>
      </c>
      <c r="O84" s="550">
        <v>50000</v>
      </c>
      <c r="P84" s="548">
        <f t="shared" si="13"/>
        <v>50000</v>
      </c>
      <c r="Q84" s="549">
        <v>0</v>
      </c>
      <c r="R84" s="549">
        <v>0</v>
      </c>
      <c r="S84" s="548">
        <f t="shared" si="14"/>
        <v>0</v>
      </c>
      <c r="T84" s="547">
        <f t="shared" si="21"/>
        <v>100000</v>
      </c>
      <c r="U84" s="547">
        <f t="shared" si="22"/>
        <v>50000</v>
      </c>
      <c r="V84" s="548">
        <f t="shared" ref="V84:V107" si="23">+T84-U84</f>
        <v>50000</v>
      </c>
    </row>
    <row r="85" spans="1:22" ht="60.75" customHeight="1">
      <c r="A85" s="1259"/>
      <c r="B85" s="651" t="s">
        <v>1055</v>
      </c>
      <c r="C85" s="1260" t="s">
        <v>1790</v>
      </c>
      <c r="D85" s="1260"/>
      <c r="E85" s="750" t="s">
        <v>1042</v>
      </c>
      <c r="F85" s="768" t="s">
        <v>87</v>
      </c>
      <c r="G85" s="768" t="s">
        <v>212</v>
      </c>
      <c r="H85" s="1261" t="s">
        <v>443</v>
      </c>
      <c r="I85" s="1263"/>
      <c r="J85" s="750">
        <v>3.4</v>
      </c>
      <c r="K85" s="1262" t="s">
        <v>1046</v>
      </c>
      <c r="L85" s="1263"/>
      <c r="M85" s="750" t="s">
        <v>1057</v>
      </c>
      <c r="N85" s="550">
        <v>70000</v>
      </c>
      <c r="O85" s="550">
        <v>40000</v>
      </c>
      <c r="P85" s="548">
        <f>+N85-O85</f>
        <v>30000</v>
      </c>
      <c r="Q85" s="549">
        <v>60000</v>
      </c>
      <c r="R85" s="549">
        <v>0</v>
      </c>
      <c r="S85" s="548">
        <f>+Q85-R85</f>
        <v>60000</v>
      </c>
      <c r="T85" s="547">
        <f>N85+Q85</f>
        <v>130000</v>
      </c>
      <c r="U85" s="547">
        <f>O85+R85</f>
        <v>40000</v>
      </c>
      <c r="V85" s="548">
        <f>+T85-U85</f>
        <v>90000</v>
      </c>
    </row>
    <row r="86" spans="1:22" ht="56.25" customHeight="1">
      <c r="A86" s="1259" t="s">
        <v>1047</v>
      </c>
      <c r="B86" s="651" t="s">
        <v>1058</v>
      </c>
      <c r="C86" s="1260" t="s">
        <v>1049</v>
      </c>
      <c r="D86" s="1260"/>
      <c r="E86" s="750" t="s">
        <v>86</v>
      </c>
      <c r="F86" s="766" t="s">
        <v>1718</v>
      </c>
      <c r="G86" s="766" t="s">
        <v>93</v>
      </c>
      <c r="H86" s="1261" t="s">
        <v>162</v>
      </c>
      <c r="I86" s="1261"/>
      <c r="J86" s="750" t="s">
        <v>1087</v>
      </c>
      <c r="K86" s="1262" t="s">
        <v>1050</v>
      </c>
      <c r="L86" s="1262"/>
      <c r="M86" s="750" t="s">
        <v>1005</v>
      </c>
      <c r="N86" s="299">
        <v>145000</v>
      </c>
      <c r="O86" s="299">
        <v>0</v>
      </c>
      <c r="P86" s="548">
        <f t="shared" si="13"/>
        <v>145000</v>
      </c>
      <c r="Q86" s="300">
        <v>250000</v>
      </c>
      <c r="R86" s="300">
        <v>0</v>
      </c>
      <c r="S86" s="548">
        <f t="shared" si="14"/>
        <v>250000</v>
      </c>
      <c r="T86" s="547">
        <f t="shared" si="21"/>
        <v>395000</v>
      </c>
      <c r="U86" s="547">
        <f t="shared" si="22"/>
        <v>0</v>
      </c>
      <c r="V86" s="548">
        <f t="shared" si="23"/>
        <v>395000</v>
      </c>
    </row>
    <row r="87" spans="1:22" ht="56.25" customHeight="1">
      <c r="A87" s="1259"/>
      <c r="B87" s="651" t="s">
        <v>1062</v>
      </c>
      <c r="C87" s="1260" t="s">
        <v>1052</v>
      </c>
      <c r="D87" s="1260"/>
      <c r="E87" s="750" t="s">
        <v>86</v>
      </c>
      <c r="F87" s="766" t="s">
        <v>1718</v>
      </c>
      <c r="G87" s="766" t="s">
        <v>93</v>
      </c>
      <c r="H87" s="1261" t="s">
        <v>162</v>
      </c>
      <c r="I87" s="1261"/>
      <c r="J87" s="750" t="s">
        <v>1743</v>
      </c>
      <c r="K87" s="1262" t="s">
        <v>1053</v>
      </c>
      <c r="L87" s="1262"/>
      <c r="M87" s="750" t="s">
        <v>1000</v>
      </c>
      <c r="N87" s="299">
        <v>25000</v>
      </c>
      <c r="O87" s="299">
        <v>0</v>
      </c>
      <c r="P87" s="548">
        <f t="shared" si="13"/>
        <v>25000</v>
      </c>
      <c r="Q87" s="300">
        <v>275000</v>
      </c>
      <c r="R87" s="300">
        <v>0</v>
      </c>
      <c r="S87" s="548">
        <f t="shared" si="14"/>
        <v>275000</v>
      </c>
      <c r="T87" s="547">
        <f t="shared" si="21"/>
        <v>300000</v>
      </c>
      <c r="U87" s="547">
        <f t="shared" si="22"/>
        <v>0</v>
      </c>
      <c r="V87" s="548">
        <f t="shared" si="23"/>
        <v>300000</v>
      </c>
    </row>
    <row r="88" spans="1:22" ht="56.25" customHeight="1">
      <c r="A88" s="1259"/>
      <c r="B88" s="651" t="s">
        <v>1067</v>
      </c>
      <c r="C88" s="1260" t="s">
        <v>1761</v>
      </c>
      <c r="D88" s="1260"/>
      <c r="E88" s="750" t="s">
        <v>86</v>
      </c>
      <c r="F88" s="766" t="s">
        <v>87</v>
      </c>
      <c r="G88" s="766" t="s">
        <v>93</v>
      </c>
      <c r="H88" s="1261" t="s">
        <v>443</v>
      </c>
      <c r="I88" s="1261"/>
      <c r="J88" s="750" t="s">
        <v>1762</v>
      </c>
      <c r="K88" s="1262" t="s">
        <v>1763</v>
      </c>
      <c r="L88" s="1262"/>
      <c r="M88" s="750" t="s">
        <v>1057</v>
      </c>
      <c r="N88" s="299">
        <v>50000</v>
      </c>
      <c r="O88" s="299">
        <v>50000</v>
      </c>
      <c r="P88" s="548">
        <f>+N88-O88</f>
        <v>0</v>
      </c>
      <c r="Q88" s="300">
        <v>50000</v>
      </c>
      <c r="R88" s="300">
        <v>0</v>
      </c>
      <c r="S88" s="548">
        <f>+Q88-R88</f>
        <v>50000</v>
      </c>
      <c r="T88" s="547">
        <f>N88+Q88</f>
        <v>100000</v>
      </c>
      <c r="U88" s="547">
        <f>O88+R88</f>
        <v>50000</v>
      </c>
      <c r="V88" s="548">
        <f>+T88-U88</f>
        <v>50000</v>
      </c>
    </row>
    <row r="89" spans="1:22" ht="56.25" customHeight="1">
      <c r="A89" s="1259"/>
      <c r="B89" s="651" t="s">
        <v>1070</v>
      </c>
      <c r="C89" s="1260" t="s">
        <v>1788</v>
      </c>
      <c r="D89" s="1260"/>
      <c r="E89" s="750" t="s">
        <v>86</v>
      </c>
      <c r="F89" s="766" t="s">
        <v>1463</v>
      </c>
      <c r="G89" s="766" t="s">
        <v>111</v>
      </c>
      <c r="H89" s="1261" t="s">
        <v>443</v>
      </c>
      <c r="I89" s="1261"/>
      <c r="J89" s="750" t="s">
        <v>1764</v>
      </c>
      <c r="K89" s="1262" t="s">
        <v>1765</v>
      </c>
      <c r="L89" s="1262"/>
      <c r="M89" s="750" t="s">
        <v>1057</v>
      </c>
      <c r="N89" s="299">
        <v>60000</v>
      </c>
      <c r="O89" s="299">
        <v>30000</v>
      </c>
      <c r="P89" s="685">
        <f>+N89-O89</f>
        <v>30000</v>
      </c>
      <c r="Q89" s="300">
        <v>50000</v>
      </c>
      <c r="R89" s="300">
        <v>0</v>
      </c>
      <c r="S89" s="685">
        <f>+Q89-R89</f>
        <v>50000</v>
      </c>
      <c r="T89" s="547">
        <f>N89+Q89</f>
        <v>110000</v>
      </c>
      <c r="U89" s="547">
        <f>O89+R89</f>
        <v>30000</v>
      </c>
      <c r="V89" s="685">
        <f>+T89-U89</f>
        <v>80000</v>
      </c>
    </row>
    <row r="90" spans="1:22" ht="60.75" customHeight="1">
      <c r="A90" s="1259" t="s">
        <v>1054</v>
      </c>
      <c r="B90" s="651" t="s">
        <v>1073</v>
      </c>
      <c r="C90" s="1260" t="s">
        <v>1056</v>
      </c>
      <c r="D90" s="1260"/>
      <c r="E90" s="750" t="s">
        <v>86</v>
      </c>
      <c r="F90" s="768" t="s">
        <v>87</v>
      </c>
      <c r="G90" s="768" t="s">
        <v>212</v>
      </c>
      <c r="H90" s="1261" t="s">
        <v>443</v>
      </c>
      <c r="I90" s="1263"/>
      <c r="J90" s="750" t="s">
        <v>961</v>
      </c>
      <c r="K90" s="1262" t="s">
        <v>926</v>
      </c>
      <c r="L90" s="1263"/>
      <c r="M90" s="750" t="s">
        <v>1057</v>
      </c>
      <c r="N90" s="550">
        <v>80000</v>
      </c>
      <c r="O90" s="550">
        <v>40000</v>
      </c>
      <c r="P90" s="548">
        <f t="shared" ref="P90:P99" si="24">+N90-O90</f>
        <v>40000</v>
      </c>
      <c r="Q90" s="549">
        <v>0</v>
      </c>
      <c r="R90" s="549">
        <v>0</v>
      </c>
      <c r="S90" s="548">
        <f t="shared" ref="S90:S99" si="25">+Q90-R90</f>
        <v>0</v>
      </c>
      <c r="T90" s="547">
        <f t="shared" si="21"/>
        <v>80000</v>
      </c>
      <c r="U90" s="547">
        <f t="shared" si="22"/>
        <v>40000</v>
      </c>
      <c r="V90" s="548">
        <f t="shared" si="23"/>
        <v>40000</v>
      </c>
    </row>
    <row r="91" spans="1:22" ht="60.75" customHeight="1">
      <c r="A91" s="1259"/>
      <c r="B91" s="651" t="s">
        <v>1077</v>
      </c>
      <c r="C91" s="1260" t="s">
        <v>1059</v>
      </c>
      <c r="D91" s="1260"/>
      <c r="E91" s="750" t="s">
        <v>911</v>
      </c>
      <c r="F91" s="768" t="s">
        <v>87</v>
      </c>
      <c r="G91" s="768" t="s">
        <v>212</v>
      </c>
      <c r="H91" s="1261" t="s">
        <v>443</v>
      </c>
      <c r="I91" s="1263"/>
      <c r="J91" s="750" t="s">
        <v>1060</v>
      </c>
      <c r="K91" s="1262" t="s">
        <v>1061</v>
      </c>
      <c r="L91" s="1263"/>
      <c r="M91" s="750" t="s">
        <v>443</v>
      </c>
      <c r="N91" s="550">
        <v>50000</v>
      </c>
      <c r="O91" s="550">
        <v>40000</v>
      </c>
      <c r="P91" s="548">
        <f t="shared" si="24"/>
        <v>10000</v>
      </c>
      <c r="Q91" s="549">
        <v>0</v>
      </c>
      <c r="R91" s="549">
        <v>0</v>
      </c>
      <c r="S91" s="548">
        <f t="shared" si="25"/>
        <v>0</v>
      </c>
      <c r="T91" s="547">
        <f t="shared" si="21"/>
        <v>50000</v>
      </c>
      <c r="U91" s="547">
        <f t="shared" si="22"/>
        <v>40000</v>
      </c>
      <c r="V91" s="548">
        <f t="shared" si="23"/>
        <v>10000</v>
      </c>
    </row>
    <row r="92" spans="1:22" ht="52.5" customHeight="1">
      <c r="A92" s="1259"/>
      <c r="B92" s="651" t="s">
        <v>1081</v>
      </c>
      <c r="C92" s="1260" t="s">
        <v>1063</v>
      </c>
      <c r="D92" s="1260"/>
      <c r="E92" s="751" t="s">
        <v>985</v>
      </c>
      <c r="F92" s="766" t="s">
        <v>1718</v>
      </c>
      <c r="G92" s="766" t="s">
        <v>93</v>
      </c>
      <c r="H92" s="1261" t="s">
        <v>162</v>
      </c>
      <c r="I92" s="1261"/>
      <c r="J92" s="750" t="s">
        <v>1064</v>
      </c>
      <c r="K92" s="1262" t="s">
        <v>1065</v>
      </c>
      <c r="L92" s="1262"/>
      <c r="M92" s="750" t="s">
        <v>1066</v>
      </c>
      <c r="N92" s="299">
        <v>160000</v>
      </c>
      <c r="O92" s="299">
        <v>0</v>
      </c>
      <c r="P92" s="548">
        <f t="shared" si="24"/>
        <v>160000</v>
      </c>
      <c r="Q92" s="300">
        <v>205000</v>
      </c>
      <c r="R92" s="300">
        <v>0</v>
      </c>
      <c r="S92" s="548">
        <f t="shared" si="25"/>
        <v>205000</v>
      </c>
      <c r="T92" s="547">
        <f t="shared" si="21"/>
        <v>365000</v>
      </c>
      <c r="U92" s="547">
        <f t="shared" si="22"/>
        <v>0</v>
      </c>
      <c r="V92" s="548">
        <f t="shared" si="23"/>
        <v>365000</v>
      </c>
    </row>
    <row r="93" spans="1:22" ht="48" customHeight="1">
      <c r="A93" s="1259"/>
      <c r="B93" s="651" t="s">
        <v>1085</v>
      </c>
      <c r="C93" s="1260" t="s">
        <v>1068</v>
      </c>
      <c r="D93" s="1260"/>
      <c r="E93" s="751" t="s">
        <v>86</v>
      </c>
      <c r="F93" s="766" t="s">
        <v>1718</v>
      </c>
      <c r="G93" s="766" t="s">
        <v>93</v>
      </c>
      <c r="H93" s="1261" t="s">
        <v>162</v>
      </c>
      <c r="I93" s="1261"/>
      <c r="J93" s="750" t="s">
        <v>1069</v>
      </c>
      <c r="K93" s="1262" t="s">
        <v>926</v>
      </c>
      <c r="L93" s="1262"/>
      <c r="M93" s="750" t="s">
        <v>1005</v>
      </c>
      <c r="N93" s="299">
        <v>232000</v>
      </c>
      <c r="O93" s="299">
        <v>47000</v>
      </c>
      <c r="P93" s="548">
        <f t="shared" si="24"/>
        <v>185000</v>
      </c>
      <c r="Q93" s="300">
        <v>287000</v>
      </c>
      <c r="R93" s="300">
        <v>0</v>
      </c>
      <c r="S93" s="548">
        <f t="shared" si="25"/>
        <v>287000</v>
      </c>
      <c r="T93" s="547">
        <f t="shared" si="21"/>
        <v>519000</v>
      </c>
      <c r="U93" s="547">
        <f t="shared" si="22"/>
        <v>47000</v>
      </c>
      <c r="V93" s="548">
        <f t="shared" si="23"/>
        <v>472000</v>
      </c>
    </row>
    <row r="94" spans="1:22" ht="44.25" customHeight="1">
      <c r="A94" s="1259"/>
      <c r="B94" s="651" t="s">
        <v>1089</v>
      </c>
      <c r="C94" s="1260" t="s">
        <v>1071</v>
      </c>
      <c r="D94" s="1260"/>
      <c r="E94" s="750" t="s">
        <v>86</v>
      </c>
      <c r="F94" s="766" t="s">
        <v>1718</v>
      </c>
      <c r="G94" s="766" t="s">
        <v>93</v>
      </c>
      <c r="H94" s="1261" t="s">
        <v>162</v>
      </c>
      <c r="I94" s="1261"/>
      <c r="J94" s="750" t="s">
        <v>1069</v>
      </c>
      <c r="K94" s="1262" t="s">
        <v>926</v>
      </c>
      <c r="L94" s="1262"/>
      <c r="M94" s="750" t="s">
        <v>1072</v>
      </c>
      <c r="N94" s="299">
        <v>1401000</v>
      </c>
      <c r="O94" s="299">
        <v>1201000</v>
      </c>
      <c r="P94" s="548">
        <f t="shared" si="24"/>
        <v>200000</v>
      </c>
      <c r="Q94" s="300">
        <v>200000</v>
      </c>
      <c r="R94" s="300">
        <v>0</v>
      </c>
      <c r="S94" s="548">
        <f t="shared" si="25"/>
        <v>200000</v>
      </c>
      <c r="T94" s="547">
        <f t="shared" si="21"/>
        <v>1601000</v>
      </c>
      <c r="U94" s="547">
        <f t="shared" si="22"/>
        <v>1201000</v>
      </c>
      <c r="V94" s="548">
        <f t="shared" si="23"/>
        <v>400000</v>
      </c>
    </row>
    <row r="95" spans="1:22" ht="70.5" customHeight="1">
      <c r="A95" s="1259"/>
      <c r="B95" s="651" t="s">
        <v>1092</v>
      </c>
      <c r="C95" s="1260" t="s">
        <v>1074</v>
      </c>
      <c r="D95" s="1260"/>
      <c r="E95" s="750" t="s">
        <v>86</v>
      </c>
      <c r="F95" s="766" t="s">
        <v>1718</v>
      </c>
      <c r="G95" s="766" t="s">
        <v>93</v>
      </c>
      <c r="H95" s="1261" t="s">
        <v>162</v>
      </c>
      <c r="I95" s="1261"/>
      <c r="J95" s="750" t="s">
        <v>1075</v>
      </c>
      <c r="K95" s="1262" t="s">
        <v>926</v>
      </c>
      <c r="L95" s="1262"/>
      <c r="M95" s="750" t="s">
        <v>1076</v>
      </c>
      <c r="N95" s="299">
        <v>470000</v>
      </c>
      <c r="O95" s="299">
        <v>220000</v>
      </c>
      <c r="P95" s="548">
        <f t="shared" si="24"/>
        <v>250000</v>
      </c>
      <c r="Q95" s="300">
        <v>420000</v>
      </c>
      <c r="R95" s="300">
        <v>20000</v>
      </c>
      <c r="S95" s="548">
        <f t="shared" si="25"/>
        <v>400000</v>
      </c>
      <c r="T95" s="547">
        <f t="shared" si="21"/>
        <v>890000</v>
      </c>
      <c r="U95" s="547">
        <f t="shared" si="22"/>
        <v>240000</v>
      </c>
      <c r="V95" s="548">
        <f t="shared" si="23"/>
        <v>650000</v>
      </c>
    </row>
    <row r="96" spans="1:22" ht="42" customHeight="1">
      <c r="A96" s="1259"/>
      <c r="B96" s="651" t="s">
        <v>1095</v>
      </c>
      <c r="C96" s="1260" t="s">
        <v>1078</v>
      </c>
      <c r="D96" s="1260"/>
      <c r="E96" s="750" t="s">
        <v>86</v>
      </c>
      <c r="F96" s="766" t="s">
        <v>1718</v>
      </c>
      <c r="G96" s="766" t="s">
        <v>93</v>
      </c>
      <c r="H96" s="1261" t="s">
        <v>162</v>
      </c>
      <c r="I96" s="1261"/>
      <c r="J96" s="750" t="s">
        <v>1075</v>
      </c>
      <c r="K96" s="1262" t="s">
        <v>1079</v>
      </c>
      <c r="L96" s="1262"/>
      <c r="M96" s="750" t="s">
        <v>1080</v>
      </c>
      <c r="N96" s="299">
        <v>760000</v>
      </c>
      <c r="O96" s="299">
        <v>760000</v>
      </c>
      <c r="P96" s="548">
        <f t="shared" si="24"/>
        <v>0</v>
      </c>
      <c r="Q96" s="300">
        <v>555000</v>
      </c>
      <c r="R96" s="300">
        <v>0</v>
      </c>
      <c r="S96" s="548">
        <f t="shared" si="25"/>
        <v>555000</v>
      </c>
      <c r="T96" s="547">
        <f t="shared" si="21"/>
        <v>1315000</v>
      </c>
      <c r="U96" s="547">
        <f t="shared" si="22"/>
        <v>760000</v>
      </c>
      <c r="V96" s="548">
        <f t="shared" si="23"/>
        <v>555000</v>
      </c>
    </row>
    <row r="97" spans="1:70" ht="80.25" customHeight="1">
      <c r="A97" s="1259"/>
      <c r="B97" s="651" t="s">
        <v>1098</v>
      </c>
      <c r="C97" s="1260" t="s">
        <v>1082</v>
      </c>
      <c r="D97" s="1260"/>
      <c r="E97" s="750" t="s">
        <v>1083</v>
      </c>
      <c r="F97" s="766" t="s">
        <v>1718</v>
      </c>
      <c r="G97" s="766" t="s">
        <v>93</v>
      </c>
      <c r="H97" s="1261" t="s">
        <v>162</v>
      </c>
      <c r="I97" s="1261"/>
      <c r="J97" s="750" t="s">
        <v>1075</v>
      </c>
      <c r="K97" s="1262" t="s">
        <v>1084</v>
      </c>
      <c r="L97" s="1262"/>
      <c r="M97" s="750" t="s">
        <v>1066</v>
      </c>
      <c r="N97" s="299">
        <v>420000</v>
      </c>
      <c r="O97" s="299">
        <v>40000</v>
      </c>
      <c r="P97" s="548">
        <f t="shared" si="24"/>
        <v>380000</v>
      </c>
      <c r="Q97" s="300">
        <v>725000</v>
      </c>
      <c r="R97" s="300">
        <v>0</v>
      </c>
      <c r="S97" s="548">
        <f t="shared" si="25"/>
        <v>725000</v>
      </c>
      <c r="T97" s="547">
        <f t="shared" si="21"/>
        <v>1145000</v>
      </c>
      <c r="U97" s="547">
        <f t="shared" si="22"/>
        <v>40000</v>
      </c>
      <c r="V97" s="548">
        <f t="shared" si="23"/>
        <v>1105000</v>
      </c>
    </row>
    <row r="98" spans="1:70" ht="76.5" customHeight="1">
      <c r="A98" s="1259"/>
      <c r="B98" s="651" t="s">
        <v>1101</v>
      </c>
      <c r="C98" s="1260" t="s">
        <v>1086</v>
      </c>
      <c r="D98" s="1260"/>
      <c r="E98" s="750" t="s">
        <v>86</v>
      </c>
      <c r="F98" s="766" t="s">
        <v>1718</v>
      </c>
      <c r="G98" s="766" t="s">
        <v>93</v>
      </c>
      <c r="H98" s="1261" t="s">
        <v>162</v>
      </c>
      <c r="I98" s="1261"/>
      <c r="J98" s="750" t="s">
        <v>1087</v>
      </c>
      <c r="K98" s="1262" t="s">
        <v>1088</v>
      </c>
      <c r="L98" s="1262"/>
      <c r="M98" s="750" t="s">
        <v>1005</v>
      </c>
      <c r="N98" s="299">
        <v>15000</v>
      </c>
      <c r="O98" s="299">
        <v>10000</v>
      </c>
      <c r="P98" s="548">
        <f t="shared" si="24"/>
        <v>5000</v>
      </c>
      <c r="Q98" s="300">
        <v>85000</v>
      </c>
      <c r="R98" s="300">
        <v>10000</v>
      </c>
      <c r="S98" s="548">
        <f t="shared" si="25"/>
        <v>75000</v>
      </c>
      <c r="T98" s="547">
        <f t="shared" si="21"/>
        <v>100000</v>
      </c>
      <c r="U98" s="547">
        <f t="shared" si="22"/>
        <v>20000</v>
      </c>
      <c r="V98" s="548">
        <f t="shared" si="23"/>
        <v>80000</v>
      </c>
    </row>
    <row r="99" spans="1:70" ht="42" customHeight="1">
      <c r="A99" s="1259"/>
      <c r="B99" s="651" t="s">
        <v>1106</v>
      </c>
      <c r="C99" s="1260" t="s">
        <v>1090</v>
      </c>
      <c r="D99" s="1260"/>
      <c r="E99" s="750" t="s">
        <v>86</v>
      </c>
      <c r="F99" s="766" t="s">
        <v>1718</v>
      </c>
      <c r="G99" s="766" t="s">
        <v>93</v>
      </c>
      <c r="H99" s="1261" t="s">
        <v>162</v>
      </c>
      <c r="I99" s="1261"/>
      <c r="J99" s="750" t="s">
        <v>1091</v>
      </c>
      <c r="K99" s="1262" t="s">
        <v>1008</v>
      </c>
      <c r="L99" s="1262"/>
      <c r="M99" s="750" t="s">
        <v>1005</v>
      </c>
      <c r="N99" s="299">
        <v>287500</v>
      </c>
      <c r="O99" s="299">
        <v>37500</v>
      </c>
      <c r="P99" s="548">
        <f t="shared" si="24"/>
        <v>250000</v>
      </c>
      <c r="Q99" s="300">
        <v>250000</v>
      </c>
      <c r="R99" s="300">
        <v>0</v>
      </c>
      <c r="S99" s="548">
        <f t="shared" si="25"/>
        <v>250000</v>
      </c>
      <c r="T99" s="547">
        <f t="shared" si="21"/>
        <v>537500</v>
      </c>
      <c r="U99" s="547">
        <f t="shared" si="22"/>
        <v>37500</v>
      </c>
      <c r="V99" s="548">
        <f t="shared" si="23"/>
        <v>500000</v>
      </c>
    </row>
    <row r="100" spans="1:70" ht="80.25" customHeight="1">
      <c r="A100" s="1259"/>
      <c r="B100" s="651" t="s">
        <v>1111</v>
      </c>
      <c r="C100" s="810" t="s">
        <v>1093</v>
      </c>
      <c r="D100" s="810"/>
      <c r="E100" s="494" t="s">
        <v>1083</v>
      </c>
      <c r="F100" s="487" t="s">
        <v>87</v>
      </c>
      <c r="G100" s="487" t="s">
        <v>119</v>
      </c>
      <c r="H100" s="837" t="s">
        <v>139</v>
      </c>
      <c r="I100" s="837"/>
      <c r="J100" s="752" t="s">
        <v>961</v>
      </c>
      <c r="K100" s="837" t="s">
        <v>1094</v>
      </c>
      <c r="L100" s="837"/>
      <c r="M100" s="487" t="s">
        <v>963</v>
      </c>
      <c r="N100" s="309">
        <v>308000</v>
      </c>
      <c r="O100" s="309">
        <v>214000</v>
      </c>
      <c r="P100" s="324">
        <f>N100-O100</f>
        <v>94000</v>
      </c>
      <c r="Q100" s="309">
        <v>400000</v>
      </c>
      <c r="R100" s="309">
        <v>300000</v>
      </c>
      <c r="S100" s="548">
        <f t="shared" ref="S100:S107" si="26">+Q100-R100</f>
        <v>100000</v>
      </c>
      <c r="T100" s="547">
        <f t="shared" si="21"/>
        <v>708000</v>
      </c>
      <c r="U100" s="547">
        <f t="shared" si="22"/>
        <v>514000</v>
      </c>
      <c r="V100" s="548">
        <f t="shared" si="23"/>
        <v>194000</v>
      </c>
      <c r="W100" s="121"/>
      <c r="X100" s="121"/>
      <c r="Y100" s="121"/>
      <c r="Z100" s="121"/>
      <c r="AA100" s="121"/>
      <c r="AB100" s="121"/>
      <c r="AC100" s="121"/>
      <c r="AD100" s="121"/>
      <c r="AE100" s="121"/>
      <c r="AF100" s="121"/>
      <c r="AG100" s="121"/>
      <c r="AH100" s="121"/>
      <c r="AI100" s="121"/>
      <c r="AJ100" s="121"/>
      <c r="AK100" s="121"/>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19"/>
      <c r="BR100" s="119"/>
    </row>
    <row r="101" spans="1:70" ht="80.25" customHeight="1">
      <c r="A101" s="1259"/>
      <c r="B101" s="651" t="s">
        <v>1115</v>
      </c>
      <c r="C101" s="810" t="s">
        <v>1096</v>
      </c>
      <c r="D101" s="810"/>
      <c r="E101" s="494" t="s">
        <v>1016</v>
      </c>
      <c r="F101" s="487" t="s">
        <v>87</v>
      </c>
      <c r="G101" s="487" t="s">
        <v>88</v>
      </c>
      <c r="H101" s="837" t="s">
        <v>139</v>
      </c>
      <c r="I101" s="837"/>
      <c r="J101" s="752" t="s">
        <v>961</v>
      </c>
      <c r="K101" s="837" t="s">
        <v>1097</v>
      </c>
      <c r="L101" s="837"/>
      <c r="M101" s="487" t="s">
        <v>1019</v>
      </c>
      <c r="N101" s="309">
        <v>148600</v>
      </c>
      <c r="O101" s="309">
        <v>129237</v>
      </c>
      <c r="P101" s="324">
        <f>N101-O101</f>
        <v>19363</v>
      </c>
      <c r="Q101" s="325">
        <v>0</v>
      </c>
      <c r="R101" s="325">
        <v>0</v>
      </c>
      <c r="S101" s="548">
        <f t="shared" si="26"/>
        <v>0</v>
      </c>
      <c r="T101" s="547">
        <f t="shared" si="21"/>
        <v>148600</v>
      </c>
      <c r="U101" s="547">
        <f t="shared" si="22"/>
        <v>129237</v>
      </c>
      <c r="V101" s="548">
        <f t="shared" si="23"/>
        <v>19363</v>
      </c>
      <c r="W101" s="121"/>
      <c r="X101" s="121"/>
      <c r="Y101" s="121"/>
      <c r="Z101" s="121"/>
      <c r="AA101" s="121"/>
      <c r="AB101" s="121"/>
      <c r="AC101" s="121"/>
      <c r="AD101" s="121"/>
      <c r="AE101" s="121"/>
      <c r="AF101" s="121"/>
      <c r="AG101" s="121"/>
      <c r="AH101" s="121"/>
      <c r="AI101" s="121"/>
      <c r="AJ101" s="121"/>
      <c r="AK101" s="121"/>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19"/>
      <c r="BR101" s="119"/>
    </row>
    <row r="102" spans="1:70" ht="80.25" customHeight="1">
      <c r="A102" s="1259"/>
      <c r="B102" s="651" t="s">
        <v>1117</v>
      </c>
      <c r="C102" s="810" t="s">
        <v>1099</v>
      </c>
      <c r="D102" s="810"/>
      <c r="E102" s="494" t="s">
        <v>86</v>
      </c>
      <c r="F102" s="487" t="s">
        <v>87</v>
      </c>
      <c r="G102" s="487" t="s">
        <v>93</v>
      </c>
      <c r="H102" s="837" t="s">
        <v>139</v>
      </c>
      <c r="I102" s="837"/>
      <c r="J102" s="752" t="s">
        <v>961</v>
      </c>
      <c r="K102" s="837" t="s">
        <v>1100</v>
      </c>
      <c r="L102" s="837"/>
      <c r="M102" s="487" t="s">
        <v>963</v>
      </c>
      <c r="N102" s="309">
        <v>13500</v>
      </c>
      <c r="O102" s="309">
        <v>0</v>
      </c>
      <c r="P102" s="324">
        <f>N102-O102</f>
        <v>13500</v>
      </c>
      <c r="Q102" s="322">
        <v>50000</v>
      </c>
      <c r="R102" s="322">
        <v>20000</v>
      </c>
      <c r="S102" s="548">
        <f t="shared" si="26"/>
        <v>30000</v>
      </c>
      <c r="T102" s="547">
        <f t="shared" si="21"/>
        <v>63500</v>
      </c>
      <c r="U102" s="547">
        <f t="shared" si="22"/>
        <v>20000</v>
      </c>
      <c r="V102" s="548">
        <f t="shared" si="23"/>
        <v>43500</v>
      </c>
      <c r="W102" s="121"/>
      <c r="X102" s="121"/>
      <c r="Y102" s="121"/>
      <c r="Z102" s="121"/>
      <c r="AA102" s="121"/>
      <c r="AB102" s="121"/>
      <c r="AC102" s="121"/>
      <c r="AD102" s="121"/>
      <c r="AE102" s="121"/>
      <c r="AF102" s="121"/>
      <c r="AG102" s="121"/>
      <c r="AH102" s="121"/>
      <c r="AI102" s="121"/>
      <c r="AJ102" s="121"/>
      <c r="AK102" s="121"/>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19"/>
      <c r="BQ102" s="119"/>
      <c r="BR102" s="119"/>
    </row>
    <row r="103" spans="1:70" ht="80.25" customHeight="1">
      <c r="A103" s="1259"/>
      <c r="B103" s="651" t="s">
        <v>1759</v>
      </c>
      <c r="C103" s="840" t="s">
        <v>1102</v>
      </c>
      <c r="D103" s="840"/>
      <c r="E103" s="491" t="s">
        <v>1103</v>
      </c>
      <c r="F103" s="477" t="s">
        <v>87</v>
      </c>
      <c r="G103" s="477" t="s">
        <v>93</v>
      </c>
      <c r="H103" s="811" t="s">
        <v>139</v>
      </c>
      <c r="I103" s="811"/>
      <c r="J103" s="483" t="s">
        <v>961</v>
      </c>
      <c r="K103" s="811" t="s">
        <v>1104</v>
      </c>
      <c r="L103" s="811"/>
      <c r="M103" s="477" t="s">
        <v>1105</v>
      </c>
      <c r="N103" s="309">
        <v>314800</v>
      </c>
      <c r="O103" s="309">
        <v>204000</v>
      </c>
      <c r="P103" s="324">
        <f>N103-O103</f>
        <v>110800</v>
      </c>
      <c r="Q103" s="322">
        <v>10000</v>
      </c>
      <c r="R103" s="322">
        <v>0</v>
      </c>
      <c r="S103" s="548">
        <f t="shared" si="26"/>
        <v>10000</v>
      </c>
      <c r="T103" s="547">
        <f t="shared" si="21"/>
        <v>324800</v>
      </c>
      <c r="U103" s="547">
        <f t="shared" si="22"/>
        <v>204000</v>
      </c>
      <c r="V103" s="548">
        <f t="shared" si="23"/>
        <v>120800</v>
      </c>
      <c r="W103" s="121"/>
      <c r="X103" s="121"/>
      <c r="Y103" s="121"/>
      <c r="Z103" s="121"/>
      <c r="AA103" s="121"/>
      <c r="AB103" s="121"/>
      <c r="AC103" s="121"/>
      <c r="AD103" s="121"/>
      <c r="AE103" s="121"/>
      <c r="AF103" s="121"/>
      <c r="AG103" s="121"/>
      <c r="AH103" s="121"/>
      <c r="AI103" s="121"/>
      <c r="AJ103" s="121"/>
      <c r="AK103" s="121"/>
      <c r="AL103" s="119"/>
      <c r="AM103" s="119"/>
      <c r="AN103" s="119"/>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c r="BM103" s="119"/>
      <c r="BN103" s="119"/>
      <c r="BO103" s="119"/>
      <c r="BP103" s="119"/>
      <c r="BQ103" s="119"/>
      <c r="BR103" s="119"/>
    </row>
    <row r="104" spans="1:70" ht="39.75" customHeight="1">
      <c r="A104" s="1259"/>
      <c r="B104" s="651" t="s">
        <v>1760</v>
      </c>
      <c r="C104" s="840" t="s">
        <v>1107</v>
      </c>
      <c r="D104" s="840"/>
      <c r="E104" s="477" t="s">
        <v>1108</v>
      </c>
      <c r="F104" s="477" t="s">
        <v>87</v>
      </c>
      <c r="G104" s="477" t="s">
        <v>1773</v>
      </c>
      <c r="H104" s="811" t="s">
        <v>139</v>
      </c>
      <c r="I104" s="811"/>
      <c r="J104" s="477" t="s">
        <v>369</v>
      </c>
      <c r="K104" s="811" t="s">
        <v>1109</v>
      </c>
      <c r="L104" s="811"/>
      <c r="M104" s="477" t="s">
        <v>963</v>
      </c>
      <c r="N104" s="549">
        <v>30000</v>
      </c>
      <c r="O104" s="762">
        <v>13000</v>
      </c>
      <c r="P104" s="306">
        <f>+N104-O104</f>
        <v>17000</v>
      </c>
      <c r="Q104" s="549">
        <v>0</v>
      </c>
      <c r="R104" s="549">
        <v>0</v>
      </c>
      <c r="S104" s="548">
        <f t="shared" si="26"/>
        <v>0</v>
      </c>
      <c r="T104" s="547">
        <f t="shared" si="21"/>
        <v>30000</v>
      </c>
      <c r="U104" s="547">
        <f t="shared" si="22"/>
        <v>13000</v>
      </c>
      <c r="V104" s="548">
        <f t="shared" si="23"/>
        <v>17000</v>
      </c>
    </row>
    <row r="105" spans="1:70" ht="42" customHeight="1">
      <c r="A105" s="1259" t="s">
        <v>1110</v>
      </c>
      <c r="B105" s="651" t="s">
        <v>1766</v>
      </c>
      <c r="C105" s="1279" t="s">
        <v>1112</v>
      </c>
      <c r="D105" s="1279"/>
      <c r="E105" s="466" t="s">
        <v>86</v>
      </c>
      <c r="F105" s="466" t="s">
        <v>87</v>
      </c>
      <c r="G105" s="466" t="s">
        <v>93</v>
      </c>
      <c r="H105" s="1280" t="s">
        <v>60</v>
      </c>
      <c r="I105" s="997"/>
      <c r="J105" s="545" t="s">
        <v>1017</v>
      </c>
      <c r="K105" s="1271" t="s">
        <v>1113</v>
      </c>
      <c r="L105" s="1271"/>
      <c r="M105" s="545" t="s">
        <v>1114</v>
      </c>
      <c r="N105" s="302">
        <v>25000</v>
      </c>
      <c r="O105" s="302">
        <v>25000</v>
      </c>
      <c r="P105" s="548">
        <f>+N105-O105</f>
        <v>0</v>
      </c>
      <c r="Q105" s="300"/>
      <c r="R105" s="300"/>
      <c r="S105" s="548">
        <f t="shared" si="26"/>
        <v>0</v>
      </c>
      <c r="T105" s="547">
        <f t="shared" si="21"/>
        <v>25000</v>
      </c>
      <c r="U105" s="547">
        <f t="shared" si="22"/>
        <v>25000</v>
      </c>
      <c r="V105" s="548">
        <f t="shared" si="23"/>
        <v>0</v>
      </c>
    </row>
    <row r="106" spans="1:70" ht="42" customHeight="1">
      <c r="A106" s="1259"/>
      <c r="B106" s="651" t="s">
        <v>1767</v>
      </c>
      <c r="C106" s="1279" t="s">
        <v>1116</v>
      </c>
      <c r="D106" s="1279" t="s">
        <v>97</v>
      </c>
      <c r="E106" s="545" t="s">
        <v>86</v>
      </c>
      <c r="F106" s="466" t="s">
        <v>87</v>
      </c>
      <c r="G106" s="466" t="s">
        <v>93</v>
      </c>
      <c r="H106" s="1280" t="s">
        <v>60</v>
      </c>
      <c r="I106" s="997"/>
      <c r="J106" s="545" t="s">
        <v>1017</v>
      </c>
      <c r="K106" s="1271" t="s">
        <v>1113</v>
      </c>
      <c r="L106" s="1271"/>
      <c r="M106" s="466" t="s">
        <v>1114</v>
      </c>
      <c r="N106" s="302">
        <v>10000</v>
      </c>
      <c r="O106" s="302">
        <v>10000</v>
      </c>
      <c r="P106" s="548">
        <f>+N106-O106</f>
        <v>0</v>
      </c>
      <c r="Q106" s="300"/>
      <c r="R106" s="300"/>
      <c r="S106" s="548">
        <f t="shared" si="26"/>
        <v>0</v>
      </c>
      <c r="T106" s="547">
        <f t="shared" si="21"/>
        <v>10000</v>
      </c>
      <c r="U106" s="547">
        <f t="shared" si="22"/>
        <v>10000</v>
      </c>
      <c r="V106" s="548">
        <f t="shared" si="23"/>
        <v>0</v>
      </c>
    </row>
    <row r="107" spans="1:70" ht="76.5" customHeight="1">
      <c r="A107" s="1259"/>
      <c r="B107" s="651" t="s">
        <v>1768</v>
      </c>
      <c r="C107" s="1279" t="s">
        <v>1118</v>
      </c>
      <c r="D107" s="1279"/>
      <c r="E107" s="466" t="s">
        <v>86</v>
      </c>
      <c r="F107" s="466" t="s">
        <v>378</v>
      </c>
      <c r="G107" s="466" t="s">
        <v>88</v>
      </c>
      <c r="H107" s="1280" t="s">
        <v>60</v>
      </c>
      <c r="I107" s="997"/>
      <c r="J107" s="545" t="s">
        <v>1119</v>
      </c>
      <c r="K107" s="1271" t="s">
        <v>1120</v>
      </c>
      <c r="L107" s="1271"/>
      <c r="M107" s="545" t="s">
        <v>1121</v>
      </c>
      <c r="N107" s="302">
        <v>600000</v>
      </c>
      <c r="O107" s="302">
        <v>336500</v>
      </c>
      <c r="P107" s="548">
        <f>+N107-O107</f>
        <v>263500</v>
      </c>
      <c r="Q107" s="300"/>
      <c r="R107" s="300"/>
      <c r="S107" s="548">
        <f t="shared" si="26"/>
        <v>0</v>
      </c>
      <c r="T107" s="547">
        <f t="shared" si="21"/>
        <v>600000</v>
      </c>
      <c r="U107" s="547">
        <f t="shared" si="22"/>
        <v>336500</v>
      </c>
      <c r="V107" s="548">
        <f t="shared" si="23"/>
        <v>263500</v>
      </c>
    </row>
    <row r="108" spans="1:70" s="649" customFormat="1" ht="32.1" customHeight="1">
      <c r="A108" s="648"/>
      <c r="B108" s="648"/>
      <c r="C108" s="648"/>
      <c r="D108" s="648"/>
      <c r="E108" s="658"/>
      <c r="F108" s="682"/>
      <c r="G108" s="580"/>
      <c r="H108" s="683"/>
      <c r="I108" s="657"/>
      <c r="J108" s="658"/>
      <c r="K108" s="657"/>
      <c r="L108" s="657"/>
      <c r="M108" s="580"/>
      <c r="N108" s="680"/>
      <c r="O108" s="680"/>
      <c r="P108" s="681"/>
      <c r="Q108" s="680"/>
      <c r="R108" s="680"/>
      <c r="S108" s="681"/>
      <c r="T108" s="681"/>
      <c r="U108" s="681"/>
      <c r="V108" s="681"/>
    </row>
    <row r="109" spans="1:70" ht="74.25" customHeight="1">
      <c r="C109" s="1323" t="s">
        <v>1122</v>
      </c>
      <c r="D109" s="1323"/>
      <c r="E109" s="1323"/>
      <c r="F109" s="1323"/>
      <c r="G109" s="1323"/>
      <c r="H109" s="1323"/>
      <c r="I109" s="1323"/>
      <c r="J109" s="1323"/>
      <c r="K109" s="1323"/>
      <c r="L109" s="1323"/>
      <c r="M109" s="1323"/>
      <c r="N109" s="680"/>
      <c r="O109" s="680"/>
      <c r="P109" s="681"/>
      <c r="Q109" s="680"/>
      <c r="R109" s="680"/>
      <c r="S109" s="327"/>
      <c r="T109" s="327"/>
      <c r="U109" s="327"/>
      <c r="V109" s="327"/>
    </row>
    <row r="110" spans="1:70" ht="28.35" customHeight="1">
      <c r="C110" s="1282" t="s">
        <v>51</v>
      </c>
      <c r="D110" s="1282"/>
      <c r="E110" s="1281" t="s">
        <v>9</v>
      </c>
      <c r="F110" s="1281"/>
      <c r="G110" s="1282" t="s">
        <v>52</v>
      </c>
      <c r="H110" s="1284"/>
      <c r="I110" s="1339" t="s">
        <v>53</v>
      </c>
      <c r="J110" s="1130"/>
      <c r="K110" s="1347" t="s">
        <v>54</v>
      </c>
      <c r="L110" s="1347"/>
      <c r="M110" s="1347"/>
      <c r="N110" s="649"/>
      <c r="O110" s="649"/>
      <c r="P110" s="649"/>
      <c r="Q110" s="649"/>
      <c r="R110" s="649"/>
    </row>
    <row r="111" spans="1:70" ht="188.45" customHeight="1">
      <c r="C111" s="1208" t="s">
        <v>1744</v>
      </c>
      <c r="D111" s="1208"/>
      <c r="E111" s="1034" t="s">
        <v>1123</v>
      </c>
      <c r="F111" s="1034"/>
      <c r="G111" s="815">
        <v>1</v>
      </c>
      <c r="H111" s="815"/>
      <c r="I111" s="811" t="s">
        <v>1124</v>
      </c>
      <c r="J111" s="811"/>
      <c r="K111" s="1034" t="s">
        <v>1748</v>
      </c>
      <c r="L111" s="1034"/>
      <c r="M111" s="1034"/>
      <c r="N111" s="649"/>
      <c r="O111" s="649"/>
      <c r="P111" s="649"/>
      <c r="Q111" s="649"/>
      <c r="R111" s="649"/>
    </row>
    <row r="112" spans="1:70" ht="243" customHeight="1">
      <c r="C112" s="1283" t="s">
        <v>1745</v>
      </c>
      <c r="D112" s="1283"/>
      <c r="E112" s="1034" t="s">
        <v>1126</v>
      </c>
      <c r="F112" s="1034"/>
      <c r="G112" s="815">
        <v>1.5</v>
      </c>
      <c r="H112" s="815"/>
      <c r="I112" s="811" t="s">
        <v>1127</v>
      </c>
      <c r="J112" s="811"/>
      <c r="K112" s="1034" t="s">
        <v>1748</v>
      </c>
      <c r="L112" s="1034"/>
      <c r="M112" s="1034"/>
      <c r="N112" s="649"/>
      <c r="O112" s="649"/>
      <c r="P112" s="649"/>
      <c r="Q112" s="649"/>
      <c r="R112" s="649"/>
    </row>
    <row r="113" spans="1:70" ht="312.60000000000002" customHeight="1">
      <c r="C113" s="1283" t="s">
        <v>1747</v>
      </c>
      <c r="D113" s="1283"/>
      <c r="E113" s="1034" t="s">
        <v>1128</v>
      </c>
      <c r="F113" s="1034"/>
      <c r="G113" s="815">
        <v>1.5</v>
      </c>
      <c r="H113" s="815"/>
      <c r="I113" s="811" t="s">
        <v>1129</v>
      </c>
      <c r="J113" s="811"/>
      <c r="K113" s="1034" t="s">
        <v>1125</v>
      </c>
      <c r="L113" s="1034"/>
      <c r="M113" s="1034"/>
      <c r="N113" s="649"/>
      <c r="O113" s="649"/>
      <c r="P113" s="649"/>
      <c r="Q113" s="649"/>
      <c r="R113" s="649"/>
    </row>
    <row r="114" spans="1:70" ht="301.7" customHeight="1">
      <c r="C114" s="1283" t="s">
        <v>1746</v>
      </c>
      <c r="D114" s="1283"/>
      <c r="E114" s="1034" t="s">
        <v>1130</v>
      </c>
      <c r="F114" s="1034"/>
      <c r="G114" s="811">
        <v>2.2000000000000002</v>
      </c>
      <c r="H114" s="811"/>
      <c r="I114" s="811" t="s">
        <v>1131</v>
      </c>
      <c r="J114" s="811"/>
      <c r="K114" s="1034" t="s">
        <v>1748</v>
      </c>
      <c r="L114" s="1034"/>
      <c r="M114" s="1034"/>
      <c r="N114" s="649"/>
      <c r="O114" s="649"/>
      <c r="P114" s="649"/>
      <c r="Q114" s="649"/>
      <c r="R114" s="649"/>
    </row>
    <row r="115" spans="1:70" ht="24.95" customHeight="1">
      <c r="C115" s="1348"/>
      <c r="D115" s="1349"/>
      <c r="E115" s="1267"/>
      <c r="F115" s="1268"/>
      <c r="G115" s="1312"/>
      <c r="H115" s="1313"/>
      <c r="I115" s="1337"/>
      <c r="J115" s="1139"/>
      <c r="K115" s="1337"/>
      <c r="L115" s="1338"/>
      <c r="M115" s="1268"/>
      <c r="N115" s="1300" t="s">
        <v>809</v>
      </c>
      <c r="O115" s="1300"/>
      <c r="P115" s="1300"/>
      <c r="Q115" s="1300"/>
      <c r="R115" s="1300"/>
      <c r="S115" s="1300"/>
      <c r="T115" s="1300"/>
      <c r="U115" s="1300"/>
      <c r="V115" s="1300"/>
    </row>
    <row r="116" spans="1:70" ht="26.45" customHeight="1">
      <c r="A116" s="654"/>
      <c r="B116" s="654"/>
      <c r="C116" s="676"/>
      <c r="D116" s="676"/>
      <c r="E116" s="677"/>
      <c r="F116" s="677"/>
      <c r="G116" s="678"/>
      <c r="H116" s="678"/>
      <c r="I116" s="679"/>
      <c r="J116" s="679"/>
      <c r="K116" s="677"/>
      <c r="L116" s="677"/>
      <c r="M116" s="677"/>
      <c r="N116" s="1300">
        <v>2021</v>
      </c>
      <c r="O116" s="1300"/>
      <c r="P116" s="1300"/>
      <c r="Q116" s="1300" t="s">
        <v>67</v>
      </c>
      <c r="R116" s="1300"/>
      <c r="S116" s="1300"/>
      <c r="T116" s="1300" t="s">
        <v>68</v>
      </c>
      <c r="U116" s="1300"/>
      <c r="V116" s="1300"/>
    </row>
    <row r="117" spans="1:70" s="329" customFormat="1" ht="25.5" customHeight="1">
      <c r="A117" s="654"/>
      <c r="B117" s="654"/>
      <c r="C117" s="1028" t="s">
        <v>69</v>
      </c>
      <c r="D117" s="1028"/>
      <c r="E117" s="1028" t="s">
        <v>70</v>
      </c>
      <c r="F117" s="1028" t="s">
        <v>71</v>
      </c>
      <c r="G117" s="1028"/>
      <c r="H117" s="1028" t="s">
        <v>72</v>
      </c>
      <c r="I117" s="1028"/>
      <c r="J117" s="1028" t="s">
        <v>73</v>
      </c>
      <c r="K117" s="1028" t="s">
        <v>74</v>
      </c>
      <c r="L117" s="1130"/>
      <c r="M117" s="1028" t="s">
        <v>75</v>
      </c>
      <c r="N117" s="1155" t="s">
        <v>76</v>
      </c>
      <c r="O117" s="1155" t="s">
        <v>77</v>
      </c>
      <c r="P117" s="1235" t="s">
        <v>78</v>
      </c>
      <c r="Q117" s="1155" t="s">
        <v>76</v>
      </c>
      <c r="R117" s="1155" t="s">
        <v>77</v>
      </c>
      <c r="S117" s="1235" t="s">
        <v>78</v>
      </c>
      <c r="T117" s="1155" t="s">
        <v>79</v>
      </c>
      <c r="U117" s="1155" t="s">
        <v>80</v>
      </c>
      <c r="V117" s="1235" t="s">
        <v>78</v>
      </c>
      <c r="W117" s="279"/>
      <c r="X117" s="279"/>
      <c r="Y117" s="279"/>
      <c r="Z117" s="279"/>
      <c r="AA117" s="279"/>
      <c r="AB117" s="279"/>
      <c r="AC117" s="279"/>
      <c r="AD117" s="279"/>
      <c r="AE117" s="279"/>
      <c r="AF117" s="279"/>
      <c r="AG117" s="279"/>
      <c r="AH117" s="279"/>
      <c r="AI117" s="279"/>
      <c r="AJ117" s="279"/>
      <c r="AK117" s="279"/>
      <c r="AL117" s="330"/>
      <c r="AM117" s="330"/>
      <c r="AN117" s="330"/>
      <c r="AO117" s="330"/>
      <c r="AP117" s="330"/>
      <c r="AQ117" s="330"/>
      <c r="AR117" s="330"/>
      <c r="AS117" s="330"/>
      <c r="AT117" s="330"/>
      <c r="AU117" s="330"/>
      <c r="AV117" s="330"/>
      <c r="AW117" s="330"/>
      <c r="AX117" s="330"/>
      <c r="AY117" s="330"/>
      <c r="AZ117" s="330"/>
      <c r="BA117" s="330"/>
      <c r="BB117" s="330"/>
      <c r="BC117" s="330"/>
      <c r="BD117" s="330"/>
      <c r="BE117" s="330"/>
      <c r="BF117" s="330"/>
      <c r="BG117" s="330"/>
      <c r="BH117" s="330"/>
      <c r="BI117" s="330"/>
      <c r="BJ117" s="330"/>
      <c r="BK117" s="330"/>
      <c r="BL117" s="330"/>
      <c r="BM117" s="330"/>
      <c r="BN117" s="330"/>
      <c r="BO117" s="330"/>
      <c r="BP117" s="330"/>
      <c r="BQ117" s="330"/>
      <c r="BR117" s="330"/>
    </row>
    <row r="118" spans="1:70" s="329" customFormat="1" ht="25.5" customHeight="1">
      <c r="A118" s="654"/>
      <c r="B118" s="655"/>
      <c r="C118" s="1028"/>
      <c r="D118" s="1028"/>
      <c r="E118" s="1028"/>
      <c r="F118" s="511" t="s">
        <v>81</v>
      </c>
      <c r="G118" s="511" t="s">
        <v>82</v>
      </c>
      <c r="H118" s="1028"/>
      <c r="I118" s="1028"/>
      <c r="J118" s="1008"/>
      <c r="K118" s="1130"/>
      <c r="L118" s="1130"/>
      <c r="M118" s="1008"/>
      <c r="N118" s="1130"/>
      <c r="O118" s="1130"/>
      <c r="P118" s="1130"/>
      <c r="Q118" s="1130"/>
      <c r="R118" s="1130"/>
      <c r="S118" s="1130"/>
      <c r="T118" s="1130"/>
      <c r="U118" s="1130"/>
      <c r="V118" s="1130"/>
      <c r="W118" s="279"/>
      <c r="X118" s="279"/>
      <c r="Y118" s="279"/>
      <c r="Z118" s="279"/>
      <c r="AA118" s="279"/>
      <c r="AB118" s="279"/>
      <c r="AC118" s="279"/>
      <c r="AD118" s="279"/>
      <c r="AE118" s="279"/>
      <c r="AF118" s="279"/>
      <c r="AG118" s="279"/>
      <c r="AH118" s="279"/>
      <c r="AI118" s="279"/>
      <c r="AJ118" s="279"/>
      <c r="AK118" s="279"/>
      <c r="AL118" s="330"/>
      <c r="AM118" s="330"/>
      <c r="AN118" s="330"/>
      <c r="AO118" s="330"/>
      <c r="AP118" s="330"/>
      <c r="AQ118" s="330"/>
      <c r="AR118" s="330"/>
      <c r="AS118" s="330"/>
      <c r="AT118" s="330"/>
      <c r="AU118" s="330"/>
      <c r="AV118" s="330"/>
      <c r="AW118" s="330"/>
      <c r="AX118" s="330"/>
      <c r="AY118" s="330"/>
      <c r="AZ118" s="330"/>
      <c r="BA118" s="330"/>
      <c r="BB118" s="330"/>
      <c r="BC118" s="330"/>
      <c r="BD118" s="330"/>
      <c r="BE118" s="330"/>
      <c r="BF118" s="330"/>
      <c r="BG118" s="330"/>
      <c r="BH118" s="330"/>
      <c r="BI118" s="330"/>
      <c r="BJ118" s="330"/>
      <c r="BK118" s="330"/>
      <c r="BL118" s="330"/>
      <c r="BM118" s="330"/>
      <c r="BN118" s="330"/>
      <c r="BO118" s="330"/>
      <c r="BP118" s="330"/>
      <c r="BQ118" s="330"/>
      <c r="BR118" s="330"/>
    </row>
    <row r="119" spans="1:70" s="329" customFormat="1" ht="25.5">
      <c r="A119" s="648"/>
      <c r="B119" s="652" t="s">
        <v>1132</v>
      </c>
      <c r="C119" s="1265" t="s">
        <v>1133</v>
      </c>
      <c r="D119" s="1266"/>
      <c r="E119" s="505" t="s">
        <v>86</v>
      </c>
      <c r="F119" s="631" t="s">
        <v>1718</v>
      </c>
      <c r="G119" s="527" t="s">
        <v>1703</v>
      </c>
      <c r="H119" s="1091" t="s">
        <v>162</v>
      </c>
      <c r="I119" s="1007"/>
      <c r="J119" s="332" t="s">
        <v>1134</v>
      </c>
      <c r="K119" s="1091" t="s">
        <v>1135</v>
      </c>
      <c r="L119" s="1007"/>
      <c r="M119" s="252" t="s">
        <v>1136</v>
      </c>
      <c r="N119" s="334">
        <v>40000</v>
      </c>
      <c r="O119" s="334">
        <v>0</v>
      </c>
      <c r="P119" s="335">
        <f>+N119-O119</f>
        <v>40000</v>
      </c>
      <c r="Q119" s="334">
        <v>50000</v>
      </c>
      <c r="R119" s="334">
        <v>0</v>
      </c>
      <c r="S119" s="335">
        <f t="shared" ref="S119:S127" si="27">Q119-R119</f>
        <v>50000</v>
      </c>
      <c r="T119" s="334">
        <f t="shared" ref="T119:T132" si="28">N119+Q119</f>
        <v>90000</v>
      </c>
      <c r="U119" s="334">
        <f t="shared" ref="U119:U132" si="29">O119+R119</f>
        <v>0</v>
      </c>
      <c r="V119" s="335">
        <f t="shared" ref="V119:V127" si="30">+T119-U119</f>
        <v>90000</v>
      </c>
      <c r="W119" s="279"/>
      <c r="X119" s="279"/>
      <c r="Y119" s="279"/>
      <c r="Z119" s="279"/>
      <c r="AA119" s="279"/>
      <c r="AB119" s="279"/>
      <c r="AC119" s="279"/>
      <c r="AD119" s="279"/>
      <c r="AE119" s="279"/>
      <c r="AF119" s="279"/>
      <c r="AG119" s="279"/>
      <c r="AH119" s="279"/>
      <c r="AI119" s="279"/>
      <c r="AJ119" s="279"/>
      <c r="AK119" s="279"/>
      <c r="AL119" s="330"/>
      <c r="AM119" s="330"/>
      <c r="AN119" s="330"/>
      <c r="AO119" s="330"/>
      <c r="AP119" s="330"/>
      <c r="AQ119" s="330"/>
      <c r="AR119" s="330"/>
      <c r="AS119" s="330"/>
      <c r="AT119" s="330"/>
      <c r="AU119" s="330"/>
      <c r="AV119" s="330"/>
      <c r="AW119" s="330"/>
      <c r="AX119" s="330"/>
      <c r="AY119" s="330"/>
      <c r="AZ119" s="330"/>
      <c r="BA119" s="330"/>
      <c r="BB119" s="330"/>
      <c r="BC119" s="330"/>
      <c r="BD119" s="330"/>
      <c r="BE119" s="330"/>
      <c r="BF119" s="330"/>
      <c r="BG119" s="330"/>
      <c r="BH119" s="330"/>
      <c r="BI119" s="330"/>
      <c r="BJ119" s="330"/>
      <c r="BK119" s="330"/>
      <c r="BL119" s="330"/>
      <c r="BM119" s="330"/>
      <c r="BN119" s="330"/>
      <c r="BO119" s="330"/>
      <c r="BP119" s="330"/>
      <c r="BQ119" s="330"/>
      <c r="BR119" s="330"/>
    </row>
    <row r="120" spans="1:70" s="329" customFormat="1" ht="38.25">
      <c r="A120" s="648"/>
      <c r="B120" s="652" t="s">
        <v>1137</v>
      </c>
      <c r="C120" s="1265" t="s">
        <v>1138</v>
      </c>
      <c r="D120" s="1266"/>
      <c r="E120" s="505" t="s">
        <v>86</v>
      </c>
      <c r="F120" s="631" t="s">
        <v>1718</v>
      </c>
      <c r="G120" s="527" t="s">
        <v>1703</v>
      </c>
      <c r="H120" s="1091" t="s">
        <v>162</v>
      </c>
      <c r="I120" s="1007"/>
      <c r="J120" s="332" t="s">
        <v>1139</v>
      </c>
      <c r="K120" s="1091" t="s">
        <v>1140</v>
      </c>
      <c r="L120" s="1007"/>
      <c r="M120" s="252" t="s">
        <v>1136</v>
      </c>
      <c r="N120" s="334">
        <v>145000</v>
      </c>
      <c r="O120" s="334">
        <v>45000</v>
      </c>
      <c r="P120" s="759">
        <f>+N120-O120</f>
        <v>100000</v>
      </c>
      <c r="Q120" s="334">
        <v>100000</v>
      </c>
      <c r="R120" s="334">
        <v>0</v>
      </c>
      <c r="S120" s="335">
        <f t="shared" si="27"/>
        <v>100000</v>
      </c>
      <c r="T120" s="334">
        <f t="shared" si="28"/>
        <v>245000</v>
      </c>
      <c r="U120" s="334">
        <f t="shared" si="29"/>
        <v>45000</v>
      </c>
      <c r="V120" s="335">
        <f t="shared" si="30"/>
        <v>200000</v>
      </c>
      <c r="W120" s="279"/>
      <c r="X120" s="279"/>
      <c r="Y120" s="279"/>
      <c r="Z120" s="279"/>
      <c r="AA120" s="279"/>
      <c r="AB120" s="279"/>
      <c r="AC120" s="279"/>
      <c r="AD120" s="279"/>
      <c r="AE120" s="279"/>
      <c r="AF120" s="279"/>
      <c r="AG120" s="279"/>
      <c r="AH120" s="279"/>
      <c r="AI120" s="279"/>
      <c r="AJ120" s="279"/>
      <c r="AK120" s="279"/>
      <c r="AL120" s="330"/>
      <c r="AM120" s="330"/>
      <c r="AN120" s="330"/>
      <c r="AO120" s="330"/>
      <c r="AP120" s="330"/>
      <c r="AQ120" s="330"/>
      <c r="AR120" s="330"/>
      <c r="AS120" s="330"/>
      <c r="AT120" s="330"/>
      <c r="AU120" s="330"/>
      <c r="AV120" s="330"/>
      <c r="AW120" s="330"/>
      <c r="AX120" s="330"/>
      <c r="AY120" s="330"/>
      <c r="AZ120" s="330"/>
      <c r="BA120" s="330"/>
      <c r="BB120" s="330"/>
      <c r="BC120" s="330"/>
      <c r="BD120" s="330"/>
      <c r="BE120" s="330"/>
      <c r="BF120" s="330"/>
      <c r="BG120" s="330"/>
      <c r="BH120" s="330"/>
      <c r="BI120" s="330"/>
      <c r="BJ120" s="330"/>
      <c r="BK120" s="330"/>
      <c r="BL120" s="330"/>
      <c r="BM120" s="330"/>
      <c r="BN120" s="330"/>
      <c r="BO120" s="330"/>
      <c r="BP120" s="330"/>
      <c r="BQ120" s="330"/>
      <c r="BR120" s="330"/>
    </row>
    <row r="121" spans="1:70" s="329" customFormat="1" ht="38.25">
      <c r="A121" s="648"/>
      <c r="B121" s="652" t="s">
        <v>1141</v>
      </c>
      <c r="C121" s="1265" t="s">
        <v>1142</v>
      </c>
      <c r="D121" s="1266"/>
      <c r="E121" s="505" t="s">
        <v>86</v>
      </c>
      <c r="F121" s="631" t="s">
        <v>1718</v>
      </c>
      <c r="G121" s="527" t="s">
        <v>1703</v>
      </c>
      <c r="H121" s="1091" t="s">
        <v>162</v>
      </c>
      <c r="I121" s="1007"/>
      <c r="J121" s="332" t="s">
        <v>1143</v>
      </c>
      <c r="K121" s="1091" t="s">
        <v>1144</v>
      </c>
      <c r="L121" s="1007"/>
      <c r="M121" s="252" t="s">
        <v>1136</v>
      </c>
      <c r="N121" s="334">
        <v>92672</v>
      </c>
      <c r="O121" s="334">
        <v>69657</v>
      </c>
      <c r="P121" s="759">
        <f>+N121-O121</f>
        <v>23015</v>
      </c>
      <c r="Q121" s="334">
        <v>60000</v>
      </c>
      <c r="R121" s="334">
        <v>0</v>
      </c>
      <c r="S121" s="335">
        <f t="shared" si="27"/>
        <v>60000</v>
      </c>
      <c r="T121" s="334">
        <f t="shared" si="28"/>
        <v>152672</v>
      </c>
      <c r="U121" s="334">
        <f t="shared" si="29"/>
        <v>69657</v>
      </c>
      <c r="V121" s="335">
        <f t="shared" si="30"/>
        <v>83015</v>
      </c>
      <c r="W121" s="279"/>
      <c r="X121" s="279"/>
      <c r="Y121" s="279"/>
      <c r="Z121" s="279"/>
      <c r="AA121" s="279"/>
      <c r="AB121" s="279"/>
      <c r="AC121" s="279"/>
      <c r="AD121" s="279"/>
      <c r="AE121" s="279"/>
      <c r="AF121" s="279"/>
      <c r="AG121" s="279"/>
      <c r="AH121" s="279"/>
      <c r="AI121" s="279"/>
      <c r="AJ121" s="279"/>
      <c r="AK121" s="279"/>
      <c r="AL121" s="330"/>
      <c r="AM121" s="330"/>
      <c r="AN121" s="330"/>
      <c r="AO121" s="330"/>
      <c r="AP121" s="330"/>
      <c r="AQ121" s="330"/>
      <c r="AR121" s="330"/>
      <c r="AS121" s="330"/>
      <c r="AT121" s="330"/>
      <c r="AU121" s="330"/>
      <c r="AV121" s="330"/>
      <c r="AW121" s="330"/>
      <c r="AX121" s="330"/>
      <c r="AY121" s="330"/>
      <c r="AZ121" s="330"/>
      <c r="BA121" s="330"/>
      <c r="BB121" s="330"/>
      <c r="BC121" s="330"/>
      <c r="BD121" s="330"/>
      <c r="BE121" s="330"/>
      <c r="BF121" s="330"/>
      <c r="BG121" s="330"/>
      <c r="BH121" s="330"/>
      <c r="BI121" s="330"/>
      <c r="BJ121" s="330"/>
      <c r="BK121" s="330"/>
      <c r="BL121" s="330"/>
      <c r="BM121" s="330"/>
      <c r="BN121" s="330"/>
      <c r="BO121" s="330"/>
      <c r="BP121" s="330"/>
      <c r="BQ121" s="330"/>
      <c r="BR121" s="330"/>
    </row>
    <row r="122" spans="1:70" s="329" customFormat="1" ht="38.25">
      <c r="A122" s="648"/>
      <c r="B122" s="652" t="s">
        <v>1145</v>
      </c>
      <c r="C122" s="1265" t="s">
        <v>1146</v>
      </c>
      <c r="D122" s="1266"/>
      <c r="E122" s="505" t="s">
        <v>86</v>
      </c>
      <c r="F122" s="631" t="s">
        <v>1718</v>
      </c>
      <c r="G122" s="527" t="s">
        <v>1703</v>
      </c>
      <c r="H122" s="1091" t="s">
        <v>162</v>
      </c>
      <c r="I122" s="1007"/>
      <c r="J122" s="332" t="s">
        <v>1143</v>
      </c>
      <c r="K122" s="1091" t="s">
        <v>1144</v>
      </c>
      <c r="L122" s="1007"/>
      <c r="M122" s="252" t="s">
        <v>1136</v>
      </c>
      <c r="N122" s="334">
        <v>78000</v>
      </c>
      <c r="O122" s="334">
        <v>25000</v>
      </c>
      <c r="P122" s="759">
        <f>+N122-O122</f>
        <v>53000</v>
      </c>
      <c r="Q122" s="334">
        <v>147000</v>
      </c>
      <c r="R122" s="334">
        <v>0</v>
      </c>
      <c r="S122" s="335">
        <f t="shared" si="27"/>
        <v>147000</v>
      </c>
      <c r="T122" s="334">
        <f t="shared" si="28"/>
        <v>225000</v>
      </c>
      <c r="U122" s="334">
        <f t="shared" si="29"/>
        <v>25000</v>
      </c>
      <c r="V122" s="335">
        <f t="shared" si="30"/>
        <v>200000</v>
      </c>
      <c r="W122" s="279"/>
      <c r="X122" s="279"/>
      <c r="Y122" s="279"/>
      <c r="Z122" s="279"/>
      <c r="AA122" s="279"/>
      <c r="AB122" s="279"/>
      <c r="AC122" s="279"/>
      <c r="AD122" s="279"/>
      <c r="AE122" s="279"/>
      <c r="AF122" s="279"/>
      <c r="AG122" s="279"/>
      <c r="AH122" s="279"/>
      <c r="AI122" s="279"/>
      <c r="AJ122" s="279"/>
      <c r="AK122" s="279"/>
      <c r="AL122" s="330"/>
      <c r="AM122" s="330"/>
      <c r="AN122" s="330"/>
      <c r="AO122" s="330"/>
      <c r="AP122" s="330"/>
      <c r="AQ122" s="330"/>
      <c r="AR122" s="330"/>
      <c r="AS122" s="330"/>
      <c r="AT122" s="330"/>
      <c r="AU122" s="330"/>
      <c r="AV122" s="330"/>
      <c r="AW122" s="330"/>
      <c r="AX122" s="330"/>
      <c r="AY122" s="330"/>
      <c r="AZ122" s="330"/>
      <c r="BA122" s="330"/>
      <c r="BB122" s="330"/>
      <c r="BC122" s="330"/>
      <c r="BD122" s="330"/>
      <c r="BE122" s="330"/>
      <c r="BF122" s="330"/>
      <c r="BG122" s="330"/>
      <c r="BH122" s="330"/>
      <c r="BI122" s="330"/>
      <c r="BJ122" s="330"/>
      <c r="BK122" s="330"/>
      <c r="BL122" s="330"/>
      <c r="BM122" s="330"/>
      <c r="BN122" s="330"/>
      <c r="BO122" s="330"/>
      <c r="BP122" s="330"/>
      <c r="BQ122" s="330"/>
      <c r="BR122" s="330"/>
    </row>
    <row r="123" spans="1:70" s="329" customFormat="1" ht="25.5">
      <c r="A123" s="648"/>
      <c r="B123" s="652" t="s">
        <v>1147</v>
      </c>
      <c r="C123" s="1265" t="s">
        <v>1148</v>
      </c>
      <c r="D123" s="1266"/>
      <c r="E123" s="505" t="s">
        <v>86</v>
      </c>
      <c r="F123" s="631" t="s">
        <v>1718</v>
      </c>
      <c r="G123" s="527" t="s">
        <v>1703</v>
      </c>
      <c r="H123" s="1091" t="s">
        <v>162</v>
      </c>
      <c r="I123" s="1007"/>
      <c r="J123" s="332" t="s">
        <v>1149</v>
      </c>
      <c r="K123" s="1091" t="s">
        <v>1150</v>
      </c>
      <c r="L123" s="1007"/>
      <c r="M123" s="252" t="s">
        <v>1136</v>
      </c>
      <c r="N123" s="334">
        <v>140000</v>
      </c>
      <c r="O123" s="334">
        <v>85000</v>
      </c>
      <c r="P123" s="759">
        <f>N123-O123</f>
        <v>55000</v>
      </c>
      <c r="Q123" s="334">
        <v>140000</v>
      </c>
      <c r="R123" s="334">
        <v>0</v>
      </c>
      <c r="S123" s="335">
        <f t="shared" si="27"/>
        <v>140000</v>
      </c>
      <c r="T123" s="334">
        <f t="shared" si="28"/>
        <v>280000</v>
      </c>
      <c r="U123" s="334">
        <f t="shared" si="29"/>
        <v>85000</v>
      </c>
      <c r="V123" s="335">
        <f t="shared" si="30"/>
        <v>195000</v>
      </c>
      <c r="W123" s="279"/>
      <c r="X123" s="279"/>
      <c r="Y123" s="279"/>
      <c r="Z123" s="279"/>
      <c r="AA123" s="279"/>
      <c r="AB123" s="279"/>
      <c r="AC123" s="279"/>
      <c r="AD123" s="279"/>
      <c r="AE123" s="279"/>
      <c r="AF123" s="279"/>
      <c r="AG123" s="279"/>
      <c r="AH123" s="279"/>
      <c r="AI123" s="279"/>
      <c r="AJ123" s="279"/>
      <c r="AK123" s="279"/>
      <c r="AL123" s="330"/>
      <c r="AM123" s="330"/>
      <c r="AN123" s="330"/>
      <c r="AO123" s="330"/>
      <c r="AP123" s="330"/>
      <c r="AQ123" s="330"/>
      <c r="AR123" s="330"/>
      <c r="AS123" s="330"/>
      <c r="AT123" s="330"/>
      <c r="AU123" s="330"/>
      <c r="AV123" s="330"/>
      <c r="AW123" s="330"/>
      <c r="AX123" s="330"/>
      <c r="AY123" s="330"/>
      <c r="AZ123" s="330"/>
      <c r="BA123" s="330"/>
      <c r="BB123" s="330"/>
      <c r="BC123" s="330"/>
      <c r="BD123" s="330"/>
      <c r="BE123" s="330"/>
      <c r="BF123" s="330"/>
      <c r="BG123" s="330"/>
      <c r="BH123" s="330"/>
      <c r="BI123" s="330"/>
      <c r="BJ123" s="330"/>
      <c r="BK123" s="330"/>
      <c r="BL123" s="330"/>
      <c r="BM123" s="330"/>
      <c r="BN123" s="330"/>
      <c r="BO123" s="330"/>
      <c r="BP123" s="330"/>
      <c r="BQ123" s="330"/>
      <c r="BR123" s="330"/>
    </row>
    <row r="124" spans="1:70" s="329" customFormat="1" ht="25.5">
      <c r="A124" s="648"/>
      <c r="B124" s="652" t="s">
        <v>1151</v>
      </c>
      <c r="C124" s="1265" t="s">
        <v>1152</v>
      </c>
      <c r="D124" s="1266"/>
      <c r="E124" s="505" t="s">
        <v>86</v>
      </c>
      <c r="F124" s="631" t="s">
        <v>1718</v>
      </c>
      <c r="G124" s="527" t="s">
        <v>1703</v>
      </c>
      <c r="H124" s="1091" t="s">
        <v>162</v>
      </c>
      <c r="I124" s="1007"/>
      <c r="J124" s="332" t="s">
        <v>1149</v>
      </c>
      <c r="K124" s="1091" t="s">
        <v>1150</v>
      </c>
      <c r="L124" s="1007"/>
      <c r="M124" s="252" t="s">
        <v>1136</v>
      </c>
      <c r="N124" s="334">
        <v>70000</v>
      </c>
      <c r="O124" s="334">
        <v>20000</v>
      </c>
      <c r="P124" s="759">
        <f>N124-O124</f>
        <v>50000</v>
      </c>
      <c r="Q124" s="334">
        <v>200000</v>
      </c>
      <c r="R124" s="334">
        <v>0</v>
      </c>
      <c r="S124" s="335">
        <f t="shared" si="27"/>
        <v>200000</v>
      </c>
      <c r="T124" s="334">
        <f t="shared" si="28"/>
        <v>270000</v>
      </c>
      <c r="U124" s="334">
        <f t="shared" si="29"/>
        <v>20000</v>
      </c>
      <c r="V124" s="335">
        <f t="shared" si="30"/>
        <v>250000</v>
      </c>
      <c r="W124" s="279"/>
      <c r="X124" s="279"/>
      <c r="Y124" s="279"/>
      <c r="Z124" s="279"/>
      <c r="AA124" s="279"/>
      <c r="AB124" s="279"/>
      <c r="AC124" s="279"/>
      <c r="AD124" s="279"/>
      <c r="AE124" s="279"/>
      <c r="AF124" s="279"/>
      <c r="AG124" s="279"/>
      <c r="AH124" s="279"/>
      <c r="AI124" s="279"/>
      <c r="AJ124" s="279"/>
      <c r="AK124" s="279"/>
      <c r="AL124" s="330"/>
      <c r="AM124" s="330"/>
      <c r="AN124" s="330"/>
      <c r="AO124" s="330"/>
      <c r="AP124" s="330"/>
      <c r="AQ124" s="330"/>
      <c r="AR124" s="330"/>
      <c r="AS124" s="330"/>
      <c r="AT124" s="330"/>
      <c r="AU124" s="330"/>
      <c r="AV124" s="330"/>
      <c r="AW124" s="330"/>
      <c r="AX124" s="330"/>
      <c r="AY124" s="330"/>
      <c r="AZ124" s="330"/>
      <c r="BA124" s="330"/>
      <c r="BB124" s="330"/>
      <c r="BC124" s="330"/>
      <c r="BD124" s="330"/>
      <c r="BE124" s="330"/>
      <c r="BF124" s="330"/>
      <c r="BG124" s="330"/>
      <c r="BH124" s="330"/>
      <c r="BI124" s="330"/>
      <c r="BJ124" s="330"/>
      <c r="BK124" s="330"/>
      <c r="BL124" s="330"/>
      <c r="BM124" s="330"/>
      <c r="BN124" s="330"/>
      <c r="BO124" s="330"/>
      <c r="BP124" s="330"/>
      <c r="BQ124" s="330"/>
      <c r="BR124" s="330"/>
    </row>
    <row r="125" spans="1:70" s="329" customFormat="1" ht="55.5" customHeight="1">
      <c r="A125" s="648"/>
      <c r="B125" s="652" t="s">
        <v>1153</v>
      </c>
      <c r="C125" s="1265" t="s">
        <v>1154</v>
      </c>
      <c r="D125" s="1266"/>
      <c r="E125" s="505" t="s">
        <v>86</v>
      </c>
      <c r="F125" s="631" t="s">
        <v>1718</v>
      </c>
      <c r="G125" s="527" t="s">
        <v>1703</v>
      </c>
      <c r="H125" s="1091" t="s">
        <v>162</v>
      </c>
      <c r="I125" s="1007"/>
      <c r="J125" s="332" t="s">
        <v>1155</v>
      </c>
      <c r="K125" s="1091" t="s">
        <v>1150</v>
      </c>
      <c r="L125" s="1007"/>
      <c r="M125" s="252" t="s">
        <v>1136</v>
      </c>
      <c r="N125" s="334">
        <v>382000</v>
      </c>
      <c r="O125" s="334">
        <v>382000</v>
      </c>
      <c r="P125" s="759">
        <f t="shared" ref="P125:P132" si="31">+N125-O125</f>
        <v>0</v>
      </c>
      <c r="Q125" s="334">
        <v>0</v>
      </c>
      <c r="R125" s="334">
        <v>0</v>
      </c>
      <c r="S125" s="335">
        <f t="shared" si="27"/>
        <v>0</v>
      </c>
      <c r="T125" s="334">
        <f t="shared" si="28"/>
        <v>382000</v>
      </c>
      <c r="U125" s="334">
        <f t="shared" si="29"/>
        <v>382000</v>
      </c>
      <c r="V125" s="335">
        <f t="shared" si="30"/>
        <v>0</v>
      </c>
      <c r="W125" s="279"/>
      <c r="X125" s="279"/>
      <c r="Y125" s="279"/>
      <c r="Z125" s="279"/>
      <c r="AA125" s="279"/>
      <c r="AB125" s="279"/>
      <c r="AC125" s="279"/>
      <c r="AD125" s="279"/>
      <c r="AE125" s="279"/>
      <c r="AF125" s="279"/>
      <c r="AG125" s="279"/>
      <c r="AH125" s="279"/>
      <c r="AI125" s="279"/>
      <c r="AJ125" s="279"/>
      <c r="AK125" s="279"/>
      <c r="AL125" s="330"/>
      <c r="AM125" s="330"/>
      <c r="AN125" s="330"/>
      <c r="AO125" s="330"/>
      <c r="AP125" s="330"/>
      <c r="AQ125" s="330"/>
      <c r="AR125" s="330"/>
      <c r="AS125" s="330"/>
      <c r="AT125" s="330"/>
      <c r="AU125" s="330"/>
      <c r="AV125" s="330"/>
      <c r="AW125" s="330"/>
      <c r="AX125" s="330"/>
      <c r="AY125" s="330"/>
      <c r="AZ125" s="330"/>
      <c r="BA125" s="330"/>
      <c r="BB125" s="330"/>
      <c r="BC125" s="330"/>
      <c r="BD125" s="330"/>
      <c r="BE125" s="330"/>
      <c r="BF125" s="330"/>
      <c r="BG125" s="330"/>
      <c r="BH125" s="330"/>
      <c r="BI125" s="330"/>
      <c r="BJ125" s="330"/>
      <c r="BK125" s="330"/>
      <c r="BL125" s="330"/>
      <c r="BM125" s="330"/>
      <c r="BN125" s="330"/>
      <c r="BO125" s="330"/>
      <c r="BP125" s="330"/>
      <c r="BQ125" s="330"/>
      <c r="BR125" s="330"/>
    </row>
    <row r="126" spans="1:70" s="329" customFormat="1" ht="50.45" customHeight="1">
      <c r="A126" s="648"/>
      <c r="B126" s="652" t="s">
        <v>1156</v>
      </c>
      <c r="C126" s="1265" t="s">
        <v>1157</v>
      </c>
      <c r="D126" s="1266"/>
      <c r="E126" s="505" t="s">
        <v>86</v>
      </c>
      <c r="F126" s="631" t="s">
        <v>1718</v>
      </c>
      <c r="G126" s="527" t="s">
        <v>1703</v>
      </c>
      <c r="H126" s="1091" t="s">
        <v>162</v>
      </c>
      <c r="I126" s="1007"/>
      <c r="J126" s="332" t="s">
        <v>1158</v>
      </c>
      <c r="K126" s="1091" t="s">
        <v>1135</v>
      </c>
      <c r="L126" s="1007"/>
      <c r="M126" s="252" t="s">
        <v>1136</v>
      </c>
      <c r="N126" s="334">
        <v>180000</v>
      </c>
      <c r="O126" s="334">
        <v>50000</v>
      </c>
      <c r="P126" s="759">
        <f t="shared" si="31"/>
        <v>130000</v>
      </c>
      <c r="Q126" s="334">
        <v>200000</v>
      </c>
      <c r="R126" s="334">
        <v>0</v>
      </c>
      <c r="S126" s="335">
        <f t="shared" si="27"/>
        <v>200000</v>
      </c>
      <c r="T126" s="334">
        <f t="shared" si="28"/>
        <v>380000</v>
      </c>
      <c r="U126" s="334">
        <f t="shared" si="29"/>
        <v>50000</v>
      </c>
      <c r="V126" s="335">
        <f t="shared" si="30"/>
        <v>330000</v>
      </c>
      <c r="W126" s="279"/>
      <c r="X126" s="279"/>
      <c r="Y126" s="279"/>
      <c r="Z126" s="279"/>
      <c r="AA126" s="279"/>
      <c r="AB126" s="279"/>
      <c r="AC126" s="279"/>
      <c r="AD126" s="279"/>
      <c r="AE126" s="279"/>
      <c r="AF126" s="279"/>
      <c r="AG126" s="279"/>
      <c r="AH126" s="279"/>
      <c r="AI126" s="279"/>
      <c r="AJ126" s="279"/>
      <c r="AK126" s="279"/>
      <c r="AL126" s="330"/>
      <c r="AM126" s="330"/>
      <c r="AN126" s="330"/>
      <c r="AO126" s="330"/>
      <c r="AP126" s="330"/>
      <c r="AQ126" s="330"/>
      <c r="AR126" s="330"/>
      <c r="AS126" s="330"/>
      <c r="AT126" s="330"/>
      <c r="AU126" s="330"/>
      <c r="AV126" s="330"/>
      <c r="AW126" s="330"/>
      <c r="AX126" s="330"/>
      <c r="AY126" s="330"/>
      <c r="AZ126" s="330"/>
      <c r="BA126" s="330"/>
      <c r="BB126" s="330"/>
      <c r="BC126" s="330"/>
      <c r="BD126" s="330"/>
      <c r="BE126" s="330"/>
      <c r="BF126" s="330"/>
      <c r="BG126" s="330"/>
      <c r="BH126" s="330"/>
      <c r="BI126" s="330"/>
      <c r="BJ126" s="330"/>
      <c r="BK126" s="330"/>
      <c r="BL126" s="330"/>
      <c r="BM126" s="330"/>
      <c r="BN126" s="330"/>
      <c r="BO126" s="330"/>
      <c r="BP126" s="330"/>
      <c r="BQ126" s="330"/>
      <c r="BR126" s="330"/>
    </row>
    <row r="127" spans="1:70" s="329" customFormat="1" ht="51.95" customHeight="1">
      <c r="A127" s="648"/>
      <c r="B127" s="652" t="s">
        <v>1159</v>
      </c>
      <c r="C127" s="1265" t="s">
        <v>1160</v>
      </c>
      <c r="D127" s="1266"/>
      <c r="E127" s="505" t="s">
        <v>86</v>
      </c>
      <c r="F127" s="631" t="s">
        <v>1718</v>
      </c>
      <c r="G127" s="527" t="s">
        <v>1703</v>
      </c>
      <c r="H127" s="1091" t="s">
        <v>162</v>
      </c>
      <c r="I127" s="1007"/>
      <c r="J127" s="332" t="s">
        <v>1161</v>
      </c>
      <c r="K127" s="1091" t="s">
        <v>1140</v>
      </c>
      <c r="L127" s="1007"/>
      <c r="M127" s="252" t="s">
        <v>1136</v>
      </c>
      <c r="N127" s="334">
        <v>100000</v>
      </c>
      <c r="O127" s="334">
        <v>25000</v>
      </c>
      <c r="P127" s="759">
        <f t="shared" si="31"/>
        <v>75000</v>
      </c>
      <c r="Q127" s="334">
        <v>100000</v>
      </c>
      <c r="R127" s="334">
        <v>0</v>
      </c>
      <c r="S127" s="335">
        <f t="shared" si="27"/>
        <v>100000</v>
      </c>
      <c r="T127" s="334">
        <f t="shared" si="28"/>
        <v>200000</v>
      </c>
      <c r="U127" s="334">
        <f t="shared" si="29"/>
        <v>25000</v>
      </c>
      <c r="V127" s="335">
        <f t="shared" si="30"/>
        <v>175000</v>
      </c>
      <c r="W127" s="279"/>
      <c r="X127" s="279"/>
      <c r="Y127" s="279"/>
      <c r="Z127" s="279"/>
      <c r="AA127" s="279"/>
      <c r="AB127" s="279"/>
      <c r="AC127" s="279"/>
      <c r="AD127" s="279"/>
      <c r="AE127" s="279"/>
      <c r="AF127" s="279"/>
      <c r="AG127" s="279"/>
      <c r="AH127" s="279"/>
      <c r="AI127" s="279"/>
      <c r="AJ127" s="279"/>
      <c r="AK127" s="279"/>
      <c r="AL127" s="330"/>
      <c r="AM127" s="330"/>
      <c r="AN127" s="330"/>
      <c r="AO127" s="330"/>
      <c r="AP127" s="330"/>
      <c r="AQ127" s="330"/>
      <c r="AR127" s="330"/>
      <c r="AS127" s="330"/>
      <c r="AT127" s="330"/>
      <c r="AU127" s="330"/>
      <c r="AV127" s="330"/>
      <c r="AW127" s="330"/>
      <c r="AX127" s="330"/>
      <c r="AY127" s="330"/>
      <c r="AZ127" s="330"/>
      <c r="BA127" s="330"/>
      <c r="BB127" s="330"/>
      <c r="BC127" s="330"/>
      <c r="BD127" s="330"/>
      <c r="BE127" s="330"/>
      <c r="BF127" s="330"/>
      <c r="BG127" s="330"/>
      <c r="BH127" s="330"/>
      <c r="BI127" s="330"/>
      <c r="BJ127" s="330"/>
      <c r="BK127" s="330"/>
      <c r="BL127" s="330"/>
      <c r="BM127" s="330"/>
      <c r="BN127" s="330"/>
      <c r="BO127" s="330"/>
      <c r="BP127" s="330"/>
      <c r="BQ127" s="330"/>
      <c r="BR127" s="330"/>
    </row>
    <row r="128" spans="1:70" ht="66.599999999999994" customHeight="1">
      <c r="B128" s="652" t="s">
        <v>1162</v>
      </c>
      <c r="C128" s="839" t="s">
        <v>1163</v>
      </c>
      <c r="D128" s="839"/>
      <c r="E128" s="48" t="s">
        <v>390</v>
      </c>
      <c r="F128" s="622" t="s">
        <v>87</v>
      </c>
      <c r="G128" s="622" t="s">
        <v>212</v>
      </c>
      <c r="H128" s="876" t="s">
        <v>293</v>
      </c>
      <c r="I128" s="1272"/>
      <c r="J128" s="48">
        <v>4</v>
      </c>
      <c r="K128" s="823" t="s">
        <v>1018</v>
      </c>
      <c r="L128" s="1272"/>
      <c r="M128" s="45" t="s">
        <v>1164</v>
      </c>
      <c r="N128" s="334">
        <v>90000</v>
      </c>
      <c r="O128" s="334">
        <v>90000</v>
      </c>
      <c r="P128" s="759">
        <f t="shared" si="31"/>
        <v>0</v>
      </c>
      <c r="Q128" s="334">
        <v>0</v>
      </c>
      <c r="R128" s="334">
        <v>0</v>
      </c>
      <c r="S128" s="335">
        <f t="shared" ref="S128:S131" si="32">+Q128-R128</f>
        <v>0</v>
      </c>
      <c r="T128" s="334">
        <f t="shared" si="28"/>
        <v>90000</v>
      </c>
      <c r="U128" s="334">
        <f t="shared" si="29"/>
        <v>90000</v>
      </c>
      <c r="V128" s="335">
        <f t="shared" ref="V128:V131" si="33">+T128-U128</f>
        <v>0</v>
      </c>
    </row>
    <row r="129" spans="1:63" ht="46.35" customHeight="1">
      <c r="B129" s="652" t="s">
        <v>1165</v>
      </c>
      <c r="C129" s="839" t="s">
        <v>1166</v>
      </c>
      <c r="D129" s="839"/>
      <c r="E129" s="48" t="s">
        <v>390</v>
      </c>
      <c r="F129" s="622" t="s">
        <v>87</v>
      </c>
      <c r="G129" s="622" t="s">
        <v>212</v>
      </c>
      <c r="H129" s="876" t="s">
        <v>293</v>
      </c>
      <c r="I129" s="1272"/>
      <c r="J129" s="48">
        <v>4</v>
      </c>
      <c r="K129" s="823" t="s">
        <v>1018</v>
      </c>
      <c r="L129" s="1272"/>
      <c r="M129" s="45" t="s">
        <v>1164</v>
      </c>
      <c r="N129" s="334">
        <v>71000</v>
      </c>
      <c r="O129" s="334">
        <v>71000</v>
      </c>
      <c r="P129" s="759">
        <f t="shared" si="31"/>
        <v>0</v>
      </c>
      <c r="Q129" s="334">
        <v>0</v>
      </c>
      <c r="R129" s="334">
        <v>0</v>
      </c>
      <c r="S129" s="335">
        <f t="shared" si="32"/>
        <v>0</v>
      </c>
      <c r="T129" s="334">
        <f t="shared" si="28"/>
        <v>71000</v>
      </c>
      <c r="U129" s="334">
        <f t="shared" si="29"/>
        <v>71000</v>
      </c>
      <c r="V129" s="335">
        <f t="shared" si="33"/>
        <v>0</v>
      </c>
    </row>
    <row r="130" spans="1:63" ht="46.35" customHeight="1">
      <c r="B130" s="652" t="s">
        <v>1167</v>
      </c>
      <c r="C130" s="839" t="s">
        <v>1168</v>
      </c>
      <c r="D130" s="839"/>
      <c r="E130" s="48" t="s">
        <v>390</v>
      </c>
      <c r="F130" s="622" t="s">
        <v>87</v>
      </c>
      <c r="G130" s="622" t="s">
        <v>212</v>
      </c>
      <c r="H130" s="876" t="s">
        <v>293</v>
      </c>
      <c r="I130" s="1272"/>
      <c r="J130" s="48">
        <v>4</v>
      </c>
      <c r="K130" s="823" t="s">
        <v>1018</v>
      </c>
      <c r="L130" s="1272"/>
      <c r="M130" s="45" t="s">
        <v>1164</v>
      </c>
      <c r="N130" s="334">
        <v>150000</v>
      </c>
      <c r="O130" s="334">
        <v>150000</v>
      </c>
      <c r="P130" s="759">
        <f t="shared" si="31"/>
        <v>0</v>
      </c>
      <c r="Q130" s="334">
        <v>0</v>
      </c>
      <c r="R130" s="334">
        <v>0</v>
      </c>
      <c r="S130" s="335">
        <f t="shared" si="32"/>
        <v>0</v>
      </c>
      <c r="T130" s="334">
        <f t="shared" si="28"/>
        <v>150000</v>
      </c>
      <c r="U130" s="334">
        <f t="shared" si="29"/>
        <v>150000</v>
      </c>
      <c r="V130" s="335">
        <f t="shared" si="33"/>
        <v>0</v>
      </c>
    </row>
    <row r="131" spans="1:63" ht="46.35" customHeight="1">
      <c r="B131" s="652" t="s">
        <v>1169</v>
      </c>
      <c r="C131" s="1071" t="s">
        <v>1170</v>
      </c>
      <c r="D131" s="1071"/>
      <c r="E131" s="48" t="s">
        <v>86</v>
      </c>
      <c r="F131" s="622" t="s">
        <v>87</v>
      </c>
      <c r="G131" s="622" t="s">
        <v>212</v>
      </c>
      <c r="H131" s="876" t="s">
        <v>293</v>
      </c>
      <c r="I131" s="1272"/>
      <c r="J131" s="48">
        <v>4</v>
      </c>
      <c r="K131" s="823" t="s">
        <v>1171</v>
      </c>
      <c r="L131" s="1272"/>
      <c r="M131" s="48" t="s">
        <v>1172</v>
      </c>
      <c r="N131" s="334">
        <v>100000</v>
      </c>
      <c r="O131" s="334">
        <v>60000</v>
      </c>
      <c r="P131" s="759">
        <f t="shared" si="31"/>
        <v>40000</v>
      </c>
      <c r="Q131" s="334">
        <v>40000</v>
      </c>
      <c r="R131" s="334">
        <v>40000</v>
      </c>
      <c r="S131" s="335">
        <f t="shared" si="32"/>
        <v>0</v>
      </c>
      <c r="T131" s="334">
        <f t="shared" si="28"/>
        <v>140000</v>
      </c>
      <c r="U131" s="334">
        <f t="shared" si="29"/>
        <v>100000</v>
      </c>
      <c r="V131" s="335">
        <f t="shared" si="33"/>
        <v>40000</v>
      </c>
    </row>
    <row r="132" spans="1:63" ht="46.35" customHeight="1">
      <c r="B132" s="652" t="s">
        <v>1173</v>
      </c>
      <c r="C132" s="1078" t="s">
        <v>1174</v>
      </c>
      <c r="D132" s="1078"/>
      <c r="E132" s="505" t="s">
        <v>86</v>
      </c>
      <c r="F132" s="674" t="s">
        <v>87</v>
      </c>
      <c r="G132" s="674" t="s">
        <v>1740</v>
      </c>
      <c r="H132" s="1310" t="s">
        <v>293</v>
      </c>
      <c r="I132" s="1080"/>
      <c r="J132" s="86" t="s">
        <v>1175</v>
      </c>
      <c r="K132" s="1311" t="s">
        <v>1176</v>
      </c>
      <c r="L132" s="1080"/>
      <c r="M132" s="565" t="s">
        <v>1177</v>
      </c>
      <c r="N132" s="334">
        <v>186418</v>
      </c>
      <c r="O132" s="334">
        <v>186418</v>
      </c>
      <c r="P132" s="759">
        <f t="shared" si="31"/>
        <v>0</v>
      </c>
      <c r="Q132" s="334">
        <v>244954</v>
      </c>
      <c r="R132" s="334">
        <v>244954</v>
      </c>
      <c r="S132" s="335">
        <f>+Q132-R132</f>
        <v>0</v>
      </c>
      <c r="T132" s="334">
        <f t="shared" si="28"/>
        <v>431372</v>
      </c>
      <c r="U132" s="334">
        <f t="shared" si="29"/>
        <v>431372</v>
      </c>
      <c r="V132" s="335">
        <f>+T132-U132</f>
        <v>0</v>
      </c>
    </row>
    <row r="133" spans="1:63" ht="46.35" customHeight="1">
      <c r="C133" s="336"/>
      <c r="D133" s="337"/>
      <c r="E133" s="338"/>
      <c r="F133" s="675"/>
      <c r="G133" s="675"/>
      <c r="H133" s="339"/>
      <c r="I133" s="337"/>
      <c r="J133" s="338"/>
      <c r="K133" s="338"/>
      <c r="L133" s="337"/>
      <c r="M133" s="338"/>
      <c r="N133" s="340"/>
      <c r="O133" s="340"/>
      <c r="P133" s="341"/>
      <c r="Q133" s="341"/>
      <c r="R133" s="341"/>
      <c r="S133" s="341"/>
      <c r="T133" s="341"/>
      <c r="U133" s="341"/>
      <c r="V133" s="341"/>
    </row>
    <row r="134" spans="1:63" ht="44.85" customHeight="1">
      <c r="C134" s="1203" t="s">
        <v>1178</v>
      </c>
      <c r="D134" s="1203"/>
      <c r="E134" s="1203"/>
      <c r="F134" s="1203"/>
      <c r="G134" s="1203"/>
      <c r="H134" s="1203"/>
      <c r="I134" s="1203"/>
      <c r="J134" s="1203"/>
      <c r="K134" s="1203"/>
      <c r="L134" s="1203"/>
      <c r="M134" s="1203"/>
      <c r="N134" s="279"/>
      <c r="O134" s="279"/>
      <c r="P134" s="279"/>
    </row>
    <row r="135" spans="1:63" s="342" customFormat="1" ht="36.6" customHeight="1">
      <c r="A135" s="648"/>
      <c r="B135" s="648"/>
      <c r="C135" s="1028" t="s">
        <v>51</v>
      </c>
      <c r="D135" s="1028"/>
      <c r="E135" s="1274" t="s">
        <v>9</v>
      </c>
      <c r="F135" s="1274"/>
      <c r="G135" s="1028" t="s">
        <v>52</v>
      </c>
      <c r="H135" s="1028"/>
      <c r="I135" s="1028" t="s">
        <v>53</v>
      </c>
      <c r="J135" s="1028"/>
      <c r="K135" s="1028" t="s">
        <v>54</v>
      </c>
      <c r="L135" s="1028"/>
      <c r="M135" s="1028"/>
      <c r="N135" s="279"/>
      <c r="O135" s="279"/>
      <c r="P135" s="279"/>
      <c r="Q135" s="279"/>
      <c r="R135" s="279"/>
      <c r="S135" s="279"/>
      <c r="T135" s="279"/>
      <c r="U135" s="279"/>
      <c r="V135" s="279"/>
      <c r="W135" s="279"/>
      <c r="X135" s="279"/>
      <c r="Y135" s="279"/>
      <c r="Z135" s="279"/>
      <c r="AA135" s="279"/>
      <c r="AB135" s="279"/>
      <c r="AC135" s="279"/>
      <c r="AD135" s="279"/>
      <c r="AE135" s="279"/>
      <c r="AF135" s="279"/>
      <c r="AG135" s="279"/>
      <c r="AH135" s="279"/>
      <c r="AI135" s="279"/>
      <c r="AJ135" s="279"/>
      <c r="AK135" s="279"/>
    </row>
    <row r="136" spans="1:63" s="342" customFormat="1" ht="75.599999999999994" customHeight="1">
      <c r="A136" s="648"/>
      <c r="B136" s="648"/>
      <c r="C136" s="1208" t="s">
        <v>1179</v>
      </c>
      <c r="D136" s="1208"/>
      <c r="E136" s="819" t="s">
        <v>1180</v>
      </c>
      <c r="F136" s="819"/>
      <c r="G136" s="819" t="s">
        <v>1181</v>
      </c>
      <c r="H136" s="819"/>
      <c r="I136" s="1345" t="s">
        <v>534</v>
      </c>
      <c r="J136" s="1345"/>
      <c r="K136" s="819" t="s">
        <v>1182</v>
      </c>
      <c r="L136" s="819"/>
      <c r="M136" s="819"/>
      <c r="N136" s="279"/>
      <c r="O136" s="279"/>
      <c r="P136" s="279"/>
      <c r="Q136" s="279"/>
      <c r="R136" s="279"/>
      <c r="S136" s="279"/>
      <c r="T136" s="279"/>
      <c r="U136" s="279"/>
      <c r="V136" s="279"/>
      <c r="W136" s="279"/>
      <c r="X136" s="279"/>
      <c r="Y136" s="279"/>
      <c r="Z136" s="279"/>
      <c r="AA136" s="279"/>
      <c r="AB136" s="279"/>
      <c r="AC136" s="279"/>
      <c r="AD136" s="279"/>
      <c r="AE136" s="279"/>
      <c r="AF136" s="279"/>
      <c r="AG136" s="279"/>
      <c r="AH136" s="279"/>
      <c r="AI136" s="279"/>
      <c r="AJ136" s="279"/>
      <c r="AK136" s="279"/>
    </row>
    <row r="137" spans="1:63" s="342" customFormat="1" ht="75.599999999999994" customHeight="1">
      <c r="A137" s="648"/>
      <c r="B137" s="648"/>
      <c r="C137" s="1208" t="s">
        <v>1787</v>
      </c>
      <c r="D137" s="1208"/>
      <c r="E137" s="1120" t="s">
        <v>1183</v>
      </c>
      <c r="F137" s="1120"/>
      <c r="G137" s="819" t="s">
        <v>1184</v>
      </c>
      <c r="H137" s="819"/>
      <c r="I137" s="819" t="s">
        <v>1185</v>
      </c>
      <c r="J137" s="819"/>
      <c r="K137" s="819" t="s">
        <v>495</v>
      </c>
      <c r="L137" s="819"/>
      <c r="M137" s="819"/>
      <c r="N137" s="279"/>
      <c r="O137" s="279"/>
      <c r="P137" s="279"/>
      <c r="Q137" s="279"/>
      <c r="R137" s="279"/>
      <c r="S137" s="279"/>
      <c r="T137" s="279"/>
      <c r="U137" s="279"/>
      <c r="V137" s="279"/>
      <c r="W137" s="279"/>
      <c r="X137" s="279"/>
      <c r="Y137" s="279"/>
      <c r="Z137" s="279"/>
      <c r="AA137" s="279"/>
      <c r="AB137" s="279"/>
      <c r="AC137" s="279"/>
      <c r="AD137" s="279"/>
      <c r="AE137" s="279"/>
      <c r="AF137" s="279"/>
      <c r="AG137" s="279"/>
      <c r="AH137" s="279"/>
      <c r="AI137" s="279"/>
      <c r="AJ137" s="279"/>
      <c r="AK137" s="279"/>
    </row>
    <row r="138" spans="1:63" s="342" customFormat="1" ht="143.1" customHeight="1">
      <c r="A138" s="648"/>
      <c r="B138" s="648"/>
      <c r="C138" s="1350" t="s">
        <v>1654</v>
      </c>
      <c r="D138" s="1350"/>
      <c r="E138" s="1276" t="s">
        <v>1728</v>
      </c>
      <c r="F138" s="1276"/>
      <c r="G138" s="1276" t="s">
        <v>1186</v>
      </c>
      <c r="H138" s="1276"/>
      <c r="I138" s="1118" t="s">
        <v>1187</v>
      </c>
      <c r="J138" s="1118"/>
      <c r="K138" s="1120" t="s">
        <v>1188</v>
      </c>
      <c r="L138" s="1120"/>
      <c r="M138" s="1120"/>
      <c r="N138" s="279"/>
      <c r="O138" s="279"/>
      <c r="P138" s="279"/>
      <c r="Q138" s="279"/>
      <c r="R138" s="279"/>
      <c r="S138" s="279"/>
      <c r="T138" s="279"/>
      <c r="U138" s="279"/>
      <c r="V138" s="279"/>
      <c r="W138" s="279"/>
      <c r="X138" s="279"/>
      <c r="Y138" s="279"/>
      <c r="Z138" s="279"/>
      <c r="AA138" s="279"/>
      <c r="AB138" s="279"/>
      <c r="AC138" s="279"/>
      <c r="AD138" s="279"/>
      <c r="AE138" s="279"/>
      <c r="AF138" s="279"/>
      <c r="AG138" s="279"/>
      <c r="AH138" s="279"/>
      <c r="AI138" s="279"/>
      <c r="AJ138" s="279"/>
      <c r="AK138" s="279"/>
    </row>
    <row r="139" spans="1:63" s="342" customFormat="1" ht="77.849999999999994" customHeight="1">
      <c r="A139" s="648"/>
      <c r="B139" s="648"/>
      <c r="C139" s="1208" t="s">
        <v>1189</v>
      </c>
      <c r="D139" s="1208"/>
      <c r="E139" s="1034">
        <v>0</v>
      </c>
      <c r="F139" s="1034"/>
      <c r="G139" s="1278" t="s">
        <v>1190</v>
      </c>
      <c r="H139" s="1278"/>
      <c r="I139" s="1034" t="s">
        <v>1191</v>
      </c>
      <c r="J139" s="1034"/>
      <c r="K139" s="1120" t="s">
        <v>1188</v>
      </c>
      <c r="L139" s="1120"/>
      <c r="M139" s="1120"/>
      <c r="N139" s="279"/>
      <c r="O139" s="279"/>
      <c r="P139" s="279"/>
      <c r="Q139" s="279"/>
      <c r="R139" s="279"/>
      <c r="S139" s="279"/>
      <c r="T139" s="279"/>
      <c r="U139" s="279"/>
      <c r="V139" s="279"/>
      <c r="W139" s="279"/>
      <c r="X139" s="279"/>
      <c r="Y139" s="279"/>
      <c r="Z139" s="279"/>
      <c r="AA139" s="279"/>
      <c r="AB139" s="279"/>
      <c r="AC139" s="279"/>
      <c r="AD139" s="279"/>
      <c r="AE139" s="279"/>
      <c r="AF139" s="279"/>
      <c r="AG139" s="279"/>
      <c r="AH139" s="279"/>
      <c r="AI139" s="279"/>
      <c r="AJ139" s="279"/>
      <c r="AK139" s="279"/>
    </row>
    <row r="140" spans="1:63" s="342" customFormat="1" ht="82.5" customHeight="1">
      <c r="A140" s="648"/>
      <c r="B140" s="648"/>
      <c r="C140" s="1208" t="s">
        <v>1192</v>
      </c>
      <c r="D140" s="1208"/>
      <c r="E140" s="1120" t="s">
        <v>1193</v>
      </c>
      <c r="F140" s="1120"/>
      <c r="G140" s="1120" t="s">
        <v>1194</v>
      </c>
      <c r="H140" s="1120"/>
      <c r="I140" s="1120" t="s">
        <v>1195</v>
      </c>
      <c r="J140" s="1120"/>
      <c r="K140" s="1120" t="s">
        <v>1196</v>
      </c>
      <c r="L140" s="1120"/>
      <c r="M140" s="1120"/>
      <c r="N140" s="279"/>
      <c r="O140" s="279"/>
      <c r="P140" s="279"/>
      <c r="Q140" s="279"/>
      <c r="R140" s="279"/>
      <c r="S140" s="279"/>
      <c r="T140" s="279"/>
      <c r="U140" s="279"/>
      <c r="V140" s="279"/>
      <c r="W140" s="279"/>
      <c r="X140" s="279"/>
      <c r="Y140" s="279"/>
      <c r="Z140" s="279"/>
      <c r="AA140" s="279"/>
      <c r="AB140" s="279"/>
      <c r="AC140" s="279"/>
      <c r="AD140" s="279"/>
      <c r="AE140" s="279"/>
      <c r="AF140" s="279"/>
      <c r="AG140" s="279"/>
      <c r="AH140" s="279"/>
      <c r="AI140" s="279"/>
      <c r="AJ140" s="279"/>
      <c r="AK140" s="279"/>
    </row>
    <row r="141" spans="1:63" ht="135.6" customHeight="1">
      <c r="C141" s="1208" t="s">
        <v>1197</v>
      </c>
      <c r="D141" s="1208"/>
      <c r="E141" s="1120" t="s">
        <v>1739</v>
      </c>
      <c r="F141" s="1120"/>
      <c r="G141" s="1120" t="s">
        <v>1198</v>
      </c>
      <c r="H141" s="1120"/>
      <c r="I141" s="1120" t="s">
        <v>1199</v>
      </c>
      <c r="J141" s="1120"/>
      <c r="K141" s="1120" t="s">
        <v>1200</v>
      </c>
      <c r="L141" s="1120"/>
      <c r="M141" s="1120"/>
      <c r="N141" s="343"/>
      <c r="O141" s="106"/>
      <c r="P141" s="106"/>
      <c r="Q141" s="106"/>
      <c r="R141" s="106"/>
      <c r="S141" s="106"/>
      <c r="T141" s="106"/>
      <c r="U141" s="106"/>
      <c r="V141" s="106"/>
      <c r="AL141" s="279"/>
      <c r="AM141" s="279"/>
      <c r="AN141" s="279"/>
      <c r="AO141" s="279"/>
      <c r="AP141" s="279"/>
      <c r="AQ141" s="279"/>
      <c r="AR141" s="279"/>
      <c r="AS141" s="279"/>
      <c r="AT141" s="279"/>
      <c r="AU141" s="279"/>
      <c r="AV141" s="279"/>
      <c r="AW141" s="279"/>
      <c r="AX141" s="279"/>
      <c r="AY141" s="279"/>
      <c r="AZ141" s="279"/>
      <c r="BA141" s="279"/>
      <c r="BB141" s="279"/>
      <c r="BC141" s="279"/>
      <c r="BD141" s="279"/>
      <c r="BE141" s="279"/>
      <c r="BF141" s="279"/>
      <c r="BG141" s="279"/>
      <c r="BH141" s="279"/>
      <c r="BI141" s="279"/>
      <c r="BJ141" s="279"/>
      <c r="BK141" s="279"/>
    </row>
    <row r="142" spans="1:63" ht="170.45" customHeight="1">
      <c r="C142" s="1208" t="s">
        <v>1201</v>
      </c>
      <c r="D142" s="1208"/>
      <c r="E142" s="1120" t="s">
        <v>1735</v>
      </c>
      <c r="F142" s="1120"/>
      <c r="G142" s="1024" t="s">
        <v>1202</v>
      </c>
      <c r="H142" s="1024"/>
      <c r="I142" s="1024" t="s">
        <v>1203</v>
      </c>
      <c r="J142" s="1024"/>
      <c r="K142" s="1120" t="s">
        <v>1200</v>
      </c>
      <c r="L142" s="1120"/>
      <c r="M142" s="1120"/>
      <c r="Q142" s="330"/>
      <c r="R142" s="330"/>
      <c r="S142" s="330"/>
      <c r="T142" s="330"/>
      <c r="U142" s="330"/>
      <c r="V142" s="330"/>
      <c r="AL142" s="279"/>
      <c r="AM142" s="279"/>
      <c r="AN142" s="279"/>
      <c r="AO142" s="279"/>
      <c r="AP142" s="279"/>
      <c r="AQ142" s="279"/>
      <c r="AR142" s="279"/>
      <c r="AS142" s="279"/>
      <c r="AT142" s="279"/>
      <c r="AU142" s="279"/>
      <c r="AV142" s="279"/>
      <c r="AW142" s="279"/>
      <c r="AX142" s="279"/>
      <c r="AY142" s="279"/>
      <c r="AZ142" s="279"/>
      <c r="BA142" s="279"/>
      <c r="BB142" s="279"/>
      <c r="BC142" s="279"/>
      <c r="BD142" s="279"/>
      <c r="BE142" s="279"/>
      <c r="BF142" s="279"/>
      <c r="BG142" s="279"/>
      <c r="BH142" s="279"/>
      <c r="BI142" s="279"/>
      <c r="BJ142" s="279"/>
      <c r="BK142" s="279"/>
    </row>
    <row r="143" spans="1:63" s="279" customFormat="1" ht="22.5" customHeight="1">
      <c r="A143" s="648"/>
      <c r="B143" s="648"/>
      <c r="C143" s="344"/>
      <c r="D143" s="344"/>
      <c r="E143" s="270"/>
      <c r="F143" s="270"/>
      <c r="G143" s="270"/>
      <c r="H143" s="270"/>
      <c r="I143" s="270"/>
      <c r="J143" s="270"/>
      <c r="K143" s="270"/>
      <c r="L143" s="270"/>
      <c r="M143" s="270"/>
      <c r="N143" s="1300" t="s">
        <v>809</v>
      </c>
      <c r="O143" s="1300"/>
      <c r="P143" s="1300"/>
      <c r="Q143" s="1300"/>
      <c r="R143" s="1300"/>
      <c r="S143" s="1300"/>
      <c r="T143" s="1300"/>
      <c r="U143" s="1300"/>
      <c r="V143" s="1300"/>
    </row>
    <row r="144" spans="1:63" ht="35.1" customHeight="1">
      <c r="C144" s="42"/>
      <c r="D144" s="42"/>
      <c r="E144" s="49"/>
      <c r="F144" s="49"/>
      <c r="G144" s="70"/>
      <c r="H144" s="41"/>
      <c r="I144" s="70"/>
      <c r="J144" s="70"/>
      <c r="K144" s="70"/>
      <c r="L144" s="70"/>
      <c r="M144" s="70"/>
      <c r="N144" s="1300">
        <v>2021</v>
      </c>
      <c r="O144" s="1300"/>
      <c r="P144" s="1300"/>
      <c r="Q144" s="1300" t="s">
        <v>67</v>
      </c>
      <c r="R144" s="1300"/>
      <c r="S144" s="1300"/>
      <c r="T144" s="1300" t="s">
        <v>68</v>
      </c>
      <c r="U144" s="1300"/>
      <c r="V144" s="1300"/>
      <c r="AL144" s="279"/>
      <c r="AM144" s="279"/>
      <c r="AN144" s="279"/>
      <c r="AO144" s="279"/>
      <c r="AP144" s="279"/>
      <c r="AQ144" s="279"/>
      <c r="AR144" s="279"/>
      <c r="AS144" s="279"/>
      <c r="AT144" s="279"/>
      <c r="AU144" s="279"/>
      <c r="AV144" s="279"/>
      <c r="AW144" s="279"/>
      <c r="AX144" s="279"/>
      <c r="AY144" s="279"/>
      <c r="AZ144" s="279"/>
      <c r="BA144" s="279"/>
      <c r="BB144" s="279"/>
      <c r="BC144" s="279"/>
      <c r="BD144" s="279"/>
      <c r="BE144" s="279"/>
      <c r="BF144" s="279"/>
      <c r="BG144" s="279"/>
      <c r="BH144" s="279"/>
      <c r="BI144" s="279"/>
      <c r="BJ144" s="279"/>
      <c r="BK144" s="279"/>
    </row>
    <row r="145" spans="1:70" ht="33" customHeight="1">
      <c r="C145" s="1277" t="s">
        <v>69</v>
      </c>
      <c r="D145" s="1277"/>
      <c r="E145" s="1277" t="s">
        <v>70</v>
      </c>
      <c r="F145" s="1277" t="s">
        <v>71</v>
      </c>
      <c r="G145" s="1277"/>
      <c r="H145" s="1277" t="s">
        <v>72</v>
      </c>
      <c r="I145" s="1277"/>
      <c r="J145" s="1277" t="s">
        <v>73</v>
      </c>
      <c r="K145" s="1277" t="s">
        <v>74</v>
      </c>
      <c r="L145" s="1277"/>
      <c r="M145" s="1277" t="s">
        <v>75</v>
      </c>
      <c r="N145" s="1356" t="s">
        <v>76</v>
      </c>
      <c r="O145" s="1356" t="s">
        <v>77</v>
      </c>
      <c r="P145" s="1355" t="s">
        <v>78</v>
      </c>
      <c r="Q145" s="1356" t="s">
        <v>76</v>
      </c>
      <c r="R145" s="1356" t="s">
        <v>77</v>
      </c>
      <c r="S145" s="1355" t="s">
        <v>78</v>
      </c>
      <c r="T145" s="1356" t="s">
        <v>79</v>
      </c>
      <c r="U145" s="1356" t="s">
        <v>80</v>
      </c>
      <c r="V145" s="1355" t="s">
        <v>78</v>
      </c>
      <c r="AL145" s="279"/>
      <c r="AM145" s="279"/>
      <c r="AN145" s="279"/>
      <c r="AO145" s="279"/>
      <c r="AP145" s="279"/>
      <c r="AQ145" s="279"/>
      <c r="AR145" s="279"/>
      <c r="AS145" s="279"/>
      <c r="AT145" s="279"/>
      <c r="AU145" s="279"/>
      <c r="AV145" s="279"/>
      <c r="AW145" s="279"/>
      <c r="AX145" s="279"/>
      <c r="AY145" s="279"/>
      <c r="AZ145" s="279"/>
      <c r="BA145" s="279"/>
      <c r="BB145" s="279"/>
      <c r="BC145" s="279"/>
      <c r="BD145" s="279"/>
      <c r="BE145" s="279"/>
      <c r="BF145" s="279"/>
      <c r="BG145" s="279"/>
      <c r="BH145" s="279"/>
      <c r="BI145" s="279"/>
      <c r="BJ145" s="279"/>
      <c r="BK145" s="279"/>
    </row>
    <row r="146" spans="1:70" ht="58.35" customHeight="1">
      <c r="C146" s="1277"/>
      <c r="D146" s="1277"/>
      <c r="E146" s="1277"/>
      <c r="F146" s="551" t="s">
        <v>81</v>
      </c>
      <c r="G146" s="551" t="s">
        <v>82</v>
      </c>
      <c r="H146" s="1277"/>
      <c r="I146" s="1277"/>
      <c r="J146" s="1277"/>
      <c r="K146" s="1277"/>
      <c r="L146" s="1277"/>
      <c r="M146" s="1277"/>
      <c r="N146" s="1356"/>
      <c r="O146" s="1356"/>
      <c r="P146" s="1355"/>
      <c r="Q146" s="1356"/>
      <c r="R146" s="1356"/>
      <c r="S146" s="1355"/>
      <c r="T146" s="1356"/>
      <c r="U146" s="1356"/>
      <c r="V146" s="1355"/>
      <c r="AL146" s="279"/>
      <c r="AM146" s="279"/>
      <c r="AN146" s="279"/>
      <c r="AO146" s="279"/>
      <c r="AP146" s="279"/>
      <c r="AQ146" s="279"/>
      <c r="AR146" s="279"/>
      <c r="AS146" s="279"/>
      <c r="AT146" s="279"/>
      <c r="AU146" s="279"/>
      <c r="AV146" s="279"/>
      <c r="AW146" s="279"/>
      <c r="AX146" s="279"/>
      <c r="AY146" s="279"/>
      <c r="AZ146" s="279"/>
      <c r="BA146" s="279"/>
      <c r="BB146" s="279"/>
      <c r="BC146" s="279"/>
      <c r="BD146" s="279"/>
      <c r="BE146" s="279"/>
      <c r="BF146" s="279"/>
      <c r="BG146" s="279"/>
      <c r="BH146" s="279"/>
      <c r="BI146" s="279"/>
      <c r="BJ146" s="279"/>
      <c r="BK146" s="279"/>
    </row>
    <row r="147" spans="1:70" ht="65.099999999999994" customHeight="1">
      <c r="A147" s="1259" t="s">
        <v>1204</v>
      </c>
      <c r="B147" s="651" t="s">
        <v>1205</v>
      </c>
      <c r="C147" s="1058" t="s">
        <v>1206</v>
      </c>
      <c r="D147" s="1058"/>
      <c r="E147" s="734" t="s">
        <v>86</v>
      </c>
      <c r="F147" s="475" t="s">
        <v>87</v>
      </c>
      <c r="G147" s="475" t="s">
        <v>88</v>
      </c>
      <c r="H147" s="815" t="s">
        <v>204</v>
      </c>
      <c r="I147" s="921"/>
      <c r="J147" s="477" t="s">
        <v>1207</v>
      </c>
      <c r="K147" s="813" t="s">
        <v>1208</v>
      </c>
      <c r="L147" s="921"/>
      <c r="M147" s="470" t="s">
        <v>204</v>
      </c>
      <c r="N147" s="345">
        <v>100000</v>
      </c>
      <c r="O147" s="345">
        <v>100000</v>
      </c>
      <c r="P147" s="346">
        <f>+N147-O147</f>
        <v>0</v>
      </c>
      <c r="Q147" s="345"/>
      <c r="R147" s="345"/>
      <c r="S147" s="346">
        <f>+Q147-R147</f>
        <v>0</v>
      </c>
      <c r="T147" s="345">
        <f t="shared" ref="T147:T158" si="34">N147+Q147</f>
        <v>100000</v>
      </c>
      <c r="U147" s="345">
        <f t="shared" ref="U147:U158" si="35">O147+R147</f>
        <v>100000</v>
      </c>
      <c r="V147" s="346">
        <f t="shared" ref="V147:V158" si="36">+T147-U147</f>
        <v>0</v>
      </c>
      <c r="AL147" s="279"/>
      <c r="AM147" s="279"/>
      <c r="AN147" s="279"/>
      <c r="AO147" s="279"/>
      <c r="AP147" s="279"/>
      <c r="AQ147" s="279"/>
      <c r="AR147" s="279"/>
      <c r="AS147" s="279"/>
      <c r="AT147" s="279"/>
      <c r="AU147" s="279"/>
      <c r="AV147" s="279"/>
      <c r="AW147" s="279"/>
      <c r="AX147" s="279"/>
      <c r="AY147" s="279"/>
      <c r="AZ147" s="279"/>
      <c r="BA147" s="279"/>
      <c r="BB147" s="279"/>
      <c r="BC147" s="279"/>
      <c r="BD147" s="279"/>
      <c r="BE147" s="279"/>
      <c r="BF147" s="279"/>
      <c r="BG147" s="279"/>
      <c r="BH147" s="279"/>
      <c r="BI147" s="279"/>
      <c r="BJ147" s="279"/>
      <c r="BK147" s="279"/>
    </row>
    <row r="148" spans="1:70" ht="60.6" customHeight="1">
      <c r="A148" s="1259"/>
      <c r="B148" s="651" t="s">
        <v>1209</v>
      </c>
      <c r="C148" s="1058" t="s">
        <v>1210</v>
      </c>
      <c r="D148" s="1058"/>
      <c r="E148" s="734" t="s">
        <v>86</v>
      </c>
      <c r="F148" s="475" t="s">
        <v>87</v>
      </c>
      <c r="G148" s="475" t="s">
        <v>88</v>
      </c>
      <c r="H148" s="815" t="s">
        <v>204</v>
      </c>
      <c r="I148" s="921"/>
      <c r="J148" s="477" t="s">
        <v>1207</v>
      </c>
      <c r="K148" s="813" t="s">
        <v>1211</v>
      </c>
      <c r="L148" s="921"/>
      <c r="M148" s="470" t="s">
        <v>204</v>
      </c>
      <c r="N148" s="345">
        <v>30000</v>
      </c>
      <c r="O148" s="345">
        <v>30000</v>
      </c>
      <c r="P148" s="346">
        <f>+N148-O148</f>
        <v>0</v>
      </c>
      <c r="Q148" s="345"/>
      <c r="R148" s="345"/>
      <c r="S148" s="346">
        <f>+Q148-R148</f>
        <v>0</v>
      </c>
      <c r="T148" s="345">
        <f t="shared" si="34"/>
        <v>30000</v>
      </c>
      <c r="U148" s="345">
        <f t="shared" si="35"/>
        <v>30000</v>
      </c>
      <c r="V148" s="346">
        <f t="shared" si="36"/>
        <v>0</v>
      </c>
      <c r="AL148" s="279"/>
      <c r="AM148" s="279"/>
      <c r="AN148" s="279"/>
      <c r="AO148" s="279"/>
      <c r="AP148" s="279"/>
      <c r="AQ148" s="279"/>
      <c r="AR148" s="279"/>
      <c r="AS148" s="279"/>
      <c r="AT148" s="279"/>
      <c r="AU148" s="279"/>
      <c r="AV148" s="279"/>
      <c r="AW148" s="279"/>
      <c r="AX148" s="279"/>
      <c r="AY148" s="279"/>
      <c r="AZ148" s="279"/>
      <c r="BA148" s="279"/>
      <c r="BB148" s="279"/>
      <c r="BC148" s="279"/>
      <c r="BD148" s="279"/>
      <c r="BE148" s="279"/>
      <c r="BF148" s="279"/>
      <c r="BG148" s="279"/>
      <c r="BH148" s="279"/>
      <c r="BI148" s="279"/>
      <c r="BJ148" s="279"/>
      <c r="BK148" s="279"/>
    </row>
    <row r="149" spans="1:70" ht="69" customHeight="1">
      <c r="A149" s="1259"/>
      <c r="B149" s="651" t="s">
        <v>1212</v>
      </c>
      <c r="C149" s="1058" t="s">
        <v>1213</v>
      </c>
      <c r="D149" s="1058"/>
      <c r="E149" s="523" t="s">
        <v>86</v>
      </c>
      <c r="F149" s="612" t="s">
        <v>1463</v>
      </c>
      <c r="G149" s="612" t="s">
        <v>93</v>
      </c>
      <c r="H149" s="1120" t="s">
        <v>162</v>
      </c>
      <c r="I149" s="1120"/>
      <c r="J149" s="523" t="s">
        <v>1214</v>
      </c>
      <c r="K149" s="1120" t="s">
        <v>1215</v>
      </c>
      <c r="L149" s="1120"/>
      <c r="M149" s="505" t="s">
        <v>1216</v>
      </c>
      <c r="N149" s="345">
        <v>0</v>
      </c>
      <c r="O149" s="345">
        <v>0</v>
      </c>
      <c r="P149" s="346">
        <f t="shared" ref="P149:P150" si="37">+N149-O149</f>
        <v>0</v>
      </c>
      <c r="Q149" s="345">
        <v>250000</v>
      </c>
      <c r="R149" s="345">
        <v>0</v>
      </c>
      <c r="S149" s="346">
        <f>+Q149-R149</f>
        <v>250000</v>
      </c>
      <c r="T149" s="345">
        <f t="shared" si="34"/>
        <v>250000</v>
      </c>
      <c r="U149" s="345">
        <f t="shared" si="35"/>
        <v>0</v>
      </c>
      <c r="V149" s="346">
        <f t="shared" si="36"/>
        <v>250000</v>
      </c>
      <c r="AL149" s="279"/>
      <c r="AM149" s="279"/>
      <c r="AN149" s="279"/>
      <c r="AO149" s="279"/>
      <c r="AP149" s="279"/>
      <c r="AQ149" s="279"/>
      <c r="AR149" s="279"/>
      <c r="AS149" s="279"/>
      <c r="AT149" s="279"/>
      <c r="AU149" s="279"/>
      <c r="AV149" s="279"/>
      <c r="AW149" s="279"/>
      <c r="AX149" s="279"/>
      <c r="AY149" s="279"/>
      <c r="AZ149" s="279"/>
      <c r="BA149" s="279"/>
      <c r="BB149" s="279"/>
      <c r="BC149" s="279"/>
      <c r="BD149" s="279"/>
      <c r="BE149" s="279"/>
      <c r="BF149" s="279"/>
      <c r="BG149" s="279"/>
      <c r="BH149" s="279"/>
      <c r="BI149" s="279"/>
      <c r="BJ149" s="279"/>
      <c r="BK149" s="279"/>
    </row>
    <row r="150" spans="1:70" ht="100.35" customHeight="1">
      <c r="A150" s="1259"/>
      <c r="B150" s="651" t="s">
        <v>1217</v>
      </c>
      <c r="C150" s="1058" t="s">
        <v>1218</v>
      </c>
      <c r="D150" s="1058"/>
      <c r="E150" s="523" t="s">
        <v>86</v>
      </c>
      <c r="F150" s="612" t="s">
        <v>87</v>
      </c>
      <c r="G150" s="612" t="s">
        <v>88</v>
      </c>
      <c r="H150" s="1120" t="s">
        <v>1736</v>
      </c>
      <c r="I150" s="1120"/>
      <c r="J150" s="523" t="s">
        <v>1220</v>
      </c>
      <c r="K150" s="1120" t="s">
        <v>1221</v>
      </c>
      <c r="L150" s="1120"/>
      <c r="M150" s="505" t="s">
        <v>483</v>
      </c>
      <c r="N150" s="345">
        <v>504306</v>
      </c>
      <c r="O150" s="345">
        <v>504306</v>
      </c>
      <c r="P150" s="346">
        <f t="shared" si="37"/>
        <v>0</v>
      </c>
      <c r="Q150" s="345"/>
      <c r="R150" s="345">
        <v>0</v>
      </c>
      <c r="S150" s="346">
        <f>+Q150-R150</f>
        <v>0</v>
      </c>
      <c r="T150" s="345">
        <f t="shared" si="34"/>
        <v>504306</v>
      </c>
      <c r="U150" s="345">
        <f t="shared" si="35"/>
        <v>504306</v>
      </c>
      <c r="V150" s="346">
        <f t="shared" si="36"/>
        <v>0</v>
      </c>
      <c r="AL150" s="279"/>
      <c r="AM150" s="279"/>
      <c r="AN150" s="279"/>
      <c r="AO150" s="279"/>
      <c r="AP150" s="279"/>
      <c r="AQ150" s="279"/>
      <c r="AR150" s="279"/>
      <c r="AS150" s="279"/>
      <c r="AT150" s="279"/>
      <c r="AU150" s="279"/>
      <c r="AV150" s="279"/>
      <c r="AW150" s="279"/>
      <c r="AX150" s="279"/>
      <c r="AY150" s="279"/>
      <c r="AZ150" s="279"/>
      <c r="BA150" s="279"/>
      <c r="BB150" s="279"/>
      <c r="BC150" s="279"/>
      <c r="BD150" s="279"/>
      <c r="BE150" s="279"/>
      <c r="BF150" s="279"/>
      <c r="BG150" s="279"/>
      <c r="BH150" s="279"/>
      <c r="BI150" s="279"/>
      <c r="BJ150" s="279"/>
      <c r="BK150" s="279"/>
    </row>
    <row r="151" spans="1:70" ht="47.85" customHeight="1">
      <c r="A151" s="1259"/>
      <c r="B151" s="651" t="s">
        <v>1222</v>
      </c>
      <c r="C151" s="1058" t="s">
        <v>1223</v>
      </c>
      <c r="D151" s="1058"/>
      <c r="E151" s="734" t="s">
        <v>86</v>
      </c>
      <c r="F151" s="475" t="s">
        <v>87</v>
      </c>
      <c r="G151" s="475" t="s">
        <v>88</v>
      </c>
      <c r="H151" s="815" t="s">
        <v>204</v>
      </c>
      <c r="I151" s="921"/>
      <c r="J151" s="477" t="s">
        <v>1207</v>
      </c>
      <c r="K151" s="813" t="s">
        <v>1224</v>
      </c>
      <c r="L151" s="921"/>
      <c r="M151" s="477" t="s">
        <v>204</v>
      </c>
      <c r="N151" s="345">
        <v>20000</v>
      </c>
      <c r="O151" s="345">
        <v>20000</v>
      </c>
      <c r="P151" s="346">
        <f t="shared" ref="P151:P168" si="38">+N151-O151</f>
        <v>0</v>
      </c>
      <c r="Q151" s="345"/>
      <c r="R151" s="345"/>
      <c r="S151" s="346">
        <f>+Q151-R151</f>
        <v>0</v>
      </c>
      <c r="T151" s="345">
        <f t="shared" si="34"/>
        <v>20000</v>
      </c>
      <c r="U151" s="345">
        <f t="shared" si="35"/>
        <v>20000</v>
      </c>
      <c r="V151" s="346">
        <f t="shared" si="36"/>
        <v>0</v>
      </c>
      <c r="AL151" s="279"/>
      <c r="AM151" s="279"/>
      <c r="AN151" s="279"/>
      <c r="AO151" s="279"/>
      <c r="AP151" s="279"/>
      <c r="AQ151" s="279"/>
      <c r="AR151" s="279"/>
      <c r="AS151" s="279"/>
      <c r="AT151" s="279"/>
      <c r="AU151" s="279"/>
      <c r="AV151" s="279"/>
      <c r="AW151" s="279"/>
      <c r="AX151" s="279"/>
      <c r="AY151" s="279"/>
      <c r="AZ151" s="279"/>
      <c r="BA151" s="279"/>
      <c r="BB151" s="279"/>
      <c r="BC151" s="279"/>
      <c r="BD151" s="279"/>
      <c r="BE151" s="279"/>
      <c r="BF151" s="279"/>
      <c r="BG151" s="279"/>
      <c r="BH151" s="279"/>
      <c r="BI151" s="279"/>
      <c r="BJ151" s="279"/>
      <c r="BK151" s="279"/>
    </row>
    <row r="152" spans="1:70" ht="79.7" customHeight="1">
      <c r="A152" s="1259"/>
      <c r="B152" s="651" t="s">
        <v>1225</v>
      </c>
      <c r="C152" s="1058" t="s">
        <v>1226</v>
      </c>
      <c r="D152" s="1058"/>
      <c r="E152" s="523" t="s">
        <v>86</v>
      </c>
      <c r="F152" s="612" t="s">
        <v>1702</v>
      </c>
      <c r="G152" s="612" t="s">
        <v>93</v>
      </c>
      <c r="H152" s="1120" t="s">
        <v>162</v>
      </c>
      <c r="I152" s="1120"/>
      <c r="J152" s="523" t="s">
        <v>1227</v>
      </c>
      <c r="K152" s="1120" t="s">
        <v>1228</v>
      </c>
      <c r="L152" s="1120"/>
      <c r="M152" s="505" t="s">
        <v>483</v>
      </c>
      <c r="N152" s="345">
        <v>180000</v>
      </c>
      <c r="O152" s="345">
        <v>180000</v>
      </c>
      <c r="P152" s="346">
        <f t="shared" si="38"/>
        <v>0</v>
      </c>
      <c r="Q152" s="345">
        <v>180000</v>
      </c>
      <c r="R152" s="345">
        <v>0</v>
      </c>
      <c r="S152" s="346">
        <f t="shared" ref="S152:S154" si="39">+Q152-R152</f>
        <v>180000</v>
      </c>
      <c r="T152" s="345">
        <f t="shared" si="34"/>
        <v>360000</v>
      </c>
      <c r="U152" s="345">
        <f t="shared" si="35"/>
        <v>180000</v>
      </c>
      <c r="V152" s="346">
        <f t="shared" si="36"/>
        <v>180000</v>
      </c>
      <c r="AL152" s="279"/>
      <c r="AM152" s="279"/>
      <c r="AN152" s="279"/>
      <c r="AO152" s="279"/>
      <c r="AP152" s="279"/>
      <c r="AQ152" s="279"/>
      <c r="AR152" s="279"/>
      <c r="AS152" s="279"/>
      <c r="AT152" s="279"/>
      <c r="AU152" s="279"/>
      <c r="AV152" s="279"/>
      <c r="AW152" s="279"/>
      <c r="AX152" s="279"/>
      <c r="AY152" s="279"/>
      <c r="AZ152" s="279"/>
      <c r="BA152" s="279"/>
      <c r="BB152" s="279"/>
      <c r="BC152" s="279"/>
      <c r="BD152" s="279"/>
      <c r="BE152" s="279"/>
      <c r="BF152" s="279"/>
      <c r="BG152" s="279"/>
      <c r="BH152" s="279"/>
      <c r="BI152" s="279"/>
      <c r="BJ152" s="279"/>
      <c r="BK152" s="279"/>
    </row>
    <row r="153" spans="1:70" ht="65.849999999999994" customHeight="1">
      <c r="A153" s="1259"/>
      <c r="B153" s="651" t="s">
        <v>1229</v>
      </c>
      <c r="C153" s="1058" t="s">
        <v>1230</v>
      </c>
      <c r="D153" s="1058"/>
      <c r="E153" s="523" t="s">
        <v>86</v>
      </c>
      <c r="F153" s="612" t="s">
        <v>161</v>
      </c>
      <c r="G153" s="612" t="s">
        <v>93</v>
      </c>
      <c r="H153" s="1120" t="s">
        <v>162</v>
      </c>
      <c r="I153" s="1120"/>
      <c r="J153" s="523" t="s">
        <v>1231</v>
      </c>
      <c r="K153" s="1120" t="s">
        <v>1232</v>
      </c>
      <c r="L153" s="1120"/>
      <c r="M153" s="505" t="s">
        <v>1233</v>
      </c>
      <c r="N153" s="345">
        <v>10000</v>
      </c>
      <c r="O153" s="345">
        <v>10000</v>
      </c>
      <c r="P153" s="346">
        <f t="shared" si="38"/>
        <v>0</v>
      </c>
      <c r="Q153" s="345">
        <v>10000</v>
      </c>
      <c r="R153" s="345">
        <v>10000</v>
      </c>
      <c r="S153" s="346">
        <f t="shared" si="39"/>
        <v>0</v>
      </c>
      <c r="T153" s="345">
        <f t="shared" si="34"/>
        <v>20000</v>
      </c>
      <c r="U153" s="345">
        <f t="shared" si="35"/>
        <v>20000</v>
      </c>
      <c r="V153" s="346">
        <f t="shared" si="36"/>
        <v>0</v>
      </c>
      <c r="AL153" s="279"/>
      <c r="AM153" s="279"/>
      <c r="AN153" s="279"/>
      <c r="AO153" s="279"/>
      <c r="AP153" s="279"/>
      <c r="AQ153" s="279"/>
      <c r="AR153" s="279"/>
      <c r="AS153" s="279"/>
      <c r="AT153" s="279"/>
      <c r="AU153" s="279"/>
      <c r="AV153" s="279"/>
      <c r="AW153" s="279"/>
      <c r="AX153" s="279"/>
      <c r="AY153" s="279"/>
      <c r="AZ153" s="279"/>
      <c r="BA153" s="279"/>
      <c r="BB153" s="279"/>
      <c r="BC153" s="279"/>
      <c r="BD153" s="279"/>
      <c r="BE153" s="279"/>
      <c r="BF153" s="279"/>
      <c r="BG153" s="279"/>
      <c r="BH153" s="279"/>
      <c r="BI153" s="279"/>
      <c r="BJ153" s="279"/>
      <c r="BK153" s="279"/>
    </row>
    <row r="154" spans="1:70" ht="63.6" customHeight="1">
      <c r="A154" s="1259"/>
      <c r="B154" s="651" t="s">
        <v>1234</v>
      </c>
      <c r="C154" s="1058" t="s">
        <v>1235</v>
      </c>
      <c r="D154" s="1058"/>
      <c r="E154" s="523" t="s">
        <v>86</v>
      </c>
      <c r="F154" s="612" t="s">
        <v>161</v>
      </c>
      <c r="G154" s="612" t="s">
        <v>93</v>
      </c>
      <c r="H154" s="1120" t="s">
        <v>162</v>
      </c>
      <c r="I154" s="1120"/>
      <c r="J154" s="523" t="s">
        <v>1236</v>
      </c>
      <c r="K154" s="1120" t="s">
        <v>1232</v>
      </c>
      <c r="L154" s="1120"/>
      <c r="M154" s="505" t="s">
        <v>1233</v>
      </c>
      <c r="N154" s="345">
        <v>10000</v>
      </c>
      <c r="O154" s="345">
        <v>10000</v>
      </c>
      <c r="P154" s="346">
        <f t="shared" si="38"/>
        <v>0</v>
      </c>
      <c r="Q154" s="345">
        <v>10000</v>
      </c>
      <c r="R154" s="345">
        <v>10000</v>
      </c>
      <c r="S154" s="346">
        <f t="shared" si="39"/>
        <v>0</v>
      </c>
      <c r="T154" s="345">
        <f t="shared" si="34"/>
        <v>20000</v>
      </c>
      <c r="U154" s="345">
        <f t="shared" si="35"/>
        <v>20000</v>
      </c>
      <c r="V154" s="346">
        <f t="shared" si="36"/>
        <v>0</v>
      </c>
      <c r="AL154" s="279"/>
      <c r="AM154" s="279"/>
      <c r="AN154" s="279"/>
      <c r="AO154" s="279"/>
      <c r="AP154" s="279"/>
      <c r="AQ154" s="279"/>
      <c r="AR154" s="279"/>
      <c r="AS154" s="279"/>
      <c r="AT154" s="279"/>
      <c r="AU154" s="279"/>
      <c r="AV154" s="279"/>
      <c r="AW154" s="279"/>
      <c r="AX154" s="279"/>
      <c r="AY154" s="279"/>
      <c r="AZ154" s="279"/>
      <c r="BA154" s="279"/>
      <c r="BB154" s="279"/>
      <c r="BC154" s="279"/>
      <c r="BD154" s="279"/>
      <c r="BE154" s="279"/>
      <c r="BF154" s="279"/>
      <c r="BG154" s="279"/>
      <c r="BH154" s="279"/>
      <c r="BI154" s="279"/>
      <c r="BJ154" s="279"/>
      <c r="BK154" s="279"/>
    </row>
    <row r="155" spans="1:70" ht="70.349999999999994" customHeight="1">
      <c r="A155" s="1259"/>
      <c r="B155" s="651" t="s">
        <v>1237</v>
      </c>
      <c r="C155" s="1071" t="s">
        <v>1238</v>
      </c>
      <c r="D155" s="1071"/>
      <c r="E155" s="734" t="s">
        <v>86</v>
      </c>
      <c r="F155" s="480" t="s">
        <v>87</v>
      </c>
      <c r="G155" s="480" t="s">
        <v>93</v>
      </c>
      <c r="H155" s="815" t="s">
        <v>204</v>
      </c>
      <c r="I155" s="921"/>
      <c r="J155" s="477" t="s">
        <v>1207</v>
      </c>
      <c r="K155" s="813" t="s">
        <v>1208</v>
      </c>
      <c r="L155" s="921"/>
      <c r="M155" s="477" t="s">
        <v>204</v>
      </c>
      <c r="N155" s="345">
        <v>150000</v>
      </c>
      <c r="O155" s="345">
        <v>30000</v>
      </c>
      <c r="P155" s="346">
        <f t="shared" si="38"/>
        <v>120000</v>
      </c>
      <c r="Q155" s="345"/>
      <c r="R155" s="345"/>
      <c r="S155" s="346">
        <f t="shared" ref="S155:S158" si="40">+Q155-R155</f>
        <v>0</v>
      </c>
      <c r="T155" s="345">
        <f t="shared" si="34"/>
        <v>150000</v>
      </c>
      <c r="U155" s="345">
        <f t="shared" si="35"/>
        <v>30000</v>
      </c>
      <c r="V155" s="346">
        <f t="shared" si="36"/>
        <v>120000</v>
      </c>
      <c r="AL155" s="279"/>
      <c r="AM155" s="279"/>
      <c r="AN155" s="279"/>
      <c r="AO155" s="279"/>
      <c r="AP155" s="279"/>
      <c r="AQ155" s="279"/>
      <c r="AR155" s="279"/>
      <c r="AS155" s="279"/>
      <c r="AT155" s="279"/>
      <c r="AU155" s="279"/>
      <c r="AV155" s="279"/>
      <c r="AW155" s="279"/>
      <c r="AX155" s="279"/>
      <c r="AY155" s="279"/>
      <c r="AZ155" s="279"/>
      <c r="BA155" s="279"/>
      <c r="BB155" s="279"/>
      <c r="BC155" s="279"/>
      <c r="BD155" s="279"/>
      <c r="BE155" s="279"/>
      <c r="BF155" s="279"/>
      <c r="BG155" s="279"/>
      <c r="BH155" s="279"/>
      <c r="BI155" s="279"/>
      <c r="BJ155" s="279"/>
      <c r="BK155" s="279"/>
    </row>
    <row r="156" spans="1:70" ht="63.6" customHeight="1">
      <c r="A156" s="1259"/>
      <c r="B156" s="651" t="s">
        <v>1239</v>
      </c>
      <c r="C156" s="1071" t="s">
        <v>1240</v>
      </c>
      <c r="D156" s="1071"/>
      <c r="E156" s="734" t="s">
        <v>86</v>
      </c>
      <c r="F156" s="480" t="s">
        <v>87</v>
      </c>
      <c r="G156" s="480" t="s">
        <v>93</v>
      </c>
      <c r="H156" s="815" t="s">
        <v>204</v>
      </c>
      <c r="I156" s="921"/>
      <c r="J156" s="477" t="s">
        <v>1207</v>
      </c>
      <c r="K156" s="813" t="s">
        <v>1208</v>
      </c>
      <c r="L156" s="921"/>
      <c r="M156" s="477" t="s">
        <v>204</v>
      </c>
      <c r="N156" s="345">
        <v>120000</v>
      </c>
      <c r="O156" s="345">
        <v>30000</v>
      </c>
      <c r="P156" s="346">
        <f t="shared" si="38"/>
        <v>90000</v>
      </c>
      <c r="Q156" s="345"/>
      <c r="R156" s="345"/>
      <c r="S156" s="346">
        <f t="shared" si="40"/>
        <v>0</v>
      </c>
      <c r="T156" s="345">
        <f t="shared" si="34"/>
        <v>120000</v>
      </c>
      <c r="U156" s="345">
        <f t="shared" si="35"/>
        <v>30000</v>
      </c>
      <c r="V156" s="346">
        <f t="shared" si="36"/>
        <v>90000</v>
      </c>
      <c r="AL156" s="279"/>
      <c r="AM156" s="279"/>
      <c r="AN156" s="279"/>
      <c r="AO156" s="279"/>
      <c r="AP156" s="279"/>
      <c r="AQ156" s="279"/>
      <c r="AR156" s="279"/>
      <c r="AS156" s="279"/>
      <c r="AT156" s="279"/>
      <c r="AU156" s="279"/>
      <c r="AV156" s="279"/>
      <c r="AW156" s="279"/>
      <c r="AX156" s="279"/>
      <c r="AY156" s="279"/>
      <c r="AZ156" s="279"/>
      <c r="BA156" s="279"/>
      <c r="BB156" s="279"/>
      <c r="BC156" s="279"/>
      <c r="BD156" s="279"/>
      <c r="BE156" s="279"/>
      <c r="BF156" s="279"/>
      <c r="BG156" s="279"/>
      <c r="BH156" s="279"/>
      <c r="BI156" s="279"/>
      <c r="BJ156" s="279"/>
      <c r="BK156" s="279"/>
    </row>
    <row r="157" spans="1:70" ht="63.6" customHeight="1">
      <c r="A157" s="1259"/>
      <c r="B157" s="651" t="s">
        <v>1241</v>
      </c>
      <c r="C157" s="1071" t="s">
        <v>1242</v>
      </c>
      <c r="D157" s="1071"/>
      <c r="E157" s="734" t="s">
        <v>86</v>
      </c>
      <c r="F157" s="480" t="s">
        <v>87</v>
      </c>
      <c r="G157" s="480" t="s">
        <v>93</v>
      </c>
      <c r="H157" s="815" t="s">
        <v>204</v>
      </c>
      <c r="I157" s="921"/>
      <c r="J157" s="477" t="s">
        <v>1207</v>
      </c>
      <c r="K157" s="813" t="s">
        <v>1208</v>
      </c>
      <c r="L157" s="921"/>
      <c r="M157" s="477" t="s">
        <v>204</v>
      </c>
      <c r="N157" s="345">
        <v>25000</v>
      </c>
      <c r="O157" s="345">
        <v>10000</v>
      </c>
      <c r="P157" s="346">
        <f t="shared" si="38"/>
        <v>15000</v>
      </c>
      <c r="Q157" s="345"/>
      <c r="R157" s="345"/>
      <c r="S157" s="346">
        <f t="shared" si="40"/>
        <v>0</v>
      </c>
      <c r="T157" s="345">
        <f t="shared" si="34"/>
        <v>25000</v>
      </c>
      <c r="U157" s="345">
        <f t="shared" si="35"/>
        <v>10000</v>
      </c>
      <c r="V157" s="346">
        <f t="shared" si="36"/>
        <v>15000</v>
      </c>
      <c r="AL157" s="279"/>
      <c r="AM157" s="279"/>
      <c r="AN157" s="279"/>
      <c r="AO157" s="279"/>
      <c r="AP157" s="279"/>
      <c r="AQ157" s="279"/>
      <c r="AR157" s="279"/>
      <c r="AS157" s="279"/>
      <c r="AT157" s="279"/>
      <c r="AU157" s="279"/>
      <c r="AV157" s="279"/>
      <c r="AW157" s="279"/>
      <c r="AX157" s="279"/>
      <c r="AY157" s="279"/>
      <c r="AZ157" s="279"/>
      <c r="BA157" s="279"/>
      <c r="BB157" s="279"/>
      <c r="BC157" s="279"/>
      <c r="BD157" s="279"/>
      <c r="BE157" s="279"/>
      <c r="BF157" s="279"/>
      <c r="BG157" s="279"/>
      <c r="BH157" s="279"/>
      <c r="BI157" s="279"/>
      <c r="BJ157" s="279"/>
      <c r="BK157" s="279"/>
    </row>
    <row r="158" spans="1:70" ht="63.6" customHeight="1">
      <c r="A158" s="1259"/>
      <c r="B158" s="651" t="s">
        <v>1243</v>
      </c>
      <c r="C158" s="1071" t="s">
        <v>1244</v>
      </c>
      <c r="D158" s="1071"/>
      <c r="E158" s="734" t="s">
        <v>86</v>
      </c>
      <c r="F158" s="480" t="s">
        <v>87</v>
      </c>
      <c r="G158" s="480" t="s">
        <v>93</v>
      </c>
      <c r="H158" s="815" t="s">
        <v>204</v>
      </c>
      <c r="I158" s="921"/>
      <c r="J158" s="477" t="s">
        <v>1207</v>
      </c>
      <c r="K158" s="811" t="s">
        <v>1208</v>
      </c>
      <c r="L158" s="921"/>
      <c r="M158" s="477" t="s">
        <v>204</v>
      </c>
      <c r="N158" s="345">
        <v>60000</v>
      </c>
      <c r="O158" s="345">
        <v>10000</v>
      </c>
      <c r="P158" s="346">
        <f t="shared" si="38"/>
        <v>50000</v>
      </c>
      <c r="Q158" s="345"/>
      <c r="R158" s="345"/>
      <c r="S158" s="346">
        <f t="shared" si="40"/>
        <v>0</v>
      </c>
      <c r="T158" s="345">
        <f t="shared" si="34"/>
        <v>60000</v>
      </c>
      <c r="U158" s="345">
        <f t="shared" si="35"/>
        <v>10000</v>
      </c>
      <c r="V158" s="346">
        <f t="shared" si="36"/>
        <v>50000</v>
      </c>
      <c r="AL158" s="279"/>
      <c r="AM158" s="279"/>
      <c r="AN158" s="279"/>
      <c r="AO158" s="279"/>
      <c r="AP158" s="279"/>
      <c r="AQ158" s="279"/>
      <c r="AR158" s="279"/>
      <c r="AS158" s="279"/>
      <c r="AT158" s="279"/>
      <c r="AU158" s="279"/>
      <c r="AV158" s="279"/>
      <c r="AW158" s="279"/>
      <c r="AX158" s="279"/>
      <c r="AY158" s="279"/>
      <c r="AZ158" s="279"/>
      <c r="BA158" s="279"/>
      <c r="BB158" s="279"/>
      <c r="BC158" s="279"/>
      <c r="BD158" s="279"/>
      <c r="BE158" s="279"/>
      <c r="BF158" s="279"/>
      <c r="BG158" s="279"/>
      <c r="BH158" s="279"/>
      <c r="BI158" s="279"/>
      <c r="BJ158" s="279"/>
      <c r="BK158" s="279"/>
    </row>
    <row r="159" spans="1:70" ht="63.6" customHeight="1">
      <c r="A159" s="1259"/>
      <c r="B159" s="651" t="s">
        <v>1245</v>
      </c>
      <c r="C159" s="1308" t="s">
        <v>1246</v>
      </c>
      <c r="D159" s="1308"/>
      <c r="E159" s="755" t="s">
        <v>86</v>
      </c>
      <c r="F159" s="756" t="s">
        <v>87</v>
      </c>
      <c r="G159" s="756" t="s">
        <v>1731</v>
      </c>
      <c r="H159" s="1297" t="s">
        <v>673</v>
      </c>
      <c r="I159" s="1297"/>
      <c r="J159" s="348" t="s">
        <v>724</v>
      </c>
      <c r="K159" s="1298" t="s">
        <v>675</v>
      </c>
      <c r="L159" s="1299"/>
      <c r="M159" s="348" t="s">
        <v>725</v>
      </c>
      <c r="N159" s="345">
        <v>70000</v>
      </c>
      <c r="O159" s="345">
        <v>70000</v>
      </c>
      <c r="P159" s="346">
        <v>0</v>
      </c>
      <c r="Q159" s="345"/>
      <c r="R159" s="345"/>
      <c r="S159" s="346">
        <v>0</v>
      </c>
      <c r="T159" s="345">
        <v>70000</v>
      </c>
      <c r="U159" s="345">
        <v>70000</v>
      </c>
      <c r="V159" s="346">
        <v>0</v>
      </c>
      <c r="W159" s="349"/>
      <c r="X159" s="349"/>
      <c r="Y159" s="349"/>
      <c r="Z159" s="349"/>
      <c r="AA159" s="349"/>
      <c r="AB159" s="349"/>
      <c r="AC159" s="349"/>
      <c r="AD159" s="349"/>
      <c r="AE159" s="349"/>
      <c r="AF159" s="349"/>
      <c r="AG159" s="349"/>
      <c r="AH159" s="349"/>
      <c r="AI159" s="349"/>
      <c r="AJ159" s="349"/>
      <c r="AK159" s="349"/>
      <c r="AL159" s="349"/>
      <c r="AM159" s="349"/>
      <c r="AN159" s="349"/>
      <c r="AO159" s="349"/>
      <c r="AP159" s="349"/>
      <c r="AQ159" s="349"/>
      <c r="AR159" s="349"/>
      <c r="AS159" s="349"/>
      <c r="AT159" s="349"/>
      <c r="AU159" s="349"/>
      <c r="AV159" s="349"/>
      <c r="AW159" s="349"/>
      <c r="AX159" s="349"/>
      <c r="AY159" s="349"/>
      <c r="AZ159" s="349"/>
      <c r="BA159" s="349"/>
      <c r="BB159" s="349"/>
      <c r="BC159" s="349"/>
      <c r="BD159" s="349"/>
      <c r="BE159" s="349"/>
      <c r="BF159" s="349"/>
      <c r="BG159" s="349"/>
      <c r="BH159" s="349"/>
      <c r="BI159" s="349"/>
      <c r="BJ159" s="349"/>
      <c r="BK159" s="349"/>
      <c r="BL159" s="349"/>
      <c r="BM159" s="349"/>
      <c r="BN159" s="349"/>
      <c r="BO159" s="349"/>
      <c r="BP159" s="349"/>
      <c r="BQ159" s="349"/>
      <c r="BR159" s="349"/>
    </row>
    <row r="160" spans="1:70" ht="50.25" customHeight="1">
      <c r="A160" s="1259" t="s">
        <v>1247</v>
      </c>
      <c r="B160" s="651" t="s">
        <v>1248</v>
      </c>
      <c r="C160" s="1058" t="s">
        <v>1249</v>
      </c>
      <c r="D160" s="1058"/>
      <c r="E160" s="523" t="s">
        <v>86</v>
      </c>
      <c r="F160" s="612" t="s">
        <v>705</v>
      </c>
      <c r="G160" s="612" t="s">
        <v>93</v>
      </c>
      <c r="H160" s="1120" t="s">
        <v>162</v>
      </c>
      <c r="I160" s="1120"/>
      <c r="J160" s="479" t="s">
        <v>1250</v>
      </c>
      <c r="K160" s="1309" t="s">
        <v>1251</v>
      </c>
      <c r="L160" s="1309"/>
      <c r="M160" s="505" t="s">
        <v>1252</v>
      </c>
      <c r="N160" s="345">
        <v>219000</v>
      </c>
      <c r="O160" s="345">
        <v>14000</v>
      </c>
      <c r="P160" s="346">
        <f t="shared" si="38"/>
        <v>205000</v>
      </c>
      <c r="Q160" s="345">
        <v>225000</v>
      </c>
      <c r="R160" s="345">
        <v>30000</v>
      </c>
      <c r="S160" s="346">
        <f t="shared" ref="S160:S174" si="41">+Q160-R160</f>
        <v>195000</v>
      </c>
      <c r="T160" s="345">
        <f t="shared" ref="T160:T168" si="42">N160+Q160</f>
        <v>444000</v>
      </c>
      <c r="U160" s="345">
        <f t="shared" ref="U160:U168" si="43">O160+R160</f>
        <v>44000</v>
      </c>
      <c r="V160" s="346">
        <f t="shared" ref="V160:V168" si="44">+T160-U160</f>
        <v>400000</v>
      </c>
      <c r="AL160" s="279"/>
      <c r="AM160" s="279"/>
      <c r="AN160" s="279"/>
      <c r="AO160" s="279"/>
      <c r="AP160" s="279"/>
      <c r="AQ160" s="279"/>
      <c r="AR160" s="279"/>
      <c r="AS160" s="279"/>
      <c r="AT160" s="279"/>
      <c r="AU160" s="279"/>
      <c r="AV160" s="279"/>
      <c r="AW160" s="279"/>
      <c r="AX160" s="279"/>
      <c r="AY160" s="279"/>
      <c r="AZ160" s="279"/>
      <c r="BA160" s="279"/>
      <c r="BB160" s="279"/>
      <c r="BC160" s="279"/>
      <c r="BD160" s="279"/>
      <c r="BE160" s="279"/>
      <c r="BF160" s="279"/>
      <c r="BG160" s="279"/>
      <c r="BH160" s="279"/>
      <c r="BI160" s="279"/>
      <c r="BJ160" s="279"/>
      <c r="BK160" s="279"/>
    </row>
    <row r="161" spans="1:63" ht="61.5" customHeight="1">
      <c r="A161" s="1259"/>
      <c r="B161" s="651" t="s">
        <v>1253</v>
      </c>
      <c r="C161" s="1058" t="s">
        <v>1254</v>
      </c>
      <c r="D161" s="1058"/>
      <c r="E161" s="523" t="s">
        <v>86</v>
      </c>
      <c r="F161" s="612" t="s">
        <v>705</v>
      </c>
      <c r="G161" s="612" t="s">
        <v>93</v>
      </c>
      <c r="H161" s="1120" t="s">
        <v>162</v>
      </c>
      <c r="I161" s="1120"/>
      <c r="J161" s="479">
        <v>1.5</v>
      </c>
      <c r="K161" s="1309" t="s">
        <v>1255</v>
      </c>
      <c r="L161" s="1309"/>
      <c r="M161" s="505" t="s">
        <v>1252</v>
      </c>
      <c r="N161" s="345">
        <v>100000</v>
      </c>
      <c r="O161" s="345">
        <v>30000</v>
      </c>
      <c r="P161" s="346">
        <f t="shared" si="38"/>
        <v>70000</v>
      </c>
      <c r="Q161" s="345">
        <v>150000</v>
      </c>
      <c r="R161" s="345">
        <v>15000</v>
      </c>
      <c r="S161" s="346">
        <f t="shared" si="41"/>
        <v>135000</v>
      </c>
      <c r="T161" s="345">
        <f t="shared" si="42"/>
        <v>250000</v>
      </c>
      <c r="U161" s="345">
        <f t="shared" si="43"/>
        <v>45000</v>
      </c>
      <c r="V161" s="346">
        <f t="shared" si="44"/>
        <v>205000</v>
      </c>
      <c r="AL161" s="279"/>
      <c r="AM161" s="279"/>
      <c r="AN161" s="279"/>
      <c r="AO161" s="279"/>
      <c r="AP161" s="279"/>
      <c r="AQ161" s="279"/>
      <c r="AR161" s="279"/>
      <c r="AS161" s="279"/>
      <c r="AT161" s="279"/>
      <c r="AU161" s="279"/>
      <c r="AV161" s="279"/>
      <c r="AW161" s="279"/>
      <c r="AX161" s="279"/>
      <c r="AY161" s="279"/>
      <c r="AZ161" s="279"/>
      <c r="BA161" s="279"/>
      <c r="BB161" s="279"/>
      <c r="BC161" s="279"/>
      <c r="BD161" s="279"/>
      <c r="BE161" s="279"/>
      <c r="BF161" s="279"/>
      <c r="BG161" s="279"/>
      <c r="BH161" s="279"/>
      <c r="BI161" s="279"/>
      <c r="BJ161" s="279"/>
      <c r="BK161" s="279"/>
    </row>
    <row r="162" spans="1:63" ht="62.85" customHeight="1">
      <c r="A162" s="1259"/>
      <c r="B162" s="651" t="s">
        <v>1256</v>
      </c>
      <c r="C162" s="1058" t="s">
        <v>1257</v>
      </c>
      <c r="D162" s="1058"/>
      <c r="E162" s="523" t="s">
        <v>86</v>
      </c>
      <c r="F162" s="612" t="s">
        <v>705</v>
      </c>
      <c r="G162" s="612" t="s">
        <v>93</v>
      </c>
      <c r="H162" s="1120" t="s">
        <v>162</v>
      </c>
      <c r="I162" s="1120"/>
      <c r="J162" s="479">
        <v>1.5</v>
      </c>
      <c r="K162" s="1309" t="s">
        <v>1258</v>
      </c>
      <c r="L162" s="1309"/>
      <c r="M162" s="505" t="s">
        <v>1252</v>
      </c>
      <c r="N162" s="345">
        <v>158000</v>
      </c>
      <c r="O162" s="345">
        <v>8000</v>
      </c>
      <c r="P162" s="346">
        <f t="shared" si="38"/>
        <v>150000</v>
      </c>
      <c r="Q162" s="345">
        <v>205000</v>
      </c>
      <c r="R162" s="345">
        <v>5000</v>
      </c>
      <c r="S162" s="346">
        <f t="shared" si="41"/>
        <v>200000</v>
      </c>
      <c r="T162" s="345">
        <f t="shared" si="42"/>
        <v>363000</v>
      </c>
      <c r="U162" s="345">
        <f t="shared" si="43"/>
        <v>13000</v>
      </c>
      <c r="V162" s="346">
        <f t="shared" si="44"/>
        <v>350000</v>
      </c>
      <c r="AL162" s="279"/>
      <c r="AM162" s="279"/>
      <c r="AN162" s="279"/>
      <c r="AO162" s="279"/>
      <c r="AP162" s="279"/>
      <c r="AQ162" s="279"/>
      <c r="AR162" s="279"/>
      <c r="AS162" s="279"/>
      <c r="AT162" s="279"/>
      <c r="AU162" s="279"/>
      <c r="AV162" s="279"/>
      <c r="AW162" s="279"/>
      <c r="AX162" s="279"/>
      <c r="AY162" s="279"/>
      <c r="AZ162" s="279"/>
      <c r="BA162" s="279"/>
      <c r="BB162" s="279"/>
      <c r="BC162" s="279"/>
      <c r="BD162" s="279"/>
      <c r="BE162" s="279"/>
      <c r="BF162" s="279"/>
      <c r="BG162" s="279"/>
      <c r="BH162" s="279"/>
      <c r="BI162" s="279"/>
      <c r="BJ162" s="279"/>
      <c r="BK162" s="279"/>
    </row>
    <row r="163" spans="1:63" ht="62.85" customHeight="1">
      <c r="A163" s="1259"/>
      <c r="B163" s="651" t="s">
        <v>1259</v>
      </c>
      <c r="C163" s="1058" t="s">
        <v>1260</v>
      </c>
      <c r="D163" s="1058"/>
      <c r="E163" s="523" t="s">
        <v>86</v>
      </c>
      <c r="F163" s="612" t="s">
        <v>705</v>
      </c>
      <c r="G163" s="612" t="s">
        <v>93</v>
      </c>
      <c r="H163" s="1120" t="s">
        <v>162</v>
      </c>
      <c r="I163" s="1120"/>
      <c r="J163" s="479">
        <v>1.5</v>
      </c>
      <c r="K163" s="1309" t="s">
        <v>1261</v>
      </c>
      <c r="L163" s="1309"/>
      <c r="M163" s="505" t="s">
        <v>1252</v>
      </c>
      <c r="N163" s="345">
        <v>224500</v>
      </c>
      <c r="O163" s="345">
        <v>54500</v>
      </c>
      <c r="P163" s="346">
        <f t="shared" si="38"/>
        <v>170000</v>
      </c>
      <c r="Q163" s="345">
        <v>105000</v>
      </c>
      <c r="R163" s="345">
        <v>15000</v>
      </c>
      <c r="S163" s="346">
        <f t="shared" si="41"/>
        <v>90000</v>
      </c>
      <c r="T163" s="345">
        <f t="shared" si="42"/>
        <v>329500</v>
      </c>
      <c r="U163" s="345">
        <f t="shared" si="43"/>
        <v>69500</v>
      </c>
      <c r="V163" s="346">
        <f t="shared" si="44"/>
        <v>260000</v>
      </c>
      <c r="AL163" s="279"/>
      <c r="AM163" s="279"/>
      <c r="AN163" s="279"/>
      <c r="AO163" s="279"/>
      <c r="AP163" s="279"/>
      <c r="AQ163" s="279"/>
      <c r="AR163" s="279"/>
      <c r="AS163" s="279"/>
      <c r="AT163" s="279"/>
      <c r="AU163" s="279"/>
      <c r="AV163" s="279"/>
      <c r="AW163" s="279"/>
      <c r="AX163" s="279"/>
      <c r="AY163" s="279"/>
      <c r="AZ163" s="279"/>
      <c r="BA163" s="279"/>
      <c r="BB163" s="279"/>
      <c r="BC163" s="279"/>
      <c r="BD163" s="279"/>
      <c r="BE163" s="279"/>
      <c r="BF163" s="279"/>
      <c r="BG163" s="279"/>
      <c r="BH163" s="279"/>
      <c r="BI163" s="279"/>
      <c r="BJ163" s="279"/>
      <c r="BK163" s="279"/>
    </row>
    <row r="164" spans="1:63" ht="62.85" customHeight="1">
      <c r="A164" s="1259"/>
      <c r="B164" s="651" t="s">
        <v>1262</v>
      </c>
      <c r="C164" s="1058" t="s">
        <v>1263</v>
      </c>
      <c r="D164" s="1058"/>
      <c r="E164" s="523" t="s">
        <v>86</v>
      </c>
      <c r="F164" s="612" t="s">
        <v>705</v>
      </c>
      <c r="G164" s="612" t="s">
        <v>93</v>
      </c>
      <c r="H164" s="1120" t="s">
        <v>162</v>
      </c>
      <c r="I164" s="1120"/>
      <c r="J164" s="479" t="s">
        <v>1264</v>
      </c>
      <c r="K164" s="1336" t="s">
        <v>1265</v>
      </c>
      <c r="L164" s="1336"/>
      <c r="M164" s="505" t="s">
        <v>1252</v>
      </c>
      <c r="N164" s="345">
        <v>255000</v>
      </c>
      <c r="O164" s="345">
        <v>105000</v>
      </c>
      <c r="P164" s="346">
        <f t="shared" si="38"/>
        <v>150000</v>
      </c>
      <c r="Q164" s="345">
        <v>240000</v>
      </c>
      <c r="R164" s="345">
        <v>45000</v>
      </c>
      <c r="S164" s="346">
        <f t="shared" si="41"/>
        <v>195000</v>
      </c>
      <c r="T164" s="345">
        <f t="shared" si="42"/>
        <v>495000</v>
      </c>
      <c r="U164" s="345">
        <f t="shared" si="43"/>
        <v>150000</v>
      </c>
      <c r="V164" s="346">
        <f t="shared" si="44"/>
        <v>345000</v>
      </c>
      <c r="AL164" s="279"/>
      <c r="AM164" s="279"/>
      <c r="AN164" s="279"/>
      <c r="AO164" s="279"/>
      <c r="AP164" s="279"/>
      <c r="AQ164" s="279"/>
      <c r="AR164" s="279"/>
      <c r="AS164" s="279"/>
      <c r="AT164" s="279"/>
      <c r="AU164" s="279"/>
      <c r="AV164" s="279"/>
      <c r="AW164" s="279"/>
      <c r="AX164" s="279"/>
      <c r="AY164" s="279"/>
      <c r="AZ164" s="279"/>
      <c r="BA164" s="279"/>
      <c r="BB164" s="279"/>
      <c r="BC164" s="279"/>
      <c r="BD164" s="279"/>
      <c r="BE164" s="279"/>
      <c r="BF164" s="279"/>
      <c r="BG164" s="279"/>
      <c r="BH164" s="279"/>
      <c r="BI164" s="279"/>
      <c r="BJ164" s="279"/>
      <c r="BK164" s="279"/>
    </row>
    <row r="165" spans="1:63" ht="62.85" customHeight="1">
      <c r="A165" s="1259"/>
      <c r="B165" s="651" t="s">
        <v>1266</v>
      </c>
      <c r="C165" s="1058" t="s">
        <v>1267</v>
      </c>
      <c r="D165" s="1058"/>
      <c r="E165" s="523" t="s">
        <v>86</v>
      </c>
      <c r="F165" s="612" t="s">
        <v>705</v>
      </c>
      <c r="G165" s="612" t="s">
        <v>93</v>
      </c>
      <c r="H165" s="1120" t="s">
        <v>162</v>
      </c>
      <c r="I165" s="1120"/>
      <c r="J165" s="479" t="s">
        <v>1268</v>
      </c>
      <c r="K165" s="1309" t="s">
        <v>1269</v>
      </c>
      <c r="L165" s="1309"/>
      <c r="M165" s="505" t="s">
        <v>1000</v>
      </c>
      <c r="N165" s="345">
        <v>228000</v>
      </c>
      <c r="O165" s="345">
        <v>228000</v>
      </c>
      <c r="P165" s="346">
        <f t="shared" si="38"/>
        <v>0</v>
      </c>
      <c r="Q165" s="345">
        <v>192000</v>
      </c>
      <c r="R165" s="345">
        <v>192000</v>
      </c>
      <c r="S165" s="346">
        <f t="shared" si="41"/>
        <v>0</v>
      </c>
      <c r="T165" s="345">
        <f t="shared" si="42"/>
        <v>420000</v>
      </c>
      <c r="U165" s="345">
        <f t="shared" si="43"/>
        <v>420000</v>
      </c>
      <c r="V165" s="346">
        <f t="shared" si="44"/>
        <v>0</v>
      </c>
      <c r="AL165" s="279"/>
      <c r="AM165" s="279"/>
      <c r="AN165" s="279"/>
      <c r="AO165" s="279"/>
      <c r="AP165" s="279"/>
      <c r="AQ165" s="279"/>
      <c r="AR165" s="279"/>
      <c r="AS165" s="279"/>
      <c r="AT165" s="279"/>
      <c r="AU165" s="279"/>
      <c r="AV165" s="279"/>
      <c r="AW165" s="279"/>
      <c r="AX165" s="279"/>
      <c r="AY165" s="279"/>
      <c r="AZ165" s="279"/>
      <c r="BA165" s="279"/>
      <c r="BB165" s="279"/>
      <c r="BC165" s="279"/>
      <c r="BD165" s="279"/>
      <c r="BE165" s="279"/>
      <c r="BF165" s="279"/>
      <c r="BG165" s="279"/>
      <c r="BH165" s="279"/>
      <c r="BI165" s="279"/>
      <c r="BJ165" s="279"/>
      <c r="BK165" s="279"/>
    </row>
    <row r="166" spans="1:63" ht="66.599999999999994" customHeight="1">
      <c r="A166" s="1259" t="s">
        <v>1270</v>
      </c>
      <c r="B166" s="651" t="s">
        <v>1271</v>
      </c>
      <c r="C166" s="1208" t="s">
        <v>1272</v>
      </c>
      <c r="D166" s="1208"/>
      <c r="E166" s="523" t="s">
        <v>86</v>
      </c>
      <c r="F166" s="612" t="s">
        <v>87</v>
      </c>
      <c r="G166" s="612" t="s">
        <v>93</v>
      </c>
      <c r="H166" s="1276" t="s">
        <v>139</v>
      </c>
      <c r="I166" s="1276"/>
      <c r="J166" s="662" t="s">
        <v>1273</v>
      </c>
      <c r="K166" s="1335" t="s">
        <v>1274</v>
      </c>
      <c r="L166" s="1335"/>
      <c r="M166" s="646" t="s">
        <v>1252</v>
      </c>
      <c r="N166" s="345">
        <v>450000</v>
      </c>
      <c r="O166" s="345">
        <v>100000</v>
      </c>
      <c r="P166" s="346">
        <f t="shared" si="38"/>
        <v>350000</v>
      </c>
      <c r="Q166" s="345"/>
      <c r="R166" s="345"/>
      <c r="S166" s="346">
        <f t="shared" si="41"/>
        <v>0</v>
      </c>
      <c r="T166" s="345">
        <f t="shared" si="42"/>
        <v>450000</v>
      </c>
      <c r="U166" s="345">
        <f t="shared" si="43"/>
        <v>100000</v>
      </c>
      <c r="V166" s="346">
        <f t="shared" si="44"/>
        <v>350000</v>
      </c>
      <c r="AL166" s="279"/>
      <c r="AM166" s="279"/>
      <c r="AN166" s="279"/>
      <c r="AO166" s="279"/>
      <c r="AP166" s="279"/>
      <c r="AQ166" s="279"/>
      <c r="AR166" s="279"/>
      <c r="AS166" s="279"/>
      <c r="AT166" s="279"/>
      <c r="AU166" s="279"/>
      <c r="AV166" s="279"/>
      <c r="AW166" s="279"/>
      <c r="AX166" s="279"/>
      <c r="AY166" s="279"/>
      <c r="AZ166" s="279"/>
      <c r="BA166" s="279"/>
      <c r="BB166" s="279"/>
      <c r="BC166" s="279"/>
      <c r="BD166" s="279"/>
      <c r="BE166" s="279"/>
      <c r="BF166" s="279"/>
      <c r="BG166" s="279"/>
      <c r="BH166" s="279"/>
      <c r="BI166" s="279"/>
      <c r="BJ166" s="279"/>
      <c r="BK166" s="279"/>
    </row>
    <row r="167" spans="1:63" ht="42.6" customHeight="1">
      <c r="A167" s="1259"/>
      <c r="B167" s="651" t="s">
        <v>1275</v>
      </c>
      <c r="C167" s="1208" t="s">
        <v>1276</v>
      </c>
      <c r="D167" s="1208"/>
      <c r="E167" s="523" t="s">
        <v>86</v>
      </c>
      <c r="F167" s="612" t="s">
        <v>87</v>
      </c>
      <c r="G167" s="612" t="s">
        <v>93</v>
      </c>
      <c r="H167" s="1276" t="s">
        <v>139</v>
      </c>
      <c r="I167" s="1276"/>
      <c r="J167" s="662" t="s">
        <v>1273</v>
      </c>
      <c r="K167" s="1335" t="s">
        <v>1277</v>
      </c>
      <c r="L167" s="1335"/>
      <c r="M167" s="646" t="s">
        <v>1252</v>
      </c>
      <c r="N167" s="345">
        <v>30000</v>
      </c>
      <c r="O167" s="345">
        <v>10000</v>
      </c>
      <c r="P167" s="346">
        <f t="shared" si="38"/>
        <v>20000</v>
      </c>
      <c r="Q167" s="345"/>
      <c r="R167" s="345"/>
      <c r="S167" s="346">
        <f t="shared" si="41"/>
        <v>0</v>
      </c>
      <c r="T167" s="345">
        <f t="shared" si="42"/>
        <v>30000</v>
      </c>
      <c r="U167" s="345">
        <f t="shared" si="43"/>
        <v>10000</v>
      </c>
      <c r="V167" s="346">
        <f t="shared" si="44"/>
        <v>20000</v>
      </c>
      <c r="AL167" s="279"/>
      <c r="AM167" s="279"/>
      <c r="AN167" s="279"/>
      <c r="AO167" s="279"/>
      <c r="AP167" s="279"/>
      <c r="AQ167" s="279"/>
      <c r="AR167" s="279"/>
      <c r="AS167" s="279"/>
      <c r="AT167" s="279"/>
      <c r="AU167" s="279"/>
      <c r="AV167" s="279"/>
      <c r="AW167" s="279"/>
      <c r="AX167" s="279"/>
      <c r="AY167" s="279"/>
      <c r="AZ167" s="279"/>
      <c r="BA167" s="279"/>
      <c r="BB167" s="279"/>
      <c r="BC167" s="279"/>
      <c r="BD167" s="279"/>
      <c r="BE167" s="279"/>
      <c r="BF167" s="279"/>
      <c r="BG167" s="279"/>
      <c r="BH167" s="279"/>
      <c r="BI167" s="279"/>
      <c r="BJ167" s="279"/>
      <c r="BK167" s="279"/>
    </row>
    <row r="168" spans="1:63" ht="54" customHeight="1">
      <c r="A168" s="1259"/>
      <c r="B168" s="651" t="s">
        <v>1278</v>
      </c>
      <c r="C168" s="1208" t="s">
        <v>1279</v>
      </c>
      <c r="D168" s="1208"/>
      <c r="E168" s="523" t="s">
        <v>86</v>
      </c>
      <c r="F168" s="612" t="s">
        <v>87</v>
      </c>
      <c r="G168" s="612" t="s">
        <v>93</v>
      </c>
      <c r="H168" s="1276" t="s">
        <v>139</v>
      </c>
      <c r="I168" s="1276"/>
      <c r="J168" s="662" t="s">
        <v>1273</v>
      </c>
      <c r="K168" s="1335" t="s">
        <v>1274</v>
      </c>
      <c r="L168" s="1335"/>
      <c r="M168" s="646" t="s">
        <v>1000</v>
      </c>
      <c r="N168" s="345">
        <v>5000</v>
      </c>
      <c r="O168" s="345">
        <v>5000</v>
      </c>
      <c r="P168" s="346">
        <f t="shared" si="38"/>
        <v>0</v>
      </c>
      <c r="Q168" s="345"/>
      <c r="R168" s="345"/>
      <c r="S168" s="346">
        <f t="shared" si="41"/>
        <v>0</v>
      </c>
      <c r="T168" s="345">
        <f t="shared" si="42"/>
        <v>5000</v>
      </c>
      <c r="U168" s="345">
        <f t="shared" si="43"/>
        <v>5000</v>
      </c>
      <c r="V168" s="346">
        <f t="shared" si="44"/>
        <v>0</v>
      </c>
      <c r="AL168" s="279"/>
      <c r="AM168" s="279"/>
      <c r="AN168" s="279"/>
      <c r="AO168" s="279"/>
      <c r="AP168" s="279"/>
      <c r="AQ168" s="279"/>
      <c r="AR168" s="279"/>
      <c r="AS168" s="279"/>
      <c r="AT168" s="279"/>
      <c r="AU168" s="279"/>
      <c r="AV168" s="279"/>
      <c r="AW168" s="279"/>
      <c r="AX168" s="279"/>
      <c r="AY168" s="279"/>
      <c r="AZ168" s="279"/>
      <c r="BA168" s="279"/>
      <c r="BB168" s="279"/>
      <c r="BC168" s="279"/>
      <c r="BD168" s="279"/>
      <c r="BE168" s="279"/>
      <c r="BF168" s="279"/>
      <c r="BG168" s="279"/>
      <c r="BH168" s="279"/>
      <c r="BI168" s="279"/>
      <c r="BJ168" s="279"/>
      <c r="BK168" s="279"/>
    </row>
    <row r="169" spans="1:63" s="350" customFormat="1" ht="63.75" customHeight="1">
      <c r="A169" s="1259"/>
      <c r="B169" s="651" t="s">
        <v>1280</v>
      </c>
      <c r="C169" s="1071" t="s">
        <v>1281</v>
      </c>
      <c r="D169" s="1071"/>
      <c r="E169" s="734" t="s">
        <v>86</v>
      </c>
      <c r="F169" s="475" t="s">
        <v>87</v>
      </c>
      <c r="G169" s="480" t="s">
        <v>93</v>
      </c>
      <c r="H169" s="1357" t="s">
        <v>1738</v>
      </c>
      <c r="I169" s="1358" t="s">
        <v>1282</v>
      </c>
      <c r="J169" s="562">
        <v>5.2</v>
      </c>
      <c r="K169" s="902"/>
      <c r="L169" s="902"/>
      <c r="M169" s="562"/>
      <c r="N169" s="345" t="s">
        <v>656</v>
      </c>
      <c r="O169" s="345" t="s">
        <v>656</v>
      </c>
      <c r="P169" s="346" t="s">
        <v>656</v>
      </c>
      <c r="Q169" s="345"/>
      <c r="R169" s="345"/>
      <c r="S169" s="346">
        <f t="shared" si="41"/>
        <v>0</v>
      </c>
      <c r="T169" s="345"/>
      <c r="U169" s="345"/>
      <c r="V169" s="346"/>
      <c r="W169" s="279"/>
      <c r="X169" s="279"/>
      <c r="Y169" s="279"/>
      <c r="Z169" s="279"/>
      <c r="AA169" s="279"/>
      <c r="AB169" s="279"/>
      <c r="AC169" s="279"/>
      <c r="AD169" s="279"/>
      <c r="AE169" s="279"/>
      <c r="AF169" s="279"/>
      <c r="AG169" s="279"/>
      <c r="AH169" s="279"/>
      <c r="AI169" s="279"/>
      <c r="AJ169" s="279"/>
      <c r="AK169" s="279"/>
      <c r="AL169" s="330"/>
      <c r="AM169" s="330"/>
      <c r="AN169" s="330"/>
      <c r="AO169" s="330"/>
      <c r="AP169" s="330"/>
      <c r="AQ169" s="330"/>
      <c r="AR169" s="330"/>
      <c r="AS169" s="330"/>
      <c r="AT169" s="330"/>
      <c r="AU169" s="330"/>
      <c r="AV169" s="330"/>
      <c r="AW169" s="330"/>
      <c r="AX169" s="330"/>
      <c r="AY169" s="330"/>
      <c r="AZ169" s="330"/>
      <c r="BA169" s="330"/>
      <c r="BB169" s="330"/>
      <c r="BC169" s="330"/>
      <c r="BD169" s="330"/>
      <c r="BE169" s="330"/>
      <c r="BF169" s="330"/>
      <c r="BG169" s="330"/>
      <c r="BH169" s="330"/>
      <c r="BI169" s="330"/>
      <c r="BJ169" s="330"/>
      <c r="BK169" s="330"/>
    </row>
    <row r="170" spans="1:63" ht="84.6" customHeight="1">
      <c r="A170" s="1259" t="s">
        <v>1283</v>
      </c>
      <c r="B170" s="1264" t="s">
        <v>1284</v>
      </c>
      <c r="C170" s="1296" t="s">
        <v>1285</v>
      </c>
      <c r="D170" s="1296"/>
      <c r="E170" s="1120" t="s">
        <v>86</v>
      </c>
      <c r="F170" s="1354" t="s">
        <v>558</v>
      </c>
      <c r="G170" s="1354" t="s">
        <v>93</v>
      </c>
      <c r="H170" s="1276" t="s">
        <v>65</v>
      </c>
      <c r="I170" s="1276"/>
      <c r="J170" s="1264" t="s">
        <v>1286</v>
      </c>
      <c r="K170" s="1276" t="s">
        <v>1287</v>
      </c>
      <c r="L170" s="1276"/>
      <c r="M170" s="663" t="s">
        <v>1288</v>
      </c>
      <c r="N170" s="345">
        <v>38000</v>
      </c>
      <c r="O170" s="345">
        <v>38000</v>
      </c>
      <c r="P170" s="346">
        <f>+N170-O170</f>
        <v>0</v>
      </c>
      <c r="Q170" s="345">
        <v>38000</v>
      </c>
      <c r="R170" s="345">
        <v>38000</v>
      </c>
      <c r="S170" s="346">
        <f t="shared" si="41"/>
        <v>0</v>
      </c>
      <c r="T170" s="345">
        <f t="shared" ref="T170:U172" si="45">N170+Q170</f>
        <v>76000</v>
      </c>
      <c r="U170" s="345">
        <f t="shared" si="45"/>
        <v>76000</v>
      </c>
      <c r="V170" s="346">
        <f>+T170-U170</f>
        <v>0</v>
      </c>
    </row>
    <row r="171" spans="1:63" ht="84.6" customHeight="1">
      <c r="A171" s="1259"/>
      <c r="B171" s="1264"/>
      <c r="C171" s="1296"/>
      <c r="D171" s="1296"/>
      <c r="E171" s="1120"/>
      <c r="F171" s="1354"/>
      <c r="G171" s="1354"/>
      <c r="H171" s="1276" t="s">
        <v>162</v>
      </c>
      <c r="I171" s="1276"/>
      <c r="J171" s="1264"/>
      <c r="K171" s="1276"/>
      <c r="L171" s="1276"/>
      <c r="M171" s="663" t="s">
        <v>1289</v>
      </c>
      <c r="N171" s="345">
        <v>5000</v>
      </c>
      <c r="O171" s="345">
        <v>5000</v>
      </c>
      <c r="P171" s="346">
        <f>+N171-O171</f>
        <v>0</v>
      </c>
      <c r="Q171" s="345">
        <v>420000</v>
      </c>
      <c r="R171" s="345"/>
      <c r="S171" s="346">
        <f t="shared" si="41"/>
        <v>420000</v>
      </c>
      <c r="T171" s="345">
        <f t="shared" si="45"/>
        <v>425000</v>
      </c>
      <c r="U171" s="345">
        <f t="shared" si="45"/>
        <v>5000</v>
      </c>
      <c r="V171" s="346">
        <f>+T171-U171</f>
        <v>420000</v>
      </c>
    </row>
    <row r="172" spans="1:63" s="350" customFormat="1" ht="53.1" customHeight="1">
      <c r="A172" s="1259"/>
      <c r="B172" s="651" t="s">
        <v>1290</v>
      </c>
      <c r="C172" s="840" t="s">
        <v>1291</v>
      </c>
      <c r="D172" s="840"/>
      <c r="E172" s="523" t="s">
        <v>117</v>
      </c>
      <c r="F172" s="618" t="s">
        <v>87</v>
      </c>
      <c r="G172" s="480" t="s">
        <v>93</v>
      </c>
      <c r="H172" s="815" t="s">
        <v>65</v>
      </c>
      <c r="I172" s="815"/>
      <c r="J172" s="523" t="s">
        <v>1292</v>
      </c>
      <c r="K172" s="1346" t="s">
        <v>1293</v>
      </c>
      <c r="L172" s="1346"/>
      <c r="M172" s="523" t="s">
        <v>478</v>
      </c>
      <c r="N172" s="670">
        <v>79000</v>
      </c>
      <c r="O172" s="670">
        <v>79000</v>
      </c>
      <c r="P172" s="351">
        <f t="shared" ref="P172" si="46">+N172-O172</f>
        <v>0</v>
      </c>
      <c r="Q172" s="670">
        <v>79000</v>
      </c>
      <c r="R172" s="670">
        <v>79000</v>
      </c>
      <c r="S172" s="351">
        <f t="shared" si="41"/>
        <v>0</v>
      </c>
      <c r="T172" s="670">
        <f t="shared" si="45"/>
        <v>158000</v>
      </c>
      <c r="U172" s="670">
        <f t="shared" si="45"/>
        <v>158000</v>
      </c>
      <c r="V172" s="351">
        <f>+T172-U172</f>
        <v>0</v>
      </c>
      <c r="W172" s="279"/>
      <c r="X172" s="279"/>
      <c r="Y172" s="279"/>
      <c r="Z172" s="279"/>
      <c r="AA172" s="279"/>
      <c r="AB172" s="279"/>
      <c r="AC172" s="279"/>
      <c r="AD172" s="279"/>
      <c r="AE172" s="279"/>
      <c r="AF172" s="279"/>
      <c r="AG172" s="279"/>
      <c r="AH172" s="279"/>
      <c r="AI172" s="279"/>
      <c r="AJ172" s="279"/>
      <c r="AK172" s="279"/>
      <c r="AL172" s="330"/>
      <c r="AM172" s="330"/>
      <c r="AN172" s="330"/>
      <c r="AO172" s="330"/>
      <c r="AP172" s="330"/>
      <c r="AQ172" s="330"/>
      <c r="AR172" s="330"/>
      <c r="AS172" s="330"/>
      <c r="AT172" s="330"/>
      <c r="AU172" s="330"/>
      <c r="AV172" s="330"/>
      <c r="AW172" s="330"/>
      <c r="AX172" s="330"/>
      <c r="AY172" s="330"/>
      <c r="AZ172" s="330"/>
      <c r="BA172" s="330"/>
      <c r="BB172" s="330"/>
      <c r="BC172" s="330"/>
      <c r="BD172" s="330"/>
      <c r="BE172" s="330"/>
      <c r="BF172" s="330"/>
      <c r="BG172" s="330"/>
      <c r="BH172" s="330"/>
      <c r="BI172" s="330"/>
      <c r="BJ172" s="330"/>
      <c r="BK172" s="330"/>
    </row>
    <row r="173" spans="1:63" ht="66" customHeight="1">
      <c r="A173" s="1259"/>
      <c r="B173" s="651" t="s">
        <v>1294</v>
      </c>
      <c r="C173" s="840" t="s">
        <v>1295</v>
      </c>
      <c r="D173" s="840"/>
      <c r="E173" s="523" t="s">
        <v>117</v>
      </c>
      <c r="F173" s="475" t="s">
        <v>87</v>
      </c>
      <c r="G173" s="480" t="s">
        <v>93</v>
      </c>
      <c r="H173" s="811" t="s">
        <v>1296</v>
      </c>
      <c r="I173" s="811"/>
      <c r="J173" s="537" t="s">
        <v>414</v>
      </c>
      <c r="K173" s="813" t="s">
        <v>415</v>
      </c>
      <c r="L173" s="813"/>
      <c r="M173" s="523" t="s">
        <v>416</v>
      </c>
      <c r="N173" s="345">
        <v>700000</v>
      </c>
      <c r="O173" s="345">
        <v>100000</v>
      </c>
      <c r="P173" s="346">
        <f t="shared" ref="P173:P174" si="47">+N173-O173</f>
        <v>600000</v>
      </c>
      <c r="Q173" s="345"/>
      <c r="R173" s="345"/>
      <c r="S173" s="346">
        <f t="shared" si="41"/>
        <v>0</v>
      </c>
      <c r="T173" s="345">
        <f>N173+Q173</f>
        <v>700000</v>
      </c>
      <c r="U173" s="345">
        <f>O173+R173</f>
        <v>100000</v>
      </c>
      <c r="V173" s="346">
        <f>+T173-U173</f>
        <v>600000</v>
      </c>
    </row>
    <row r="174" spans="1:63" ht="32.1" customHeight="1">
      <c r="A174" s="757"/>
      <c r="B174" s="652" t="s">
        <v>1297</v>
      </c>
      <c r="C174" s="1362" t="s">
        <v>1298</v>
      </c>
      <c r="D174" s="1362"/>
      <c r="E174" s="758" t="s">
        <v>86</v>
      </c>
      <c r="F174" s="758" t="s">
        <v>87</v>
      </c>
      <c r="G174" s="758" t="s">
        <v>88</v>
      </c>
      <c r="H174" s="1361" t="s">
        <v>245</v>
      </c>
      <c r="I174" s="1360"/>
      <c r="J174" s="758" t="s">
        <v>1299</v>
      </c>
      <c r="K174" s="1359"/>
      <c r="L174" s="1360"/>
      <c r="M174" s="758" t="s">
        <v>1300</v>
      </c>
      <c r="N174" s="345">
        <v>56300</v>
      </c>
      <c r="O174" s="345">
        <v>56300</v>
      </c>
      <c r="P174" s="346">
        <f t="shared" si="47"/>
        <v>0</v>
      </c>
      <c r="Q174" s="345"/>
      <c r="R174" s="345"/>
      <c r="S174" s="346">
        <f t="shared" si="41"/>
        <v>0</v>
      </c>
      <c r="T174" s="345">
        <f>N174+Q174</f>
        <v>56300</v>
      </c>
      <c r="U174" s="345">
        <f>O174+R174</f>
        <v>56300</v>
      </c>
      <c r="V174" s="346">
        <f>+T174-U174</f>
        <v>0</v>
      </c>
    </row>
    <row r="175" spans="1:63" ht="15.75" customHeight="1">
      <c r="H175" s="330"/>
    </row>
    <row r="176" spans="1:63" ht="15.75" customHeight="1">
      <c r="H176" s="330"/>
    </row>
    <row r="177" spans="7:37" ht="15.75" customHeight="1">
      <c r="H177" s="330"/>
    </row>
    <row r="178" spans="7:37" ht="15.75" customHeight="1">
      <c r="H178" s="330"/>
    </row>
    <row r="179" spans="7:37" ht="15.75" customHeight="1">
      <c r="H179" s="330"/>
      <c r="M179" s="1243" t="s">
        <v>1301</v>
      </c>
      <c r="N179" s="818" t="s">
        <v>1618</v>
      </c>
      <c r="O179" s="818" t="e">
        <f>#REF!</f>
        <v>#REF!</v>
      </c>
      <c r="P179" s="818" t="e">
        <f>#REF!</f>
        <v>#REF!</v>
      </c>
      <c r="Q179" s="818" t="e">
        <f>#REF!</f>
        <v>#REF!</v>
      </c>
      <c r="R179" s="818" t="e">
        <f>#REF!</f>
        <v>#REF!</v>
      </c>
      <c r="S179" s="818" t="e">
        <f>#REF!</f>
        <v>#REF!</v>
      </c>
      <c r="T179" s="818" t="e">
        <f>#REF!</f>
        <v>#REF!</v>
      </c>
      <c r="U179" s="818" t="e">
        <f>#REF!</f>
        <v>#REF!</v>
      </c>
      <c r="V179" s="818" t="e">
        <f>#REF!</f>
        <v>#REF!</v>
      </c>
      <c r="AI179" s="330"/>
      <c r="AJ179" s="330"/>
      <c r="AK179" s="330"/>
    </row>
    <row r="180" spans="7:37" ht="15.75" customHeight="1">
      <c r="H180" s="330"/>
      <c r="M180" s="1110"/>
      <c r="N180" s="1258">
        <v>2021</v>
      </c>
      <c r="O180" s="1258"/>
      <c r="P180" s="1258"/>
      <c r="Q180" s="1258" t="s">
        <v>67</v>
      </c>
      <c r="R180" s="1258"/>
      <c r="S180" s="1258"/>
      <c r="T180" s="1258" t="s">
        <v>68</v>
      </c>
      <c r="U180" s="1258"/>
      <c r="V180" s="1258"/>
      <c r="AI180" s="330"/>
      <c r="AJ180" s="330"/>
      <c r="AK180" s="330"/>
    </row>
    <row r="181" spans="7:37" ht="15.75" customHeight="1">
      <c r="H181" s="330"/>
      <c r="M181" s="1110"/>
      <c r="N181" s="1363" t="s">
        <v>76</v>
      </c>
      <c r="O181" s="1363" t="s">
        <v>77</v>
      </c>
      <c r="P181" s="1364" t="s">
        <v>78</v>
      </c>
      <c r="Q181" s="1363" t="s">
        <v>76</v>
      </c>
      <c r="R181" s="1363" t="s">
        <v>77</v>
      </c>
      <c r="S181" s="1364" t="s">
        <v>78</v>
      </c>
      <c r="T181" s="1363" t="s">
        <v>79</v>
      </c>
      <c r="U181" s="1363" t="s">
        <v>80</v>
      </c>
      <c r="V181" s="1364" t="s">
        <v>78</v>
      </c>
      <c r="AI181" s="330"/>
      <c r="AJ181" s="330"/>
      <c r="AK181" s="330"/>
    </row>
    <row r="182" spans="7:37" ht="15.75" customHeight="1">
      <c r="H182" s="330"/>
      <c r="M182" s="1110"/>
      <c r="N182" s="1363"/>
      <c r="O182" s="1363"/>
      <c r="P182" s="1364"/>
      <c r="Q182" s="1363"/>
      <c r="R182" s="1363"/>
      <c r="S182" s="1364"/>
      <c r="T182" s="1363"/>
      <c r="U182" s="1363"/>
      <c r="V182" s="1364"/>
      <c r="AI182" s="330"/>
      <c r="AJ182" s="330"/>
      <c r="AK182" s="330"/>
    </row>
    <row r="183" spans="7:37" ht="15.75" customHeight="1">
      <c r="H183" s="330"/>
      <c r="M183" s="536" t="s">
        <v>204</v>
      </c>
      <c r="N183" s="283">
        <f ca="1">SUMIF($H$40:$I$107:$H$119:$I$132:$H$147:$I$174,$M183,N$40:N$107:N$119:N$132:N$147:N$174)</f>
        <v>505000</v>
      </c>
      <c r="O183" s="283">
        <f ca="1">SUMIF($H$40:$I$107:$H$119:$I$132:$H$147:$I$174,$M183,O$40:O$107:O$119:O$132:O$147:O$174)</f>
        <v>230000</v>
      </c>
      <c r="P183" s="672">
        <f ca="1">SUMIF($H$40:$I$107:$H$119:$I$132:$H$147:$I$174,$M183,P$40:P$107:P$119:P$132:P$147:P$174)</f>
        <v>275000</v>
      </c>
      <c r="Q183" s="283">
        <f ca="1">SUMIF($H$40:$I$107:$H$119:$I$132:$H$147:$I$174,$M183,Q$40:Q$107:Q$119:Q$132:Q$147:Q$174)</f>
        <v>0</v>
      </c>
      <c r="R183" s="283">
        <f ca="1">SUMIF($H$40:$I$107:$H$119:$I$132:$H$147:$I$174,$M183,R$40:R$107:R$119:R$132:R$147:R$174)</f>
        <v>0</v>
      </c>
      <c r="S183" s="672">
        <f ca="1">SUMIF($H$40:$I$107:$H$119:$I$132:$H$147:$I$174,$M183,S$40:S$107:S$119:S$132:S$147:S$174)</f>
        <v>0</v>
      </c>
      <c r="T183" s="283">
        <f ca="1">SUMIF($H$40:$I$107:$H$119:$I$132:$H$147:$I$174,$M183,T$40:T$107:T$119:T$132:T$147:T$174)</f>
        <v>505000</v>
      </c>
      <c r="U183" s="283">
        <f ca="1">SUMIF($H$40:$I$107:$H$119:$I$132:$H$147:$I$174,$M183,U$40:U$107:U$119:U$132:U$147:U$174)</f>
        <v>230000</v>
      </c>
      <c r="V183" s="672">
        <f ca="1">SUMIF($H$40:$I$107:$H$119:$I$132:$H$147:$I$174,$M183,V$40:V$107:V$119:V$132:V$147:V$174)</f>
        <v>275000</v>
      </c>
      <c r="AI183" s="330"/>
      <c r="AJ183" s="330"/>
      <c r="AK183" s="330"/>
    </row>
    <row r="184" spans="7:37" ht="15.75" customHeight="1">
      <c r="H184" s="330"/>
      <c r="M184" s="353" t="s">
        <v>673</v>
      </c>
      <c r="N184" s="283">
        <f ca="1">SUMIF($H$40:$I$107:$H$119:$I$132:$H$147:$I$174,$M184,N$40:N$107:N$119:N$132:N$147:N$174)</f>
        <v>220000</v>
      </c>
      <c r="O184" s="283">
        <f ca="1">SUMIF($H$40:$I$107:$H$119:$I$132:$H$147:$I$174,$M184,O$40:O$107:O$119:O$132:O$147:O$174)</f>
        <v>220000</v>
      </c>
      <c r="P184" s="672">
        <f ca="1">SUMIF($H$40:$I$107:$H$119:$I$132:$H$147:$I$174,$M184,P$40:P$107:P$119:P$132:P$147:P$174)</f>
        <v>0</v>
      </c>
      <c r="Q184" s="283">
        <f ca="1">SUMIF($H$40:$I$107:$H$119:$I$132:$H$147:$I$174,$M184,Q$40:Q$107:Q$119:Q$132:Q$147:Q$174)</f>
        <v>250000</v>
      </c>
      <c r="R184" s="283">
        <f ca="1">SUMIF($H$40:$I$107:$H$119:$I$132:$H$147:$I$174,$M184,R$40:R$107:R$119:R$132:R$147:R$174)</f>
        <v>250000</v>
      </c>
      <c r="S184" s="672">
        <f ca="1">SUMIF($H$40:$I$107:$H$119:$I$132:$H$147:$I$174,$M184,S$40:S$107:S$119:S$132:S$147:S$174)</f>
        <v>0</v>
      </c>
      <c r="T184" s="283">
        <f ca="1">SUMIF($H$40:$I$107:$H$119:$I$132:$H$147:$I$174,$M184,T$40:T$107:T$119:T$132:T$147:T$174)</f>
        <v>470000</v>
      </c>
      <c r="U184" s="283">
        <f ca="1">SUMIF($H$40:$I$107:$H$119:$I$132:$H$147:$I$174,$M184,U$40:U$107:U$119:U$132:U$147:U$174)</f>
        <v>470000</v>
      </c>
      <c r="V184" s="672">
        <f ca="1">SUMIF($H$40:$I$107:$H$119:$I$132:$H$147:$I$174,$M184,V$40:V$107:V$119:V$132:V$147:V$174)</f>
        <v>0</v>
      </c>
      <c r="AI184" s="330"/>
      <c r="AJ184" s="330"/>
      <c r="AK184" s="330"/>
    </row>
    <row r="185" spans="7:37" ht="15.75" customHeight="1">
      <c r="G185" s="574"/>
      <c r="H185" s="235"/>
      <c r="I185" s="235"/>
      <c r="J185" s="235"/>
      <c r="K185" s="235"/>
      <c r="L185" s="235"/>
      <c r="M185" s="333" t="s">
        <v>307</v>
      </c>
      <c r="N185" s="283">
        <f ca="1">SUMIF($H$40:$I$107:$H$119:$I$132:$H$147:$I$174,$M185,N$40:N$107:N$119:N$132:N$147:N$174)</f>
        <v>581000</v>
      </c>
      <c r="O185" s="283">
        <f ca="1">SUMIF($H$40:$I$107:$H$119:$I$132:$H$147:$I$174,$M185,O$40:O$107:O$119:O$132:O$147:O$174)</f>
        <v>581000</v>
      </c>
      <c r="P185" s="672">
        <f ca="1">SUMIF($H$40:$I$107:$H$119:$I$132:$H$147:$I$174,$M185,P$40:P$107:P$119:P$132:P$147:P$174)</f>
        <v>0</v>
      </c>
      <c r="Q185" s="283">
        <f ca="1">SUMIF($H$40:$I$107:$H$119:$I$132:$H$147:$I$174,$M185,Q$40:Q$107:Q$119:Q$132:Q$147:Q$174)</f>
        <v>200000</v>
      </c>
      <c r="R185" s="283">
        <f ca="1">SUMIF($H$40:$I$107:$H$119:$I$132:$H$147:$I$174,$M185,R$40:R$107:R$119:R$132:R$147:R$174)</f>
        <v>0</v>
      </c>
      <c r="S185" s="672">
        <f ca="1">SUMIF($H$40:$I$107:$H$119:$I$132:$H$147:$I$174,$M185,S$40:S$107:S$119:S$132:S$147:S$174)</f>
        <v>200000</v>
      </c>
      <c r="T185" s="283">
        <f ca="1">SUMIF($H$40:$I$107:$H$119:$I$132:$H$147:$I$174,$M185,T$40:T$107:T$119:T$132:T$147:T$174)</f>
        <v>781000</v>
      </c>
      <c r="U185" s="283">
        <f ca="1">SUMIF($H$40:$I$107:$H$119:$I$132:$H$147:$I$174,$M185,U$40:U$107:U$119:U$132:U$147:U$174)</f>
        <v>581000</v>
      </c>
      <c r="V185" s="672">
        <f ca="1">SUMIF($H$40:$I$107:$H$119:$I$132:$H$147:$I$174,$M185,V$40:V$107:V$119:V$132:V$147:V$174)</f>
        <v>200000</v>
      </c>
      <c r="AI185" s="330"/>
      <c r="AJ185" s="330"/>
      <c r="AK185" s="330"/>
    </row>
    <row r="186" spans="7:37" ht="15.75" customHeight="1">
      <c r="G186" s="574"/>
      <c r="H186" s="235"/>
      <c r="I186" s="235"/>
      <c r="J186" s="235"/>
      <c r="K186" s="235"/>
      <c r="L186" s="235"/>
      <c r="M186" s="536" t="s">
        <v>65</v>
      </c>
      <c r="N186" s="283">
        <f ca="1">SUMIF($H$40:$I$107:$H$119:$I$132:$H$147:$I$174,$M186,N$40:N$107:N$119:N$132:N$147:N$174)</f>
        <v>7289279.1699999999</v>
      </c>
      <c r="O186" s="283">
        <f ca="1">SUMIF($H$40:$I$107:$H$119:$I$132:$H$147:$I$174,$M186,O$40:O$107:O$119:O$132:O$147:O$174)</f>
        <v>7289279.1699999999</v>
      </c>
      <c r="P186" s="672">
        <f ca="1">SUMIF($H$40:$I$107:$H$119:$I$132:$H$147:$I$174,$M186,P$40:P$107:P$119:P$132:P$147:P$174)</f>
        <v>0</v>
      </c>
      <c r="Q186" s="283">
        <f ca="1">SUMIF($H$40:$I$107:$H$119:$I$132:$H$147:$I$174,$M186,Q$40:Q$107:Q$119:Q$132:Q$147:Q$174)</f>
        <v>2197420</v>
      </c>
      <c r="R186" s="283">
        <f ca="1">SUMIF($H$40:$I$107:$H$119:$I$132:$H$147:$I$174,$M186,R$40:R$107:R$119:R$132:R$147:R$174)</f>
        <v>197420</v>
      </c>
      <c r="S186" s="672">
        <f ca="1">SUMIF($H$40:$I$107:$H$119:$I$132:$H$147:$I$174,$M186,S$40:S$107:S$119:S$132:S$147:S$174)</f>
        <v>2000000</v>
      </c>
      <c r="T186" s="283">
        <f ca="1">SUMIF($H$40:$I$107:$H$119:$I$132:$H$147:$I$174,$M186,T$40:T$107:T$119:T$132:T$147:T$174)</f>
        <v>9486699.1699999999</v>
      </c>
      <c r="U186" s="283">
        <f ca="1">SUMIF($H$40:$I$107:$H$119:$I$132:$H$147:$I$174,$M186,U$40:U$107:U$119:U$132:U$147:U$174)</f>
        <v>7486699.1699999999</v>
      </c>
      <c r="V186" s="672">
        <f ca="1">SUMIF($H$40:$I$107:$H$119:$I$132:$H$147:$I$174,$M186,V$40:V$107:V$119:V$132:V$147:V$174)</f>
        <v>2000000</v>
      </c>
      <c r="AI186" s="330"/>
      <c r="AJ186" s="330"/>
      <c r="AK186" s="330"/>
    </row>
    <row r="187" spans="7:37" ht="15.75" customHeight="1">
      <c r="G187" s="574"/>
      <c r="H187" s="235"/>
      <c r="I187" s="235"/>
      <c r="J187" s="235"/>
      <c r="K187" s="235"/>
      <c r="L187" s="235"/>
      <c r="M187" s="181" t="s">
        <v>293</v>
      </c>
      <c r="N187" s="283">
        <f ca="1">SUMIF($H$40:$I$107:$H$119:$I$132:$H$147:$I$174,$M187,N$40:N$107:N$119:N$132:N$147:N$174)</f>
        <v>597418</v>
      </c>
      <c r="O187" s="283">
        <f ca="1">SUMIF($H$40:$I$107:$H$119:$I$132:$H$147:$I$174,$M187,O$40:O$107:O$119:O$132:O$147:O$174)</f>
        <v>557418</v>
      </c>
      <c r="P187" s="672">
        <f ca="1">SUMIF($H$40:$I$107:$H$119:$I$132:$H$147:$I$174,$M187,P$40:P$107:P$119:P$132:P$147:P$174)</f>
        <v>40000</v>
      </c>
      <c r="Q187" s="283">
        <f ca="1">SUMIF($H$40:$I$107:$H$119:$I$132:$H$147:$I$174,$M187,Q$40:Q$107:Q$119:Q$132:Q$147:Q$174)</f>
        <v>284954</v>
      </c>
      <c r="R187" s="283">
        <f ca="1">SUMIF($H$40:$I$107:$H$119:$I$132:$H$147:$I$174,$M187,R$40:R$107:R$119:R$132:R$147:R$174)</f>
        <v>284954</v>
      </c>
      <c r="S187" s="672">
        <f ca="1">SUMIF($H$40:$I$107:$H$119:$I$132:$H$147:$I$174,$M187,S$40:S$107:S$119:S$132:S$147:S$174)</f>
        <v>0</v>
      </c>
      <c r="T187" s="283">
        <f ca="1">SUMIF($H$40:$I$107:$H$119:$I$132:$H$147:$I$174,$M187,T$40:T$107:T$119:T$132:T$147:T$174)</f>
        <v>882372</v>
      </c>
      <c r="U187" s="283">
        <f ca="1">SUMIF($H$40:$I$107:$H$119:$I$132:$H$147:$I$174,$M187,U$40:U$107:U$119:U$132:U$147:U$174)</f>
        <v>842372</v>
      </c>
      <c r="V187" s="672">
        <f ca="1">SUMIF($H$40:$I$107:$H$119:$I$132:$H$147:$I$174,$M187,V$40:V$107:V$119:V$132:V$147:V$174)</f>
        <v>40000</v>
      </c>
      <c r="AI187" s="330"/>
      <c r="AJ187" s="330"/>
      <c r="AK187" s="330"/>
    </row>
    <row r="188" spans="7:37" ht="15.75" customHeight="1">
      <c r="G188" s="574"/>
      <c r="H188" s="235"/>
      <c r="I188" s="235"/>
      <c r="J188" s="235"/>
      <c r="K188" s="235"/>
      <c r="L188" s="235"/>
      <c r="M188" s="536" t="s">
        <v>139</v>
      </c>
      <c r="N188" s="283">
        <f ca="1">SUMIF($H$40:$I$107:$H$119:$I$132:$H$147:$I$174,$M188,N$40:N$107:N$119:N$132:N$147:N$174)</f>
        <v>1502400</v>
      </c>
      <c r="O188" s="283">
        <f ca="1">SUMIF($H$40:$I$107:$H$119:$I$132:$H$147:$I$174,$M188,O$40:O$107:O$119:O$132:O$147:O$174)</f>
        <v>811737</v>
      </c>
      <c r="P188" s="672">
        <f ca="1">SUMIF($H$40:$I$107:$H$119:$I$132:$H$147:$I$174,$M188,P$40:P$107:P$119:P$132:P$147:P$174)</f>
        <v>690663</v>
      </c>
      <c r="Q188" s="283">
        <f ca="1">SUMIF($H$40:$I$107:$H$119:$I$132:$H$147:$I$174,$M188,Q$40:Q$107:Q$119:Q$132:Q$147:Q$174)</f>
        <v>670000</v>
      </c>
      <c r="R188" s="283">
        <f ca="1">SUMIF($H$40:$I$107:$H$119:$I$132:$H$147:$I$174,$M188,R$40:R$107:R$119:R$132:R$147:R$174)</f>
        <v>411070</v>
      </c>
      <c r="S188" s="672">
        <f ca="1">SUMIF($H$40:$I$107:$H$119:$I$132:$H$147:$I$174,$M188,S$40:S$107:S$119:S$132:S$147:S$174)</f>
        <v>258930</v>
      </c>
      <c r="T188" s="283">
        <f ca="1">SUMIF($H$40:$I$107:$H$119:$I$132:$H$147:$I$174,$M188,T$40:T$107:T$119:T$132:T$147:T$174)</f>
        <v>2172400</v>
      </c>
      <c r="U188" s="283">
        <f ca="1">SUMIF($H$40:$I$107:$H$119:$I$132:$H$147:$I$174,$M188,U$40:U$107:U$119:U$132:U$147:U$174)</f>
        <v>1222807</v>
      </c>
      <c r="V188" s="672">
        <f ca="1">SUMIF($H$40:$I$107:$H$119:$I$132:$H$147:$I$174,$M188,V$40:V$107:V$119:V$132:V$147:V$174)</f>
        <v>949593</v>
      </c>
      <c r="AI188" s="330"/>
      <c r="AJ188" s="330"/>
      <c r="AK188" s="330"/>
    </row>
    <row r="189" spans="7:37" ht="15.75" customHeight="1">
      <c r="G189" s="574"/>
      <c r="H189" s="235"/>
      <c r="I189" s="235"/>
      <c r="J189" s="235"/>
      <c r="K189" s="235"/>
      <c r="L189" s="235"/>
      <c r="M189" s="357" t="s">
        <v>245</v>
      </c>
      <c r="N189" s="283">
        <f ca="1">SUMIF($H$40:$I$107:$H$119:$I$132:$H$147:$I$174,$M189,N$40:N$107:N$119:N$132:N$147:N$174)</f>
        <v>56300</v>
      </c>
      <c r="O189" s="283">
        <f ca="1">SUMIF($H$40:$I$107:$H$119:$I$132:$H$147:$I$174,$M189,O$40:O$107:O$119:O$132:O$147:O$174)</f>
        <v>56300</v>
      </c>
      <c r="P189" s="672">
        <f ca="1">SUMIF($H$40:$I$107:$H$119:$I$132:$H$147:$I$174,$M189,P$40:P$107:P$119:P$132:P$147:P$174)</f>
        <v>0</v>
      </c>
      <c r="Q189" s="283">
        <f ca="1">SUMIF($H$40:$I$107:$H$119:$I$132:$H$147:$I$174,$M189,Q$40:Q$107:Q$119:Q$132:Q$147:Q$174)</f>
        <v>0</v>
      </c>
      <c r="R189" s="283">
        <f ca="1">SUMIF($H$40:$I$107:$H$119:$I$132:$H$147:$I$174,$M189,R$40:R$107:R$119:R$132:R$147:R$174)</f>
        <v>0</v>
      </c>
      <c r="S189" s="672">
        <f ca="1">SUMIF($H$40:$I$107:$H$119:$I$132:$H$147:$I$174,$M189,S$40:S$107:S$119:S$132:S$147:S$174)</f>
        <v>0</v>
      </c>
      <c r="T189" s="283">
        <f ca="1">SUMIF($H$40:$I$107:$H$119:$I$132:$H$147:$I$174,$M189,T$40:T$107:T$119:T$132:T$147:T$174)</f>
        <v>56300</v>
      </c>
      <c r="U189" s="283">
        <f ca="1">SUMIF($H$40:$I$107:$H$119:$I$132:$H$147:$I$174,$M189,U$40:U$107:U$119:U$132:U$147:U$174)</f>
        <v>56300</v>
      </c>
      <c r="V189" s="672">
        <f ca="1">SUMIF($H$40:$I$107:$H$119:$I$132:$H$147:$I$174,$M189,V$40:V$107:V$119:V$132:V$147:V$174)</f>
        <v>0</v>
      </c>
      <c r="AI189" s="330"/>
      <c r="AJ189" s="330"/>
      <c r="AK189" s="330"/>
    </row>
    <row r="190" spans="7:37" ht="15.75" customHeight="1">
      <c r="G190" s="574"/>
      <c r="H190" s="235"/>
      <c r="I190" s="235"/>
      <c r="J190" s="235"/>
      <c r="K190" s="235"/>
      <c r="L190" s="235"/>
      <c r="M190" s="333" t="s">
        <v>162</v>
      </c>
      <c r="N190" s="283">
        <f ca="1">SUMIF($H$40:$I$107:$H$119:$I$132:$H$147:$I$174,$M190,N$40:N$107:N$119:N$132:N$147:N$174)</f>
        <v>10877872</v>
      </c>
      <c r="O190" s="283">
        <f ca="1">SUMIF($H$40:$I$107:$H$119:$I$132:$H$147:$I$174,$M190,O$40:O$107:O$119:O$132:O$147:O$174)</f>
        <v>5286857</v>
      </c>
      <c r="P190" s="672">
        <f ca="1">SUMIF($H$40:$I$107:$H$119:$I$132:$H$147:$I$174,$M190,P$40:P$107:P$119:P$132:P$147:P$174)</f>
        <v>5591015</v>
      </c>
      <c r="Q190" s="283">
        <f ca="1">SUMIF($H$40:$I$107:$H$119:$I$132:$H$147:$I$174,$M190,Q$40:Q$107:Q$119:Q$132:Q$147:Q$174)</f>
        <v>10268200</v>
      </c>
      <c r="R190" s="283">
        <f ca="1">SUMIF($H$40:$I$107:$H$119:$I$132:$H$147:$I$174,$M190,R$40:R$107:R$119:R$132:R$147:R$174)</f>
        <v>569200</v>
      </c>
      <c r="S190" s="672">
        <f ca="1">SUMIF($H$40:$I$107:$H$119:$I$132:$H$147:$I$174,$M190,S$40:S$107:S$119:S$132:S$147:S$174)</f>
        <v>9699000</v>
      </c>
      <c r="T190" s="283">
        <f ca="1">SUMIF($H$40:$I$107:$H$119:$I$132:$H$147:$I$174,$M190,T$40:T$107:T$119:T$132:T$147:T$174)</f>
        <v>21146072</v>
      </c>
      <c r="U190" s="283">
        <f ca="1">SUMIF($H$40:$I$107:$H$119:$I$132:$H$147:$I$174,$M190,U$40:U$107:U$119:U$132:U$147:U$174)</f>
        <v>5856057</v>
      </c>
      <c r="V190" s="672">
        <f ca="1">SUMIF($H$40:$I$107:$H$119:$I$132:$H$147:$I$174,$M190,V$40:V$107:V$119:V$132:V$147:V$174)</f>
        <v>15290015</v>
      </c>
      <c r="AI190" s="330"/>
      <c r="AJ190" s="330"/>
      <c r="AK190" s="330"/>
    </row>
    <row r="191" spans="7:37" ht="15.75" customHeight="1">
      <c r="G191" s="574"/>
      <c r="H191" s="235"/>
      <c r="I191" s="235"/>
      <c r="J191" s="235"/>
      <c r="K191" s="235"/>
      <c r="L191" s="235"/>
      <c r="M191" s="347" t="s">
        <v>1736</v>
      </c>
      <c r="N191" s="283">
        <f ca="1">SUMIF($H$40:$I$107:$H$119:$I$132:$H$147:$I$174,$M191,N$40:N$107:N$119:N$132:N$147:N$174)</f>
        <v>504306</v>
      </c>
      <c r="O191" s="283">
        <f ca="1">SUMIF($H$40:$I$107:$H$119:$I$132:$H$147:$I$174,$M191,O$40:O$107:O$119:O$132:O$147:O$174)</f>
        <v>504306</v>
      </c>
      <c r="P191" s="672">
        <f ca="1">SUMIF($H$40:$I$107:$H$119:$I$132:$H$147:$I$174,$M191,P$40:P$107:P$119:P$132:P$147:P$174)</f>
        <v>0</v>
      </c>
      <c r="Q191" s="283">
        <f ca="1">SUMIF($H$40:$I$107:$H$119:$I$132:$H$147:$I$174,$M191,Q$40:Q$107:Q$119:Q$132:Q$147:Q$174)</f>
        <v>0</v>
      </c>
      <c r="R191" s="283">
        <f ca="1">SUMIF($H$40:$I$107:$H$119:$I$132:$H$147:$I$174,$M191,R$40:R$107:R$119:R$132:R$147:R$174)</f>
        <v>0</v>
      </c>
      <c r="S191" s="672">
        <f ca="1">SUMIF($H$40:$I$107:$H$119:$I$132:$H$147:$I$174,$M191,S$40:S$107:S$119:S$132:S$147:S$174)</f>
        <v>0</v>
      </c>
      <c r="T191" s="283">
        <f ca="1">SUMIF($H$40:$I$107:$H$119:$I$132:$H$147:$I$174,$M191,T$40:T$107:T$119:T$132:T$147:T$174)</f>
        <v>504306</v>
      </c>
      <c r="U191" s="283">
        <f ca="1">SUMIF($H$40:$I$107:$H$119:$I$132:$H$147:$I$174,$M191,U$40:U$107:U$119:U$132:U$147:U$174)</f>
        <v>504306</v>
      </c>
      <c r="V191" s="672">
        <f ca="1">SUMIF($H$40:$I$107:$H$119:$I$132:$H$147:$I$174,$M191,V$40:V$107:V$119:V$132:V$147:V$174)</f>
        <v>0</v>
      </c>
      <c r="AI191" s="330"/>
      <c r="AJ191" s="330"/>
      <c r="AK191" s="330"/>
    </row>
    <row r="192" spans="7:37" ht="42.75">
      <c r="G192" s="574"/>
      <c r="H192" s="235"/>
      <c r="I192" s="235"/>
      <c r="J192" s="235"/>
      <c r="K192" s="235"/>
      <c r="L192" s="235"/>
      <c r="M192" s="536" t="s">
        <v>1296</v>
      </c>
      <c r="N192" s="283">
        <f ca="1">SUMIF($H$40:$I$107:$H$119:$I$132:$H$147:$I$174,$M192,N$40:N$107:N$119:N$132:N$147:N$174)</f>
        <v>700000</v>
      </c>
      <c r="O192" s="283">
        <f ca="1">SUMIF($H$40:$I$107:$H$119:$I$132:$H$147:$I$174,$M192,O$40:O$107:O$119:O$132:O$147:O$174)</f>
        <v>100000</v>
      </c>
      <c r="P192" s="672">
        <f ca="1">SUMIF($H$40:$I$107:$H$119:$I$132:$H$147:$I$174,$M192,P$40:P$107:P$119:P$132:P$147:P$174)</f>
        <v>600000</v>
      </c>
      <c r="Q192" s="283">
        <f ca="1">SUMIF($H$40:$I$107:$H$119:$I$132:$H$147:$I$174,$M192,Q$40:Q$107:Q$119:Q$132:Q$147:Q$174)</f>
        <v>0</v>
      </c>
      <c r="R192" s="283">
        <f ca="1">SUMIF($H$40:$I$107:$H$119:$I$132:$H$147:$I$174,$M192,R$40:R$107:R$119:R$132:R$147:R$174)</f>
        <v>0</v>
      </c>
      <c r="S192" s="672">
        <f ca="1">SUMIF($H$40:$I$107:$H$119:$I$132:$H$147:$I$174,$M192,S$40:S$107:S$119:S$132:S$147:S$174)</f>
        <v>0</v>
      </c>
      <c r="T192" s="283">
        <f ca="1">SUMIF($H$40:$I$107:$H$119:$I$132:$H$147:$I$174,$M192,T$40:T$107:T$119:T$132:T$147:T$174)</f>
        <v>700000</v>
      </c>
      <c r="U192" s="283">
        <f ca="1">SUMIF($H$40:$I$107:$H$119:$I$132:$H$147:$I$174,$M192,U$40:U$107:U$119:U$132:U$147:U$174)</f>
        <v>100000</v>
      </c>
      <c r="V192" s="672">
        <f ca="1">SUMIF($H$40:$I$107:$H$119:$I$132:$H$147:$I$174,$M192,V$40:V$107:V$119:V$132:V$147:V$174)</f>
        <v>600000</v>
      </c>
      <c r="AI192" s="330"/>
      <c r="AJ192" s="330"/>
      <c r="AK192" s="330"/>
    </row>
    <row r="193" spans="7:37" ht="15.75" customHeight="1">
      <c r="G193" s="574"/>
      <c r="H193" s="235"/>
      <c r="I193" s="235"/>
      <c r="J193" s="235"/>
      <c r="K193" s="235"/>
      <c r="L193" s="235"/>
      <c r="M193" s="301" t="s">
        <v>60</v>
      </c>
      <c r="N193" s="283">
        <f ca="1">SUMIF($H$40:$I$107:$H$119:$I$132:$H$147:$I$174,$M193,N$40:N$107:N$119:N$132:N$147:N$174)</f>
        <v>735000</v>
      </c>
      <c r="O193" s="283">
        <f ca="1">SUMIF($H$40:$I$107:$H$119:$I$132:$H$147:$I$174,$M193,O$40:O$107:O$119:O$132:O$147:O$174)</f>
        <v>471500</v>
      </c>
      <c r="P193" s="672">
        <f ca="1">SUMIF($H$40:$I$107:$H$119:$I$132:$H$147:$I$174,$M193,P$40:P$107:P$119:P$132:P$147:P$174)</f>
        <v>263500</v>
      </c>
      <c r="Q193" s="283">
        <f ca="1">SUMIF($H$40:$I$107:$H$119:$I$132:$H$147:$I$174,$M193,Q$40:Q$107:Q$119:Q$132:Q$147:Q$174)</f>
        <v>0</v>
      </c>
      <c r="R193" s="283">
        <f ca="1">SUMIF($H$40:$I$107:$H$119:$I$132:$H$147:$I$174,$M193,R$40:R$107:R$119:R$132:R$147:R$174)</f>
        <v>0</v>
      </c>
      <c r="S193" s="672">
        <f ca="1">SUMIF($H$40:$I$107:$H$119:$I$132:$H$147:$I$174,$M193,S$40:S$107:S$119:S$132:S$147:S$174)</f>
        <v>0</v>
      </c>
      <c r="T193" s="283">
        <f ca="1">SUMIF($H$40:$I$107:$H$119:$I$132:$H$147:$I$174,$M193,T$40:T$107:T$119:T$132:T$147:T$174)</f>
        <v>735000</v>
      </c>
      <c r="U193" s="283">
        <f ca="1">SUMIF($H$40:$I$107:$H$119:$I$132:$H$147:$I$174,$M193,U$40:U$107:U$119:U$132:U$147:U$174)</f>
        <v>471500</v>
      </c>
      <c r="V193" s="672">
        <f ca="1">SUMIF($H$40:$I$107:$H$119:$I$132:$H$147:$I$174,$M193,V$40:V$107:V$119:V$132:V$147:V$174)</f>
        <v>263500</v>
      </c>
      <c r="AI193" s="330"/>
      <c r="AJ193" s="330"/>
      <c r="AK193" s="330"/>
    </row>
    <row r="194" spans="7:37" ht="21.95" customHeight="1">
      <c r="G194" s="574"/>
      <c r="H194" s="235"/>
      <c r="I194" s="235"/>
      <c r="J194" s="235"/>
      <c r="K194" s="235"/>
      <c r="L194" s="235"/>
      <c r="M194" s="333" t="s">
        <v>931</v>
      </c>
      <c r="N194" s="283">
        <f ca="1">SUMIF($H$40:$I$107:$H$119:$I$132:$H$147:$I$174,$M194,N$40:N$107:N$119:N$132:N$147:N$174)</f>
        <v>67500</v>
      </c>
      <c r="O194" s="283">
        <f ca="1">SUMIF($H$40:$I$107:$H$119:$I$132:$H$147:$I$174,$M194,O$40:O$107:O$119:O$132:O$147:O$174)</f>
        <v>67500</v>
      </c>
      <c r="P194" s="672">
        <f ca="1">SUMIF($H$40:$I$107:$H$119:$I$132:$H$147:$I$174,$M194,P$40:P$107:P$119:P$132:P$147:P$174)</f>
        <v>0</v>
      </c>
      <c r="Q194" s="283">
        <f ca="1">SUMIF($H$40:$I$107:$H$119:$I$132:$H$147:$I$174,$M194,Q$40:Q$107:Q$119:Q$132:Q$147:Q$174)</f>
        <v>0</v>
      </c>
      <c r="R194" s="283">
        <f ca="1">SUMIF($H$40:$I$107:$H$119:$I$132:$H$147:$I$174,$M194,R$40:R$107:R$119:R$132:R$147:R$174)</f>
        <v>0</v>
      </c>
      <c r="S194" s="672">
        <f ca="1">SUMIF($H$40:$I$107:$H$119:$I$132:$H$147:$I$174,$M194,S$40:S$107:S$119:S$132:S$147:S$174)</f>
        <v>0</v>
      </c>
      <c r="T194" s="283">
        <f ca="1">SUMIF($H$40:$I$107:$H$119:$I$132:$H$147:$I$174,$M194,T$40:T$107:T$119:T$132:T$147:T$174)</f>
        <v>67500</v>
      </c>
      <c r="U194" s="283">
        <f ca="1">SUMIF($H$40:$I$107:$H$119:$I$132:$H$147:$I$174,$M194,U$40:U$107:U$119:U$132:U$147:U$174)</f>
        <v>67500</v>
      </c>
      <c r="V194" s="672">
        <f ca="1">SUMIF($H$40:$I$107:$H$119:$I$132:$H$147:$I$174,$M194,V$40:V$107:V$119:V$132:V$147:V$174)</f>
        <v>0</v>
      </c>
      <c r="AI194" s="330"/>
      <c r="AJ194" s="330"/>
      <c r="AK194" s="330"/>
    </row>
    <row r="195" spans="7:37" ht="15.75" customHeight="1">
      <c r="G195" s="574"/>
      <c r="H195" s="235"/>
      <c r="I195" s="235"/>
      <c r="J195" s="235"/>
      <c r="K195" s="235"/>
      <c r="L195" s="235"/>
      <c r="M195" s="331" t="s">
        <v>120</v>
      </c>
      <c r="N195" s="283">
        <f ca="1">SUMIF($H$40:$I$107:$H$119:$I$132:$H$147:$I$174,$M195,N$40:N$107:N$119:N$132:N$147:N$174)</f>
        <v>3600000</v>
      </c>
      <c r="O195" s="283">
        <f ca="1">SUMIF($H$40:$I$107:$H$119:$I$132:$H$147:$I$174,$M195,O$40:O$107:O$119:O$132:O$147:O$174)</f>
        <v>3600000</v>
      </c>
      <c r="P195" s="672">
        <f ca="1">SUMIF($H$40:$I$107:$H$119:$I$132:$H$147:$I$174,$M195,P$40:P$107:P$119:P$132:P$147:P$174)</f>
        <v>0</v>
      </c>
      <c r="Q195" s="283">
        <f ca="1">SUMIF($H$40:$I$107:$H$119:$I$132:$H$147:$I$174,$M195,Q$40:Q$107:Q$119:Q$132:Q$147:Q$174)</f>
        <v>5000000</v>
      </c>
      <c r="R195" s="283">
        <f ca="1">SUMIF($H$40:$I$107:$H$119:$I$132:$H$147:$I$174,$M195,R$40:R$107:R$119:R$132:R$147:R$174)</f>
        <v>0</v>
      </c>
      <c r="S195" s="672">
        <f ca="1">SUMIF($H$40:$I$107:$H$119:$I$132:$H$147:$I$174,$M195,S$40:S$107:S$119:S$132:S$147:S$174)</f>
        <v>5000000</v>
      </c>
      <c r="T195" s="283">
        <f ca="1">SUMIF($H$40:$I$107:$H$119:$I$132:$H$147:$I$174,$M195,T$40:T$107:T$119:T$132:T$147:T$174)</f>
        <v>8600000</v>
      </c>
      <c r="U195" s="283">
        <f ca="1">SUMIF($H$40:$I$107:$H$119:$I$132:$H$147:$I$174,$M195,U$40:U$107:U$119:U$132:U$147:U$174)</f>
        <v>3600000</v>
      </c>
      <c r="V195" s="672">
        <f ca="1">SUMIF($H$40:$I$107:$H$119:$I$132:$H$147:$I$174,$M195,V$40:V$107:V$119:V$132:V$147:V$174)</f>
        <v>5000000</v>
      </c>
      <c r="AI195" s="330"/>
      <c r="AJ195" s="330"/>
      <c r="AK195" s="330"/>
    </row>
    <row r="196" spans="7:37" ht="15.75" customHeight="1">
      <c r="G196" s="574"/>
      <c r="H196" s="235"/>
      <c r="I196" s="235"/>
      <c r="J196" s="235"/>
      <c r="K196" s="235"/>
      <c r="L196" s="235"/>
      <c r="M196" s="333" t="s">
        <v>443</v>
      </c>
      <c r="N196" s="283">
        <f ca="1">SUMIF($H$40:$I$107:$H$119:$I$132:$H$147:$I$174,$M196,N$40:N$107:N$119:N$132:N$147:N$174)</f>
        <v>10220000</v>
      </c>
      <c r="O196" s="283">
        <f ca="1">SUMIF($H$40:$I$107:$H$119:$I$132:$H$147:$I$174,$M196,O$40:O$107:O$119:O$132:O$147:O$174)</f>
        <v>8996000</v>
      </c>
      <c r="P196" s="672">
        <f ca="1">SUMIF($H$40:$I$107:$H$119:$I$132:$H$147:$I$174,$M196,P$40:P$107:P$119:P$132:P$147:P$174)</f>
        <v>1224000</v>
      </c>
      <c r="Q196" s="283">
        <f ca="1">SUMIF($H$40:$I$107:$H$119:$I$132:$H$147:$I$174,$M196,Q$40:Q$107:Q$119:Q$132:Q$147:Q$174)</f>
        <v>810000</v>
      </c>
      <c r="R196" s="283">
        <f ca="1">SUMIF($H$40:$I$107:$H$119:$I$132:$H$147:$I$174,$M196,R$40:R$107:R$119:R$132:R$147:R$174)</f>
        <v>0</v>
      </c>
      <c r="S196" s="672">
        <f ca="1">SUMIF($H$40:$I$107:$H$119:$I$132:$H$147:$I$174,$M196,S$40:S$107:S$119:S$132:S$147:S$174)</f>
        <v>810000</v>
      </c>
      <c r="T196" s="283">
        <f ca="1">SUMIF($H$40:$I$107:$H$119:$I$132:$H$147:$I$174,$M196,T$40:T$107:T$119:T$132:T$147:T$174)</f>
        <v>11030000</v>
      </c>
      <c r="U196" s="283">
        <f ca="1">SUMIF($H$40:$I$107:$H$119:$I$132:$H$147:$I$174,$M196,U$40:U$107:U$119:U$132:U$147:U$174)</f>
        <v>8996000</v>
      </c>
      <c r="V196" s="672">
        <f ca="1">SUMIF($H$40:$I$107:$H$119:$I$132:$H$147:$I$174,$M196,V$40:V$107:V$119:V$132:V$147:V$174)</f>
        <v>2034000</v>
      </c>
    </row>
    <row r="197" spans="7:37">
      <c r="M197" s="753" t="s">
        <v>448</v>
      </c>
      <c r="N197" s="754">
        <f t="shared" ref="N197:V197" ca="1" si="48">SUM(N183:N196)</f>
        <v>37456075.170000002</v>
      </c>
      <c r="O197" s="754">
        <f t="shared" ca="1" si="48"/>
        <v>28771897.170000002</v>
      </c>
      <c r="P197" s="754">
        <f t="shared" ca="1" si="48"/>
        <v>8684178</v>
      </c>
      <c r="Q197" s="754">
        <f t="shared" ca="1" si="48"/>
        <v>19680574</v>
      </c>
      <c r="R197" s="754">
        <f t="shared" ca="1" si="48"/>
        <v>1712644</v>
      </c>
      <c r="S197" s="754">
        <f t="shared" ca="1" si="48"/>
        <v>17967930</v>
      </c>
      <c r="T197" s="754">
        <f t="shared" ca="1" si="48"/>
        <v>57136649.170000002</v>
      </c>
      <c r="U197" s="754">
        <f t="shared" ca="1" si="48"/>
        <v>30484541.170000002</v>
      </c>
      <c r="V197" s="754">
        <f t="shared" ca="1" si="48"/>
        <v>26652108</v>
      </c>
    </row>
    <row r="198" spans="7:37" ht="15.75" hidden="1" customHeight="1">
      <c r="N198" s="359">
        <f t="shared" ref="N198:V198" si="49">SUM(N$40:N$107,N$119:N$132,N$147:N$174)</f>
        <v>37456075.170000002</v>
      </c>
      <c r="O198" s="359">
        <f t="shared" si="49"/>
        <v>28771897.170000002</v>
      </c>
      <c r="P198" s="359">
        <f t="shared" si="49"/>
        <v>8684178</v>
      </c>
      <c r="Q198" s="359">
        <f t="shared" si="49"/>
        <v>19680574</v>
      </c>
      <c r="R198" s="359">
        <f t="shared" si="49"/>
        <v>1712644</v>
      </c>
      <c r="S198" s="359">
        <f t="shared" si="49"/>
        <v>17967930</v>
      </c>
      <c r="T198" s="359">
        <f t="shared" si="49"/>
        <v>57136649.170000002</v>
      </c>
      <c r="U198" s="359">
        <f t="shared" si="49"/>
        <v>30484541.170000002</v>
      </c>
      <c r="V198" s="359">
        <f t="shared" si="49"/>
        <v>26652108</v>
      </c>
    </row>
    <row r="199" spans="7:37" ht="15.75" hidden="1" customHeight="1">
      <c r="N199" s="359">
        <f ca="1">N197-N198</f>
        <v>0</v>
      </c>
      <c r="O199" s="359">
        <f t="shared" ref="O199:V199" ca="1" si="50">O197-O198</f>
        <v>0</v>
      </c>
      <c r="P199" s="359">
        <f t="shared" ca="1" si="50"/>
        <v>0</v>
      </c>
      <c r="Q199" s="359">
        <f t="shared" ca="1" si="50"/>
        <v>0</v>
      </c>
      <c r="R199" s="359">
        <f t="shared" ca="1" si="50"/>
        <v>0</v>
      </c>
      <c r="S199" s="359">
        <f t="shared" ca="1" si="50"/>
        <v>0</v>
      </c>
      <c r="T199" s="359">
        <f t="shared" ca="1" si="50"/>
        <v>0</v>
      </c>
      <c r="U199" s="359">
        <f t="shared" ca="1" si="50"/>
        <v>0</v>
      </c>
      <c r="V199" s="359">
        <f t="shared" ca="1" si="50"/>
        <v>0</v>
      </c>
    </row>
    <row r="200" spans="7:37" ht="15.75" customHeight="1"/>
    <row r="201" spans="7:37" ht="32.450000000000003" customHeight="1"/>
    <row r="202" spans="7:37" ht="15.75" customHeight="1"/>
    <row r="227" spans="3:22" ht="15.75" customHeight="1">
      <c r="H227" s="330"/>
    </row>
    <row r="228" spans="3:22" ht="15.75" customHeight="1">
      <c r="H228" s="330"/>
    </row>
    <row r="229" spans="3:22" ht="15.75" customHeight="1">
      <c r="C229" s="297"/>
      <c r="D229" s="297"/>
      <c r="E229" s="286"/>
      <c r="F229" s="286"/>
      <c r="G229" s="286"/>
      <c r="H229" s="297"/>
      <c r="I229" s="328"/>
      <c r="J229" s="286"/>
      <c r="K229" s="297"/>
      <c r="L229" s="297"/>
      <c r="M229" s="286"/>
      <c r="N229" s="297"/>
      <c r="O229" s="297"/>
      <c r="P229" s="297"/>
      <c r="Q229" s="294"/>
      <c r="R229" s="294"/>
      <c r="S229" s="294"/>
      <c r="T229" s="294"/>
      <c r="U229" s="294"/>
      <c r="V229" s="294"/>
    </row>
    <row r="230" spans="3:22" ht="15.75" customHeight="1">
      <c r="C230" s="297"/>
      <c r="D230" s="297"/>
      <c r="E230" s="286"/>
      <c r="F230" s="286"/>
      <c r="G230" s="286"/>
      <c r="H230" s="297"/>
      <c r="I230" s="328"/>
      <c r="J230" s="286"/>
      <c r="K230" s="297"/>
      <c r="L230" s="297"/>
      <c r="M230" s="286"/>
      <c r="N230" s="297"/>
      <c r="O230" s="297"/>
      <c r="P230" s="297"/>
      <c r="Q230" s="294"/>
      <c r="R230" s="294"/>
      <c r="S230" s="294"/>
      <c r="T230" s="294"/>
      <c r="U230" s="294"/>
      <c r="V230" s="294"/>
    </row>
    <row r="231" spans="3:22" ht="15.75" customHeight="1">
      <c r="C231" s="297"/>
      <c r="D231" s="297"/>
      <c r="E231" s="286"/>
      <c r="F231" s="286"/>
      <c r="G231" s="286"/>
      <c r="H231" s="297"/>
      <c r="I231" s="328"/>
      <c r="J231" s="286"/>
      <c r="K231" s="297"/>
      <c r="L231" s="297"/>
      <c r="M231" s="286"/>
      <c r="N231" s="297"/>
      <c r="O231" s="297"/>
      <c r="P231" s="297"/>
      <c r="Q231" s="294"/>
      <c r="R231" s="294"/>
      <c r="S231" s="294"/>
      <c r="T231" s="294"/>
      <c r="U231" s="294"/>
      <c r="V231" s="294"/>
    </row>
    <row r="232" spans="3:22" ht="15.75" customHeight="1">
      <c r="C232" s="297"/>
      <c r="D232" s="297"/>
      <c r="E232" s="286"/>
      <c r="F232" s="286"/>
      <c r="G232" s="286"/>
      <c r="H232" s="297"/>
      <c r="P232" s="297"/>
      <c r="Q232" s="294"/>
      <c r="R232" s="294"/>
      <c r="S232" s="294"/>
      <c r="T232" s="294"/>
      <c r="U232" s="294"/>
      <c r="V232" s="294"/>
    </row>
    <row r="233" spans="3:22" ht="15.75" customHeight="1">
      <c r="C233" s="297"/>
      <c r="D233" s="297"/>
      <c r="E233" s="286"/>
      <c r="F233" s="286"/>
      <c r="G233" s="286"/>
      <c r="H233" s="297"/>
      <c r="P233" s="297"/>
      <c r="Q233" s="294"/>
      <c r="R233" s="294"/>
      <c r="S233" s="294"/>
      <c r="T233" s="294"/>
      <c r="U233" s="294"/>
      <c r="V233" s="294"/>
    </row>
    <row r="234" spans="3:22" ht="15.75" customHeight="1">
      <c r="C234" s="297"/>
      <c r="D234" s="297"/>
      <c r="E234" s="286"/>
      <c r="F234" s="286"/>
      <c r="G234" s="286"/>
      <c r="H234" s="297"/>
      <c r="P234" s="297"/>
      <c r="Q234" s="294"/>
      <c r="R234" s="294"/>
      <c r="S234" s="294"/>
      <c r="T234" s="294"/>
      <c r="U234" s="294"/>
      <c r="V234" s="294"/>
    </row>
    <row r="235" spans="3:22" ht="15.75" customHeight="1">
      <c r="C235" s="297"/>
      <c r="D235" s="297"/>
      <c r="E235" s="286"/>
      <c r="F235" s="286"/>
      <c r="G235" s="286"/>
      <c r="H235" s="297"/>
      <c r="P235" s="297"/>
      <c r="Q235" s="294"/>
      <c r="R235" s="294"/>
      <c r="S235" s="294"/>
      <c r="T235" s="294"/>
      <c r="U235" s="294"/>
      <c r="V235" s="294"/>
    </row>
    <row r="236" spans="3:22" ht="15.75" customHeight="1">
      <c r="C236" s="297"/>
      <c r="D236" s="297"/>
      <c r="E236" s="286"/>
      <c r="F236" s="286"/>
      <c r="G236" s="286"/>
      <c r="H236" s="297"/>
      <c r="P236" s="297"/>
      <c r="Q236" s="294"/>
      <c r="R236" s="294"/>
      <c r="S236" s="294"/>
      <c r="T236" s="294"/>
      <c r="U236" s="294"/>
      <c r="V236" s="294"/>
    </row>
    <row r="237" spans="3:22" ht="15.75" customHeight="1">
      <c r="C237" s="297"/>
      <c r="D237" s="297"/>
      <c r="E237" s="286"/>
      <c r="F237" s="286"/>
      <c r="G237" s="286"/>
      <c r="H237" s="297"/>
      <c r="P237" s="297"/>
      <c r="Q237" s="294"/>
      <c r="R237" s="294"/>
      <c r="S237" s="294"/>
      <c r="T237" s="294"/>
      <c r="U237" s="294"/>
      <c r="V237" s="294"/>
    </row>
    <row r="238" spans="3:22" ht="15.75" customHeight="1">
      <c r="C238" s="297"/>
      <c r="D238" s="297"/>
      <c r="E238" s="286"/>
      <c r="F238" s="286"/>
      <c r="G238" s="286"/>
      <c r="H238" s="297"/>
      <c r="P238" s="297"/>
      <c r="Q238" s="294"/>
      <c r="R238" s="294"/>
      <c r="S238" s="294"/>
      <c r="T238" s="294"/>
      <c r="U238" s="294"/>
      <c r="V238" s="294"/>
    </row>
    <row r="239" spans="3:22" ht="15.75" customHeight="1">
      <c r="C239" s="297"/>
      <c r="D239" s="297"/>
      <c r="E239" s="286"/>
      <c r="F239" s="286"/>
      <c r="G239" s="286"/>
      <c r="H239" s="297"/>
      <c r="P239" s="297"/>
      <c r="Q239" s="294"/>
      <c r="R239" s="294"/>
      <c r="S239" s="294"/>
      <c r="T239" s="294"/>
      <c r="U239" s="294"/>
      <c r="V239" s="294"/>
    </row>
    <row r="240" spans="3:22" ht="15.75" customHeight="1">
      <c r="H240" s="330"/>
    </row>
    <row r="241" spans="8:8" ht="15.75" customHeight="1">
      <c r="H241" s="330"/>
    </row>
    <row r="242" spans="8:8" ht="15.75" customHeight="1">
      <c r="H242" s="330"/>
    </row>
    <row r="243" spans="8:8" ht="15.75" customHeight="1"/>
    <row r="244" spans="8:8" ht="15.75" customHeight="1"/>
    <row r="245" spans="8:8" ht="15.75" customHeight="1"/>
    <row r="246" spans="8:8" ht="15.75" customHeight="1"/>
    <row r="247" spans="8:8" ht="15.75" customHeight="1"/>
    <row r="248" spans="8:8" ht="15.75" customHeight="1"/>
    <row r="249" spans="8:8" ht="15.75" customHeight="1"/>
    <row r="250" spans="8:8" ht="15.75" customHeight="1"/>
    <row r="251" spans="8:8" ht="15.75" customHeight="1"/>
    <row r="252" spans="8:8" ht="15.75" customHeight="1"/>
    <row r="253" spans="8:8" ht="15.75" customHeight="1"/>
    <row r="254" spans="8:8" ht="15.75" customHeight="1"/>
    <row r="255" spans="8:8" ht="15.75" customHeight="1"/>
    <row r="256" spans="8: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646">
    <mergeCell ref="M179:M182"/>
    <mergeCell ref="K174:L174"/>
    <mergeCell ref="H174:I174"/>
    <mergeCell ref="C174:D174"/>
    <mergeCell ref="C173:D173"/>
    <mergeCell ref="G170:G171"/>
    <mergeCell ref="U181:U182"/>
    <mergeCell ref="T181:T182"/>
    <mergeCell ref="Q181:Q182"/>
    <mergeCell ref="P181:P182"/>
    <mergeCell ref="N179:V179"/>
    <mergeCell ref="T180:V180"/>
    <mergeCell ref="Q180:S180"/>
    <mergeCell ref="N180:P180"/>
    <mergeCell ref="N181:N182"/>
    <mergeCell ref="O181:O182"/>
    <mergeCell ref="R181:R182"/>
    <mergeCell ref="S181:S182"/>
    <mergeCell ref="V181:V182"/>
    <mergeCell ref="H173:I173"/>
    <mergeCell ref="V145:V146"/>
    <mergeCell ref="U145:U146"/>
    <mergeCell ref="T145:T146"/>
    <mergeCell ref="S145:S146"/>
    <mergeCell ref="R145:R146"/>
    <mergeCell ref="Q145:Q146"/>
    <mergeCell ref="P145:P146"/>
    <mergeCell ref="O145:O146"/>
    <mergeCell ref="N145:N146"/>
    <mergeCell ref="C44:D45"/>
    <mergeCell ref="C35:D35"/>
    <mergeCell ref="E35:F35"/>
    <mergeCell ref="I35:J35"/>
    <mergeCell ref="K35:M35"/>
    <mergeCell ref="C37:D37"/>
    <mergeCell ref="C33:D33"/>
    <mergeCell ref="E33:F33"/>
    <mergeCell ref="I33:J33"/>
    <mergeCell ref="K33:M33"/>
    <mergeCell ref="C34:D34"/>
    <mergeCell ref="I34:J34"/>
    <mergeCell ref="E34:F34"/>
    <mergeCell ref="K34:M34"/>
    <mergeCell ref="K37:M37"/>
    <mergeCell ref="E37:F37"/>
    <mergeCell ref="H95:I95"/>
    <mergeCell ref="K95:L95"/>
    <mergeCell ref="J117:J118"/>
    <mergeCell ref="K129:L129"/>
    <mergeCell ref="C131:D131"/>
    <mergeCell ref="H106:I106"/>
    <mergeCell ref="C100:D100"/>
    <mergeCell ref="C102:D102"/>
    <mergeCell ref="C128:D128"/>
    <mergeCell ref="C113:D113"/>
    <mergeCell ref="E113:F113"/>
    <mergeCell ref="C112:D112"/>
    <mergeCell ref="I113:J113"/>
    <mergeCell ref="C115:D115"/>
    <mergeCell ref="I115:J115"/>
    <mergeCell ref="C117:D118"/>
    <mergeCell ref="E117:E118"/>
    <mergeCell ref="C111:D111"/>
    <mergeCell ref="E111:F111"/>
    <mergeCell ref="K173:L173"/>
    <mergeCell ref="H171:I171"/>
    <mergeCell ref="K170:L171"/>
    <mergeCell ref="H156:I156"/>
    <mergeCell ref="K172:L172"/>
    <mergeCell ref="H150:I150"/>
    <mergeCell ref="K167:L167"/>
    <mergeCell ref="K165:L165"/>
    <mergeCell ref="K162:L162"/>
    <mergeCell ref="K158:L158"/>
    <mergeCell ref="K151:L151"/>
    <mergeCell ref="K163:L163"/>
    <mergeCell ref="K161:L161"/>
    <mergeCell ref="H155:I155"/>
    <mergeCell ref="K157:L157"/>
    <mergeCell ref="K155:L155"/>
    <mergeCell ref="H153:I153"/>
    <mergeCell ref="H154:I154"/>
    <mergeCell ref="J170:J171"/>
    <mergeCell ref="H170:I170"/>
    <mergeCell ref="H169:I169"/>
    <mergeCell ref="K156:L156"/>
    <mergeCell ref="Q144:S144"/>
    <mergeCell ref="T144:V144"/>
    <mergeCell ref="T117:T118"/>
    <mergeCell ref="C134:M134"/>
    <mergeCell ref="C136:D136"/>
    <mergeCell ref="C135:D135"/>
    <mergeCell ref="K139:M139"/>
    <mergeCell ref="E138:F138"/>
    <mergeCell ref="I138:J138"/>
    <mergeCell ref="K138:M138"/>
    <mergeCell ref="I135:J135"/>
    <mergeCell ref="I136:J136"/>
    <mergeCell ref="E136:F136"/>
    <mergeCell ref="H128:I128"/>
    <mergeCell ref="K128:L128"/>
    <mergeCell ref="K135:M135"/>
    <mergeCell ref="K142:M142"/>
    <mergeCell ref="K130:L130"/>
    <mergeCell ref="C137:D137"/>
    <mergeCell ref="C138:D138"/>
    <mergeCell ref="P117:P118"/>
    <mergeCell ref="V117:V118"/>
    <mergeCell ref="Q116:S116"/>
    <mergeCell ref="T116:V116"/>
    <mergeCell ref="K105:L105"/>
    <mergeCell ref="V67:V68"/>
    <mergeCell ref="V59:V63"/>
    <mergeCell ref="T59:T63"/>
    <mergeCell ref="Q59:Q63"/>
    <mergeCell ref="K83:L83"/>
    <mergeCell ref="K84:L84"/>
    <mergeCell ref="K101:L101"/>
    <mergeCell ref="K112:M112"/>
    <mergeCell ref="K113:M113"/>
    <mergeCell ref="K96:L96"/>
    <mergeCell ref="K107:L107"/>
    <mergeCell ref="K92:L92"/>
    <mergeCell ref="K93:L93"/>
    <mergeCell ref="K86:L86"/>
    <mergeCell ref="K111:M111"/>
    <mergeCell ref="K90:L90"/>
    <mergeCell ref="K110:M110"/>
    <mergeCell ref="T38:T39"/>
    <mergeCell ref="U38:U39"/>
    <mergeCell ref="V38:V39"/>
    <mergeCell ref="N38:N39"/>
    <mergeCell ref="O38:O39"/>
    <mergeCell ref="P38:P39"/>
    <mergeCell ref="V44:V45"/>
    <mergeCell ref="T44:T45"/>
    <mergeCell ref="S44:S45"/>
    <mergeCell ref="P44:P45"/>
    <mergeCell ref="Q44:Q45"/>
    <mergeCell ref="N44:N45"/>
    <mergeCell ref="S41:S43"/>
    <mergeCell ref="T41:T43"/>
    <mergeCell ref="V41:V43"/>
    <mergeCell ref="Q38:Q39"/>
    <mergeCell ref="R38:R39"/>
    <mergeCell ref="S38:S39"/>
    <mergeCell ref="N41:N43"/>
    <mergeCell ref="C104:D104"/>
    <mergeCell ref="C167:D167"/>
    <mergeCell ref="C84:D84"/>
    <mergeCell ref="H84:I84"/>
    <mergeCell ref="K87:L87"/>
    <mergeCell ref="K78:L78"/>
    <mergeCell ref="V55:V56"/>
    <mergeCell ref="N116:P116"/>
    <mergeCell ref="K115:M115"/>
    <mergeCell ref="I110:J110"/>
    <mergeCell ref="C150:D150"/>
    <mergeCell ref="C152:D152"/>
    <mergeCell ref="C153:D153"/>
    <mergeCell ref="C154:D154"/>
    <mergeCell ref="F59:F63"/>
    <mergeCell ref="E59:E63"/>
    <mergeCell ref="C59:D63"/>
    <mergeCell ref="K59:L63"/>
    <mergeCell ref="J59:J63"/>
    <mergeCell ref="K80:L80"/>
    <mergeCell ref="H64:I64"/>
    <mergeCell ref="H62:I62"/>
    <mergeCell ref="H61:I61"/>
    <mergeCell ref="H60:I60"/>
    <mergeCell ref="K169:L169"/>
    <mergeCell ref="C168:D168"/>
    <mergeCell ref="H166:I166"/>
    <mergeCell ref="K166:L166"/>
    <mergeCell ref="H165:I165"/>
    <mergeCell ref="C164:D164"/>
    <mergeCell ref="H163:I163"/>
    <mergeCell ref="K164:L164"/>
    <mergeCell ref="H167:I167"/>
    <mergeCell ref="H168:I168"/>
    <mergeCell ref="K168:L168"/>
    <mergeCell ref="C166:D166"/>
    <mergeCell ref="C163:D163"/>
    <mergeCell ref="K29:M29"/>
    <mergeCell ref="C30:D30"/>
    <mergeCell ref="E30:F30"/>
    <mergeCell ref="I30:J30"/>
    <mergeCell ref="E28:F28"/>
    <mergeCell ref="K30:M30"/>
    <mergeCell ref="G30:H30"/>
    <mergeCell ref="G29:H29"/>
    <mergeCell ref="K28:M28"/>
    <mergeCell ref="I28:J28"/>
    <mergeCell ref="C29:D29"/>
    <mergeCell ref="I29:J29"/>
    <mergeCell ref="G28:H28"/>
    <mergeCell ref="E29:F29"/>
    <mergeCell ref="C31:D31"/>
    <mergeCell ref="E31:F31"/>
    <mergeCell ref="I31:J31"/>
    <mergeCell ref="C32:D32"/>
    <mergeCell ref="E32:F32"/>
    <mergeCell ref="I32:J32"/>
    <mergeCell ref="K32:M32"/>
    <mergeCell ref="G32:H32"/>
    <mergeCell ref="G31:H31"/>
    <mergeCell ref="K31:M31"/>
    <mergeCell ref="C5:D5"/>
    <mergeCell ref="G16:H16"/>
    <mergeCell ref="G15:H15"/>
    <mergeCell ref="G24:H24"/>
    <mergeCell ref="G20:H20"/>
    <mergeCell ref="G19:H19"/>
    <mergeCell ref="I24:P24"/>
    <mergeCell ref="C14:D14"/>
    <mergeCell ref="C15:D15"/>
    <mergeCell ref="C20:D20"/>
    <mergeCell ref="C24:D24"/>
    <mergeCell ref="E24:F24"/>
    <mergeCell ref="E14:F14"/>
    <mergeCell ref="E17:F17"/>
    <mergeCell ref="E18:F18"/>
    <mergeCell ref="E19:F19"/>
    <mergeCell ref="E23:F23"/>
    <mergeCell ref="C18:D18"/>
    <mergeCell ref="E16:F16"/>
    <mergeCell ref="C19:D19"/>
    <mergeCell ref="C17:D17"/>
    <mergeCell ref="I23:P23"/>
    <mergeCell ref="I22:P22"/>
    <mergeCell ref="I11:P11"/>
    <mergeCell ref="C11:D11"/>
    <mergeCell ref="C12:D12"/>
    <mergeCell ref="C13:D13"/>
    <mergeCell ref="I12:P12"/>
    <mergeCell ref="E15:F15"/>
    <mergeCell ref="I13:P13"/>
    <mergeCell ref="I14:P14"/>
    <mergeCell ref="I19:P19"/>
    <mergeCell ref="I20:P20"/>
    <mergeCell ref="G18:H18"/>
    <mergeCell ref="G17:H17"/>
    <mergeCell ref="K70:L70"/>
    <mergeCell ref="K76:L76"/>
    <mergeCell ref="H83:I83"/>
    <mergeCell ref="H90:I90"/>
    <mergeCell ref="K94:L94"/>
    <mergeCell ref="K91:L91"/>
    <mergeCell ref="K73:L73"/>
    <mergeCell ref="C79:D79"/>
    <mergeCell ref="C80:D80"/>
    <mergeCell ref="K82:L82"/>
    <mergeCell ref="K79:L79"/>
    <mergeCell ref="M38:M39"/>
    <mergeCell ref="K41:L43"/>
    <mergeCell ref="E38:E39"/>
    <mergeCell ref="K38:L39"/>
    <mergeCell ref="F44:F45"/>
    <mergeCell ref="K48:L48"/>
    <mergeCell ref="H38:I39"/>
    <mergeCell ref="E51:E52"/>
    <mergeCell ref="H49:I49"/>
    <mergeCell ref="K49:L49"/>
    <mergeCell ref="K46:L46"/>
    <mergeCell ref="H50:I50"/>
    <mergeCell ref="H42:I42"/>
    <mergeCell ref="H41:I41"/>
    <mergeCell ref="H52:I52"/>
    <mergeCell ref="H51:I51"/>
    <mergeCell ref="F41:F43"/>
    <mergeCell ref="H40:I40"/>
    <mergeCell ref="K40:L40"/>
    <mergeCell ref="G41:G43"/>
    <mergeCell ref="E44:E45"/>
    <mergeCell ref="C86:D86"/>
    <mergeCell ref="H70:I70"/>
    <mergeCell ref="K102:L102"/>
    <mergeCell ref="C103:D103"/>
    <mergeCell ref="K47:L47"/>
    <mergeCell ref="C81:D81"/>
    <mergeCell ref="K81:L81"/>
    <mergeCell ref="H81:I81"/>
    <mergeCell ref="C65:D65"/>
    <mergeCell ref="C49:D49"/>
    <mergeCell ref="C50:D50"/>
    <mergeCell ref="C54:D54"/>
    <mergeCell ref="K77:L77"/>
    <mergeCell ref="H97:I97"/>
    <mergeCell ref="C69:D69"/>
    <mergeCell ref="C72:D72"/>
    <mergeCell ref="H68:I68"/>
    <mergeCell ref="K97:L97"/>
    <mergeCell ref="C87:D87"/>
    <mergeCell ref="C94:D94"/>
    <mergeCell ref="C67:D68"/>
    <mergeCell ref="K71:L71"/>
    <mergeCell ref="F67:F68"/>
    <mergeCell ref="H82:I82"/>
    <mergeCell ref="C1:L1"/>
    <mergeCell ref="C21:D21"/>
    <mergeCell ref="C22:D22"/>
    <mergeCell ref="C23:D23"/>
    <mergeCell ref="E21:F21"/>
    <mergeCell ref="E22:F22"/>
    <mergeCell ref="C6:P6"/>
    <mergeCell ref="C10:D10"/>
    <mergeCell ref="C8:P8"/>
    <mergeCell ref="C9:P9"/>
    <mergeCell ref="C16:D16"/>
    <mergeCell ref="I10:P10"/>
    <mergeCell ref="I15:P15"/>
    <mergeCell ref="I16:P16"/>
    <mergeCell ref="E10:F10"/>
    <mergeCell ref="E11:F11"/>
    <mergeCell ref="E12:F12"/>
    <mergeCell ref="E13:F13"/>
    <mergeCell ref="C2:F2"/>
    <mergeCell ref="E20:F20"/>
    <mergeCell ref="E5:I5"/>
    <mergeCell ref="I17:P17"/>
    <mergeCell ref="I18:P18"/>
    <mergeCell ref="I21:P21"/>
    <mergeCell ref="G21:H21"/>
    <mergeCell ref="K131:L131"/>
    <mergeCell ref="H132:I132"/>
    <mergeCell ref="C130:D130"/>
    <mergeCell ref="K132:L132"/>
    <mergeCell ref="K140:M140"/>
    <mergeCell ref="I137:J137"/>
    <mergeCell ref="K137:M137"/>
    <mergeCell ref="C140:D140"/>
    <mergeCell ref="E140:F140"/>
    <mergeCell ref="C139:D139"/>
    <mergeCell ref="G113:H113"/>
    <mergeCell ref="G112:H112"/>
    <mergeCell ref="E139:F139"/>
    <mergeCell ref="G115:H115"/>
    <mergeCell ref="H129:I129"/>
    <mergeCell ref="C93:D93"/>
    <mergeCell ref="C71:D71"/>
    <mergeCell ref="H71:I71"/>
    <mergeCell ref="J38:J39"/>
    <mergeCell ref="C109:M109"/>
    <mergeCell ref="C97:D97"/>
    <mergeCell ref="K69:L69"/>
    <mergeCell ref="C92:D92"/>
    <mergeCell ref="E145:E146"/>
    <mergeCell ref="H152:I152"/>
    <mergeCell ref="C149:D149"/>
    <mergeCell ref="C151:D151"/>
    <mergeCell ref="H151:I151"/>
    <mergeCell ref="H145:I146"/>
    <mergeCell ref="H147:I147"/>
    <mergeCell ref="C141:D141"/>
    <mergeCell ref="K141:M141"/>
    <mergeCell ref="M145:M146"/>
    <mergeCell ref="J145:J146"/>
    <mergeCell ref="K145:L146"/>
    <mergeCell ref="N36:V36"/>
    <mergeCell ref="C159:D159"/>
    <mergeCell ref="C160:D160"/>
    <mergeCell ref="K160:L160"/>
    <mergeCell ref="C158:D158"/>
    <mergeCell ref="H158:I158"/>
    <mergeCell ref="Q37:S37"/>
    <mergeCell ref="N37:P37"/>
    <mergeCell ref="N55:N56"/>
    <mergeCell ref="P41:P43"/>
    <mergeCell ref="S67:S68"/>
    <mergeCell ref="K58:L58"/>
    <mergeCell ref="T37:V37"/>
    <mergeCell ref="K51:L52"/>
    <mergeCell ref="C129:D129"/>
    <mergeCell ref="C132:D132"/>
    <mergeCell ref="H160:I160"/>
    <mergeCell ref="K150:L150"/>
    <mergeCell ref="K149:L149"/>
    <mergeCell ref="K152:L152"/>
    <mergeCell ref="K153:L153"/>
    <mergeCell ref="K154:L154"/>
    <mergeCell ref="H149:I149"/>
    <mergeCell ref="C142:D142"/>
    <mergeCell ref="H45:I45"/>
    <mergeCell ref="H43:I43"/>
    <mergeCell ref="K55:L56"/>
    <mergeCell ref="H63:I63"/>
    <mergeCell ref="K44:L45"/>
    <mergeCell ref="J44:J45"/>
    <mergeCell ref="H46:I46"/>
    <mergeCell ref="H47:I47"/>
    <mergeCell ref="H55:I55"/>
    <mergeCell ref="H56:I56"/>
    <mergeCell ref="H54:I54"/>
    <mergeCell ref="J55:J56"/>
    <mergeCell ref="H59:I59"/>
    <mergeCell ref="K65:L65"/>
    <mergeCell ref="H67:I67"/>
    <mergeCell ref="C55:D56"/>
    <mergeCell ref="F55:F56"/>
    <mergeCell ref="K64:L64"/>
    <mergeCell ref="C46:D46"/>
    <mergeCell ref="C48:D48"/>
    <mergeCell ref="S59:S63"/>
    <mergeCell ref="P59:P63"/>
    <mergeCell ref="N59:N63"/>
    <mergeCell ref="C64:D64"/>
    <mergeCell ref="C47:D47"/>
    <mergeCell ref="J67:J68"/>
    <mergeCell ref="H65:I65"/>
    <mergeCell ref="K67:L68"/>
    <mergeCell ref="K72:L72"/>
    <mergeCell ref="E67:E68"/>
    <mergeCell ref="C70:D70"/>
    <mergeCell ref="H79:I79"/>
    <mergeCell ref="F51:F52"/>
    <mergeCell ref="T55:T56"/>
    <mergeCell ref="S55:S56"/>
    <mergeCell ref="P55:P56"/>
    <mergeCell ref="Q55:Q56"/>
    <mergeCell ref="N67:N68"/>
    <mergeCell ref="P67:P68"/>
    <mergeCell ref="C73:D73"/>
    <mergeCell ref="H77:I77"/>
    <mergeCell ref="C78:D78"/>
    <mergeCell ref="C74:D74"/>
    <mergeCell ref="H74:I74"/>
    <mergeCell ref="K74:L74"/>
    <mergeCell ref="T67:T68"/>
    <mergeCell ref="G67:G68"/>
    <mergeCell ref="G55:G56"/>
    <mergeCell ref="K66:L66"/>
    <mergeCell ref="Q67:Q68"/>
    <mergeCell ref="C58:D58"/>
    <mergeCell ref="E55:E56"/>
    <mergeCell ref="K159:L159"/>
    <mergeCell ref="K147:L147"/>
    <mergeCell ref="K136:M136"/>
    <mergeCell ref="I142:J142"/>
    <mergeCell ref="I141:J141"/>
    <mergeCell ref="N143:V143"/>
    <mergeCell ref="N144:P144"/>
    <mergeCell ref="G136:H136"/>
    <mergeCell ref="H76:I76"/>
    <mergeCell ref="H148:I148"/>
    <mergeCell ref="K148:L148"/>
    <mergeCell ref="N115:V115"/>
    <mergeCell ref="O117:O118"/>
    <mergeCell ref="K114:M114"/>
    <mergeCell ref="U117:U118"/>
    <mergeCell ref="K100:L100"/>
    <mergeCell ref="K106:L106"/>
    <mergeCell ref="K104:L104"/>
    <mergeCell ref="M117:M118"/>
    <mergeCell ref="S117:S118"/>
    <mergeCell ref="Q117:Q118"/>
    <mergeCell ref="R117:R118"/>
    <mergeCell ref="K117:L118"/>
    <mergeCell ref="N117:N118"/>
    <mergeCell ref="A41:A54"/>
    <mergeCell ref="A67:A71"/>
    <mergeCell ref="A72:A79"/>
    <mergeCell ref="A80:A83"/>
    <mergeCell ref="A90:A104"/>
    <mergeCell ref="A105:A107"/>
    <mergeCell ref="C66:D66"/>
    <mergeCell ref="H66:I66"/>
    <mergeCell ref="A55:A66"/>
    <mergeCell ref="C51:D52"/>
    <mergeCell ref="C96:D96"/>
    <mergeCell ref="C98:D98"/>
    <mergeCell ref="C99:D99"/>
    <mergeCell ref="H94:I94"/>
    <mergeCell ref="H92:I92"/>
    <mergeCell ref="H102:I102"/>
    <mergeCell ref="C106:D106"/>
    <mergeCell ref="H91:I91"/>
    <mergeCell ref="H87:I87"/>
    <mergeCell ref="H86:I86"/>
    <mergeCell ref="H73:I73"/>
    <mergeCell ref="C90:D90"/>
    <mergeCell ref="C82:D82"/>
    <mergeCell ref="H72:I72"/>
    <mergeCell ref="C28:D28"/>
    <mergeCell ref="B59:B63"/>
    <mergeCell ref="B55:B56"/>
    <mergeCell ref="B67:B68"/>
    <mergeCell ref="C4:P4"/>
    <mergeCell ref="J5:P5"/>
    <mergeCell ref="G51:G52"/>
    <mergeCell ref="G37:H37"/>
    <mergeCell ref="G11:H11"/>
    <mergeCell ref="G10:H10"/>
    <mergeCell ref="G14:H14"/>
    <mergeCell ref="G13:H13"/>
    <mergeCell ref="G12:H12"/>
    <mergeCell ref="G23:H23"/>
    <mergeCell ref="G22:H22"/>
    <mergeCell ref="C53:D53"/>
    <mergeCell ref="H53:I53"/>
    <mergeCell ref="K53:L53"/>
    <mergeCell ref="K54:L54"/>
    <mergeCell ref="C57:D57"/>
    <mergeCell ref="H57:I57"/>
    <mergeCell ref="K57:L57"/>
    <mergeCell ref="C40:D40"/>
    <mergeCell ref="C41:D43"/>
    <mergeCell ref="B44:B45"/>
    <mergeCell ref="B41:B43"/>
    <mergeCell ref="B51:B52"/>
    <mergeCell ref="H103:I103"/>
    <mergeCell ref="H99:I99"/>
    <mergeCell ref="I111:J111"/>
    <mergeCell ref="I114:J114"/>
    <mergeCell ref="C105:D105"/>
    <mergeCell ref="H105:I105"/>
    <mergeCell ref="C107:D107"/>
    <mergeCell ref="C101:D101"/>
    <mergeCell ref="H101:I101"/>
    <mergeCell ref="C95:D95"/>
    <mergeCell ref="H93:I93"/>
    <mergeCell ref="E110:F110"/>
    <mergeCell ref="H104:I104"/>
    <mergeCell ref="C110:D110"/>
    <mergeCell ref="C114:D114"/>
    <mergeCell ref="E112:F112"/>
    <mergeCell ref="J51:J52"/>
    <mergeCell ref="C83:D83"/>
    <mergeCell ref="C91:D91"/>
    <mergeCell ref="H107:I107"/>
    <mergeCell ref="G110:H110"/>
    <mergeCell ref="G35:H35"/>
    <mergeCell ref="G34:H34"/>
    <mergeCell ref="G33:H33"/>
    <mergeCell ref="G140:H140"/>
    <mergeCell ref="F38:G38"/>
    <mergeCell ref="F117:G117"/>
    <mergeCell ref="G59:G63"/>
    <mergeCell ref="G44:G45"/>
    <mergeCell ref="E135:F135"/>
    <mergeCell ref="E137:F137"/>
    <mergeCell ref="G111:H111"/>
    <mergeCell ref="H96:I96"/>
    <mergeCell ref="I37:J37"/>
    <mergeCell ref="E41:E43"/>
    <mergeCell ref="J41:J43"/>
    <mergeCell ref="H58:I58"/>
    <mergeCell ref="I112:J112"/>
    <mergeCell ref="G138:H138"/>
    <mergeCell ref="G137:H137"/>
    <mergeCell ref="G139:H139"/>
    <mergeCell ref="G135:H135"/>
    <mergeCell ref="H100:I100"/>
    <mergeCell ref="H130:I130"/>
    <mergeCell ref="H44:I44"/>
    <mergeCell ref="E115:F115"/>
    <mergeCell ref="E114:F114"/>
    <mergeCell ref="C27:M27"/>
    <mergeCell ref="C123:D123"/>
    <mergeCell ref="H123:I123"/>
    <mergeCell ref="K123:L123"/>
    <mergeCell ref="C124:D124"/>
    <mergeCell ref="H124:I124"/>
    <mergeCell ref="K124:L124"/>
    <mergeCell ref="C38:D39"/>
    <mergeCell ref="K99:L99"/>
    <mergeCell ref="K98:L98"/>
    <mergeCell ref="H98:I98"/>
    <mergeCell ref="K103:L103"/>
    <mergeCell ref="K119:L119"/>
    <mergeCell ref="G114:H114"/>
    <mergeCell ref="H117:I118"/>
    <mergeCell ref="H78:I78"/>
    <mergeCell ref="C77:D77"/>
    <mergeCell ref="H69:I69"/>
    <mergeCell ref="H80:I80"/>
    <mergeCell ref="H48:I48"/>
    <mergeCell ref="K50:L50"/>
    <mergeCell ref="C76:D76"/>
    <mergeCell ref="C156:D156"/>
    <mergeCell ref="C125:D125"/>
    <mergeCell ref="H125:I125"/>
    <mergeCell ref="K125:L125"/>
    <mergeCell ref="C119:D119"/>
    <mergeCell ref="C120:D120"/>
    <mergeCell ref="H120:I120"/>
    <mergeCell ref="K120:L120"/>
    <mergeCell ref="C121:D121"/>
    <mergeCell ref="H121:I121"/>
    <mergeCell ref="K121:L121"/>
    <mergeCell ref="C122:D122"/>
    <mergeCell ref="H122:I122"/>
    <mergeCell ref="K122:L122"/>
    <mergeCell ref="H119:I119"/>
    <mergeCell ref="I140:J140"/>
    <mergeCell ref="I139:J139"/>
    <mergeCell ref="H131:I131"/>
    <mergeCell ref="F145:G145"/>
    <mergeCell ref="E141:F141"/>
    <mergeCell ref="E142:F142"/>
    <mergeCell ref="C148:D148"/>
    <mergeCell ref="C147:D147"/>
    <mergeCell ref="C145:D146"/>
    <mergeCell ref="A160:A165"/>
    <mergeCell ref="A166:A169"/>
    <mergeCell ref="C172:D172"/>
    <mergeCell ref="H172:I172"/>
    <mergeCell ref="C165:D165"/>
    <mergeCell ref="H164:I164"/>
    <mergeCell ref="H161:I161"/>
    <mergeCell ref="C157:D157"/>
    <mergeCell ref="H157:I157"/>
    <mergeCell ref="A147:A159"/>
    <mergeCell ref="H159:I159"/>
    <mergeCell ref="H162:I162"/>
    <mergeCell ref="C161:D161"/>
    <mergeCell ref="C162:D162"/>
    <mergeCell ref="C169:D169"/>
    <mergeCell ref="F170:F171"/>
    <mergeCell ref="E170:E171"/>
    <mergeCell ref="C170:D171"/>
    <mergeCell ref="C155:D155"/>
    <mergeCell ref="A86:A89"/>
    <mergeCell ref="C89:D89"/>
    <mergeCell ref="C75:D75"/>
    <mergeCell ref="H75:I75"/>
    <mergeCell ref="K75:L75"/>
    <mergeCell ref="A170:A173"/>
    <mergeCell ref="A84:A85"/>
    <mergeCell ref="C85:D85"/>
    <mergeCell ref="H85:I85"/>
    <mergeCell ref="K85:L85"/>
    <mergeCell ref="C88:D88"/>
    <mergeCell ref="H88:I88"/>
    <mergeCell ref="K88:L88"/>
    <mergeCell ref="H89:I89"/>
    <mergeCell ref="K89:L89"/>
    <mergeCell ref="B170:B171"/>
    <mergeCell ref="C126:D126"/>
    <mergeCell ref="H126:I126"/>
    <mergeCell ref="K126:L126"/>
    <mergeCell ref="C127:D127"/>
    <mergeCell ref="H127:I127"/>
    <mergeCell ref="K127:L127"/>
    <mergeCell ref="G141:H141"/>
    <mergeCell ref="G142:H142"/>
  </mergeCells>
  <pageMargins left="0.2" right="0.2" top="0.75" bottom="0.75" header="0.3" footer="0.3"/>
  <pageSetup paperSize="9" scale="11" fitToHeight="0" orientation="landscape" r:id="rId1"/>
  <ignoredErrors>
    <ignoredError sqref="E31 E32:F33 F3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8AD9F-D28C-4467-95F6-8D1FF838D9CF}">
  <sheetPr codeName="Sheet10">
    <tabColor rgb="FFBDD6EE"/>
    <pageSetUpPr fitToPage="1"/>
  </sheetPr>
  <dimension ref="A1:XEZ1034"/>
  <sheetViews>
    <sheetView topLeftCell="A81" zoomScale="50" zoomScaleNormal="50" workbookViewId="0">
      <selection activeCell="O138" sqref="O138"/>
    </sheetView>
  </sheetViews>
  <sheetFormatPr defaultColWidth="14.42578125" defaultRowHeight="15" customHeight="1"/>
  <cols>
    <col min="1" max="1" width="20.7109375" style="365" customWidth="1"/>
    <col min="2" max="2" width="8" style="365" customWidth="1"/>
    <col min="3" max="3" width="72" style="282" customWidth="1"/>
    <col min="4" max="4" width="5.7109375" style="282" customWidth="1"/>
    <col min="5" max="5" width="25.7109375" style="282" customWidth="1"/>
    <col min="6" max="6" width="4.7109375" style="282" customWidth="1"/>
    <col min="7" max="7" width="6.28515625" style="282" customWidth="1"/>
    <col min="8" max="11" width="4.7109375" style="282" customWidth="1"/>
    <col min="12" max="12" width="7" style="282" customWidth="1"/>
    <col min="13" max="13" width="16.5703125" style="282" customWidth="1"/>
    <col min="14" max="14" width="25.5703125" style="282" customWidth="1"/>
    <col min="15" max="15" width="33.28515625" style="282" customWidth="1"/>
    <col min="16" max="16" width="17.28515625" style="282" customWidth="1"/>
    <col min="17" max="17" width="13.42578125" style="282" customWidth="1"/>
    <col min="18" max="18" width="21.140625" style="282" bestFit="1" customWidth="1"/>
    <col min="19" max="19" width="25.42578125" style="282" customWidth="1"/>
    <col min="20" max="20" width="21.28515625" style="282" customWidth="1"/>
    <col min="21" max="21" width="32.5703125" style="282" customWidth="1"/>
    <col min="22" max="22" width="25.28515625" style="282" customWidth="1"/>
    <col min="23" max="23" width="19.7109375" style="282" customWidth="1"/>
    <col min="24" max="24" width="19.140625" style="282" customWidth="1"/>
    <col min="25" max="25" width="24.85546875" style="282" bestFit="1" customWidth="1"/>
    <col min="26" max="26" width="20.7109375" style="282" bestFit="1" customWidth="1"/>
    <col min="27" max="27" width="19.140625" style="282" customWidth="1"/>
    <col min="28" max="28" width="9.28515625" style="635" customWidth="1"/>
    <col min="29" max="39" width="14.42578125" style="635"/>
    <col min="40" max="16384" width="14.42578125" style="282"/>
  </cols>
  <sheetData>
    <row r="1" spans="1:39" ht="21.75" customHeight="1">
      <c r="C1" s="360" t="s">
        <v>32</v>
      </c>
      <c r="D1" s="100"/>
      <c r="E1" s="100"/>
      <c r="F1" s="100"/>
      <c r="G1" s="100"/>
      <c r="H1" s="100"/>
      <c r="I1" s="100"/>
      <c r="J1" s="100"/>
      <c r="K1" s="100"/>
      <c r="L1" s="100"/>
      <c r="M1" s="100"/>
      <c r="N1" s="100"/>
      <c r="O1" s="100"/>
      <c r="P1" s="100"/>
      <c r="Q1" s="100"/>
      <c r="R1" s="100"/>
      <c r="S1" s="100"/>
      <c r="T1" s="100"/>
      <c r="U1" s="100"/>
      <c r="V1" s="690"/>
      <c r="W1" s="690"/>
      <c r="X1" s="690"/>
      <c r="Y1" s="690"/>
      <c r="Z1" s="690"/>
      <c r="AA1" s="690"/>
      <c r="AB1" s="690"/>
    </row>
    <row r="2" spans="1:39" ht="19.5" customHeight="1">
      <c r="A2" s="361"/>
      <c r="B2" s="361"/>
      <c r="C2" s="362" t="s">
        <v>33</v>
      </c>
      <c r="D2" s="102"/>
      <c r="E2" s="102"/>
      <c r="F2" s="102"/>
      <c r="G2" s="102"/>
      <c r="H2" s="102"/>
      <c r="I2" s="102"/>
      <c r="J2" s="102"/>
      <c r="K2" s="102"/>
      <c r="L2" s="102"/>
      <c r="M2" s="102"/>
      <c r="N2" s="102"/>
      <c r="O2" s="102"/>
      <c r="P2" s="102"/>
      <c r="Q2" s="102"/>
      <c r="R2" s="102"/>
      <c r="S2" s="102"/>
      <c r="T2" s="102"/>
      <c r="U2" s="102"/>
      <c r="V2" s="691"/>
      <c r="W2" s="691"/>
      <c r="X2" s="691"/>
      <c r="Y2" s="691"/>
      <c r="Z2" s="691"/>
      <c r="AA2" s="691"/>
      <c r="AB2" s="691"/>
    </row>
    <row r="3" spans="1:39" s="363" customFormat="1" ht="17.25" customHeight="1">
      <c r="A3" s="361"/>
      <c r="B3" s="361"/>
      <c r="C3" s="364"/>
      <c r="D3" s="364"/>
      <c r="E3" s="364"/>
      <c r="F3" s="364"/>
      <c r="G3" s="364"/>
      <c r="H3" s="364"/>
      <c r="I3" s="364"/>
      <c r="J3" s="364"/>
      <c r="K3" s="364"/>
      <c r="L3" s="364"/>
      <c r="M3" s="364"/>
      <c r="N3" s="364"/>
      <c r="O3" s="364"/>
      <c r="P3" s="364"/>
      <c r="Q3" s="364"/>
      <c r="R3" s="364"/>
      <c r="S3" s="364"/>
      <c r="T3" s="364"/>
      <c r="U3" s="364"/>
      <c r="V3" s="688"/>
      <c r="W3" s="688"/>
      <c r="X3" s="688"/>
      <c r="Y3" s="688"/>
      <c r="Z3" s="688"/>
      <c r="AA3" s="688"/>
      <c r="AB3" s="688"/>
      <c r="AC3" s="635"/>
      <c r="AD3" s="635"/>
      <c r="AE3" s="635"/>
      <c r="AF3" s="635"/>
      <c r="AG3" s="635"/>
      <c r="AH3" s="635"/>
      <c r="AI3" s="635"/>
      <c r="AJ3" s="635"/>
      <c r="AK3" s="635"/>
      <c r="AL3" s="635"/>
      <c r="AM3" s="635"/>
    </row>
    <row r="4" spans="1:39" s="363" customFormat="1" ht="19.5" customHeight="1">
      <c r="A4" s="365"/>
      <c r="B4" s="365"/>
      <c r="C4" s="366" t="s">
        <v>1302</v>
      </c>
      <c r="D4" s="367"/>
      <c r="E4" s="367"/>
      <c r="F4" s="367"/>
      <c r="G4" s="367"/>
      <c r="H4" s="367"/>
      <c r="I4" s="367"/>
      <c r="J4" s="367"/>
      <c r="K4" s="367"/>
      <c r="L4" s="367"/>
      <c r="M4" s="367"/>
      <c r="N4" s="367"/>
      <c r="O4" s="367"/>
      <c r="P4" s="367"/>
      <c r="Q4" s="367"/>
      <c r="R4" s="367"/>
      <c r="S4" s="367"/>
      <c r="T4" s="367"/>
      <c r="U4" s="367"/>
      <c r="V4" s="692"/>
      <c r="W4" s="692"/>
      <c r="X4" s="692"/>
      <c r="Y4" s="692"/>
      <c r="Z4" s="692"/>
      <c r="AA4" s="692"/>
      <c r="AB4" s="692"/>
      <c r="AC4" s="635"/>
      <c r="AD4" s="635"/>
      <c r="AE4" s="635"/>
      <c r="AF4" s="635"/>
      <c r="AG4" s="635"/>
      <c r="AH4" s="635"/>
      <c r="AI4" s="635"/>
      <c r="AJ4" s="635"/>
      <c r="AK4" s="635"/>
      <c r="AL4" s="635"/>
      <c r="AM4" s="635"/>
    </row>
    <row r="5" spans="1:39" s="363" customFormat="1" ht="19.5" customHeight="1" thickBot="1">
      <c r="A5" s="365"/>
      <c r="B5" s="365"/>
      <c r="C5" s="1435" t="s">
        <v>1303</v>
      </c>
      <c r="D5" s="1435"/>
      <c r="E5" s="1437" t="s">
        <v>1304</v>
      </c>
      <c r="F5" s="1437"/>
      <c r="G5" s="1437"/>
      <c r="H5" s="1437"/>
      <c r="I5" s="1437"/>
      <c r="J5" s="1437"/>
      <c r="K5" s="1437"/>
      <c r="L5" s="1437"/>
      <c r="M5" s="1437"/>
      <c r="N5" s="1437"/>
      <c r="O5" s="368"/>
      <c r="P5" s="1436"/>
      <c r="Q5" s="1436"/>
      <c r="R5" s="1436"/>
      <c r="S5" s="1436"/>
      <c r="T5" s="1436"/>
      <c r="U5" s="1436"/>
      <c r="V5" s="688"/>
      <c r="W5" s="688"/>
      <c r="X5" s="688"/>
      <c r="Y5" s="688"/>
      <c r="Z5" s="688"/>
      <c r="AA5" s="688"/>
      <c r="AB5" s="688"/>
      <c r="AC5" s="635"/>
      <c r="AD5" s="635"/>
      <c r="AE5" s="635"/>
      <c r="AF5" s="635"/>
      <c r="AG5" s="635"/>
      <c r="AH5" s="635"/>
      <c r="AI5" s="635"/>
      <c r="AJ5" s="635"/>
      <c r="AK5" s="635"/>
      <c r="AL5" s="635"/>
      <c r="AM5" s="635"/>
    </row>
    <row r="6" spans="1:39" ht="12" customHeight="1" thickBot="1">
      <c r="C6" s="845"/>
      <c r="D6" s="845"/>
      <c r="E6" s="845"/>
      <c r="F6" s="845"/>
      <c r="G6" s="845"/>
      <c r="H6" s="845"/>
      <c r="I6" s="845"/>
      <c r="J6" s="845"/>
      <c r="K6" s="845"/>
      <c r="L6" s="845"/>
      <c r="M6" s="845"/>
      <c r="N6" s="845"/>
      <c r="O6" s="845"/>
      <c r="P6" s="845"/>
      <c r="Q6" s="845"/>
      <c r="R6" s="845"/>
      <c r="S6" s="845"/>
      <c r="T6" s="845"/>
      <c r="U6" s="845"/>
      <c r="V6" s="688"/>
      <c r="W6" s="688"/>
      <c r="X6" s="688"/>
      <c r="Y6" s="688"/>
      <c r="Z6" s="688"/>
      <c r="AA6" s="688"/>
      <c r="AB6" s="688"/>
    </row>
    <row r="7" spans="1:39" s="370" customFormat="1" ht="45.6" customHeight="1">
      <c r="A7" s="365"/>
      <c r="B7" s="365"/>
      <c r="C7" s="1441" t="s">
        <v>1305</v>
      </c>
      <c r="D7" s="1441"/>
      <c r="E7" s="1441"/>
      <c r="F7" s="1441"/>
      <c r="G7" s="1441"/>
      <c r="H7" s="1441"/>
      <c r="I7" s="1441"/>
      <c r="J7" s="1441"/>
      <c r="K7" s="1441"/>
      <c r="L7" s="1441"/>
      <c r="M7" s="1441"/>
      <c r="N7" s="1441"/>
      <c r="O7" s="1441"/>
      <c r="P7" s="1441"/>
      <c r="Q7" s="1441"/>
      <c r="R7" s="1441"/>
      <c r="S7" s="1441"/>
      <c r="T7" s="1441"/>
      <c r="U7" s="1441"/>
      <c r="V7" s="693"/>
      <c r="W7" s="693"/>
      <c r="X7" s="693"/>
      <c r="Y7" s="693"/>
      <c r="Z7" s="693"/>
      <c r="AA7" s="693"/>
      <c r="AB7" s="693"/>
      <c r="AC7" s="689"/>
      <c r="AD7" s="689"/>
      <c r="AE7" s="689"/>
      <c r="AF7" s="689"/>
      <c r="AG7" s="689"/>
      <c r="AH7" s="689"/>
      <c r="AI7" s="689"/>
      <c r="AJ7" s="689"/>
      <c r="AK7" s="689"/>
      <c r="AL7" s="689"/>
      <c r="AM7" s="689"/>
    </row>
    <row r="8" spans="1:39" ht="52.35" customHeight="1">
      <c r="C8" s="1370" t="s">
        <v>1306</v>
      </c>
      <c r="D8" s="1370"/>
      <c r="E8" s="1424" t="s">
        <v>1307</v>
      </c>
      <c r="F8" s="1424"/>
      <c r="G8" s="1424"/>
      <c r="H8" s="1424"/>
      <c r="I8" s="1424"/>
      <c r="J8" s="1424" t="s">
        <v>40</v>
      </c>
      <c r="K8" s="1424"/>
      <c r="L8" s="1424"/>
      <c r="M8" s="1424"/>
      <c r="N8" s="1424"/>
      <c r="O8" s="1424" t="s">
        <v>1809</v>
      </c>
      <c r="P8" s="1424"/>
      <c r="Q8" s="1424"/>
      <c r="R8" s="1424"/>
      <c r="S8" s="1424"/>
      <c r="T8" s="1424"/>
      <c r="U8" s="1424"/>
      <c r="V8" s="688"/>
      <c r="W8" s="688"/>
      <c r="X8" s="688"/>
      <c r="Y8" s="688"/>
      <c r="Z8" s="688"/>
      <c r="AA8" s="688"/>
      <c r="AB8" s="688"/>
    </row>
    <row r="9" spans="1:39" ht="41.1" customHeight="1">
      <c r="C9" s="1370" t="s">
        <v>1308</v>
      </c>
      <c r="D9" s="1370"/>
      <c r="E9" s="1424" t="s">
        <v>1309</v>
      </c>
      <c r="F9" s="1424"/>
      <c r="G9" s="1424"/>
      <c r="H9" s="1424"/>
      <c r="I9" s="1424"/>
      <c r="J9" s="1424" t="s">
        <v>40</v>
      </c>
      <c r="K9" s="1424"/>
      <c r="L9" s="1424"/>
      <c r="M9" s="1424"/>
      <c r="N9" s="1424"/>
      <c r="O9" s="1424" t="s">
        <v>1809</v>
      </c>
      <c r="P9" s="1424"/>
      <c r="Q9" s="1424"/>
      <c r="R9" s="1424"/>
      <c r="S9" s="1424"/>
      <c r="T9" s="1424"/>
      <c r="U9" s="1424"/>
      <c r="V9" s="688"/>
      <c r="W9" s="688"/>
      <c r="X9" s="688"/>
      <c r="Y9" s="688"/>
      <c r="Z9" s="688"/>
      <c r="AA9" s="688"/>
      <c r="AB9" s="688"/>
    </row>
    <row r="10" spans="1:39" ht="23.1" customHeight="1">
      <c r="C10" s="1370" t="s">
        <v>1310</v>
      </c>
      <c r="D10" s="1370"/>
      <c r="E10" s="1424" t="s">
        <v>1311</v>
      </c>
      <c r="F10" s="1424"/>
      <c r="G10" s="1424"/>
      <c r="H10" s="1424"/>
      <c r="I10" s="1424"/>
      <c r="J10" s="1424" t="s">
        <v>40</v>
      </c>
      <c r="K10" s="1424"/>
      <c r="L10" s="1424"/>
      <c r="M10" s="1424"/>
      <c r="N10" s="1424"/>
      <c r="O10" s="1424" t="s">
        <v>1810</v>
      </c>
      <c r="P10" s="1424"/>
      <c r="Q10" s="1424"/>
      <c r="R10" s="1424"/>
      <c r="S10" s="1424"/>
      <c r="T10" s="1424"/>
      <c r="U10" s="1424"/>
      <c r="V10" s="688"/>
      <c r="W10" s="688"/>
      <c r="X10" s="688"/>
      <c r="Y10" s="688"/>
      <c r="Z10" s="688"/>
      <c r="AA10" s="688"/>
      <c r="AB10" s="688"/>
    </row>
    <row r="11" spans="1:39" ht="54.6" customHeight="1">
      <c r="C11" s="1370" t="s">
        <v>1312</v>
      </c>
      <c r="D11" s="1370"/>
      <c r="E11" s="1426" t="s">
        <v>1313</v>
      </c>
      <c r="F11" s="1426"/>
      <c r="G11" s="1426"/>
      <c r="H11" s="1426"/>
      <c r="I11" s="1426"/>
      <c r="J11" s="1426" t="s">
        <v>1314</v>
      </c>
      <c r="K11" s="1426"/>
      <c r="L11" s="1426"/>
      <c r="M11" s="1426"/>
      <c r="N11" s="1426"/>
      <c r="O11" s="1369" t="s">
        <v>1816</v>
      </c>
      <c r="P11" s="1369"/>
      <c r="Q11" s="1369"/>
      <c r="R11" s="1369"/>
      <c r="S11" s="1369"/>
      <c r="T11" s="1369"/>
      <c r="U11" s="1369"/>
      <c r="V11" s="688"/>
      <c r="W11" s="688"/>
      <c r="X11" s="688"/>
      <c r="Y11" s="688"/>
      <c r="Z11" s="688"/>
      <c r="AA11" s="688"/>
      <c r="AB11" s="688"/>
    </row>
    <row r="12" spans="1:39" ht="38.1" customHeight="1">
      <c r="C12" s="1370" t="s">
        <v>1315</v>
      </c>
      <c r="D12" s="1370"/>
      <c r="E12" s="1424" t="s">
        <v>1316</v>
      </c>
      <c r="F12" s="1424"/>
      <c r="G12" s="1424"/>
      <c r="H12" s="1424"/>
      <c r="I12" s="1424"/>
      <c r="J12" s="1424" t="s">
        <v>1317</v>
      </c>
      <c r="K12" s="1424"/>
      <c r="L12" s="1424"/>
      <c r="M12" s="1424"/>
      <c r="N12" s="1424"/>
      <c r="O12" s="1369" t="s">
        <v>1816</v>
      </c>
      <c r="P12" s="1369"/>
      <c r="Q12" s="1369"/>
      <c r="R12" s="1369"/>
      <c r="S12" s="1369"/>
      <c r="T12" s="1369"/>
      <c r="U12" s="1369"/>
      <c r="V12" s="688"/>
      <c r="W12" s="688"/>
      <c r="X12" s="688"/>
      <c r="Y12" s="688"/>
      <c r="Z12" s="688"/>
      <c r="AA12" s="688"/>
      <c r="AB12" s="688"/>
    </row>
    <row r="13" spans="1:39" ht="38.85" customHeight="1">
      <c r="C13" s="1370" t="s">
        <v>1318</v>
      </c>
      <c r="D13" s="1370"/>
      <c r="E13" s="1424" t="s">
        <v>1319</v>
      </c>
      <c r="F13" s="1424"/>
      <c r="G13" s="1424"/>
      <c r="H13" s="1424"/>
      <c r="I13" s="1424"/>
      <c r="J13" s="1424" t="s">
        <v>40</v>
      </c>
      <c r="K13" s="1424"/>
      <c r="L13" s="1424"/>
      <c r="M13" s="1424"/>
      <c r="N13" s="1424"/>
      <c r="O13" s="1369" t="s">
        <v>1815</v>
      </c>
      <c r="P13" s="1369"/>
      <c r="Q13" s="1369"/>
      <c r="R13" s="1369"/>
      <c r="S13" s="1369"/>
      <c r="T13" s="1369"/>
      <c r="U13" s="1369"/>
      <c r="V13" s="688"/>
      <c r="W13" s="688"/>
      <c r="X13" s="688"/>
      <c r="Y13" s="688"/>
      <c r="Z13" s="688"/>
      <c r="AA13" s="688"/>
      <c r="AB13" s="688"/>
    </row>
    <row r="14" spans="1:39" ht="60" customHeight="1">
      <c r="C14" s="1370" t="s">
        <v>1320</v>
      </c>
      <c r="D14" s="1370"/>
      <c r="E14" s="1424" t="s">
        <v>1321</v>
      </c>
      <c r="F14" s="1424"/>
      <c r="G14" s="1424"/>
      <c r="H14" s="1424"/>
      <c r="I14" s="1424"/>
      <c r="J14" s="1424" t="s">
        <v>1322</v>
      </c>
      <c r="K14" s="1424"/>
      <c r="L14" s="1424"/>
      <c r="M14" s="1424"/>
      <c r="N14" s="1424"/>
      <c r="O14" s="1369" t="s">
        <v>584</v>
      </c>
      <c r="P14" s="1369"/>
      <c r="Q14" s="1369"/>
      <c r="R14" s="1369"/>
      <c r="S14" s="1369"/>
      <c r="T14" s="1369"/>
      <c r="U14" s="1369"/>
      <c r="V14" s="688"/>
      <c r="W14" s="688"/>
      <c r="X14" s="688"/>
      <c r="Y14" s="688"/>
      <c r="Z14" s="688"/>
      <c r="AA14" s="688"/>
      <c r="AB14" s="688"/>
    </row>
    <row r="15" spans="1:39" ht="46.35" customHeight="1">
      <c r="C15" s="1370" t="s">
        <v>1323</v>
      </c>
      <c r="D15" s="1370"/>
      <c r="E15" s="1424" t="s">
        <v>1324</v>
      </c>
      <c r="F15" s="1424"/>
      <c r="G15" s="1424"/>
      <c r="H15" s="1424"/>
      <c r="I15" s="1424"/>
      <c r="J15" s="1424" t="s">
        <v>40</v>
      </c>
      <c r="K15" s="1424"/>
      <c r="L15" s="1424"/>
      <c r="M15" s="1424"/>
      <c r="N15" s="1424"/>
      <c r="O15" s="1370" t="s">
        <v>1817</v>
      </c>
      <c r="P15" s="1369"/>
      <c r="Q15" s="1369"/>
      <c r="R15" s="1369"/>
      <c r="S15" s="1369"/>
      <c r="T15" s="1369"/>
      <c r="U15" s="1369"/>
      <c r="V15" s="688"/>
      <c r="W15" s="688"/>
      <c r="X15" s="688"/>
      <c r="Y15" s="688"/>
      <c r="Z15" s="688"/>
      <c r="AA15" s="688"/>
      <c r="AB15" s="688"/>
    </row>
    <row r="16" spans="1:39" ht="42.6" customHeight="1">
      <c r="C16" s="1370" t="s">
        <v>1325</v>
      </c>
      <c r="D16" s="1370"/>
      <c r="E16" s="1424" t="s">
        <v>1326</v>
      </c>
      <c r="F16" s="1424"/>
      <c r="G16" s="1424"/>
      <c r="H16" s="1424"/>
      <c r="I16" s="1424"/>
      <c r="J16" s="1424" t="s">
        <v>40</v>
      </c>
      <c r="K16" s="1424"/>
      <c r="L16" s="1424"/>
      <c r="M16" s="1424"/>
      <c r="N16" s="1424"/>
      <c r="O16" s="1370" t="s">
        <v>1818</v>
      </c>
      <c r="P16" s="1369"/>
      <c r="Q16" s="1369"/>
      <c r="R16" s="1369"/>
      <c r="S16" s="1369"/>
      <c r="T16" s="1369"/>
      <c r="U16" s="1369"/>
      <c r="V16" s="688"/>
      <c r="W16" s="688"/>
      <c r="X16" s="688"/>
      <c r="Y16" s="688"/>
      <c r="Z16" s="688"/>
      <c r="AA16" s="688"/>
      <c r="AB16" s="688"/>
    </row>
    <row r="17" spans="1:16380" ht="80.099999999999994" customHeight="1">
      <c r="C17" s="1370" t="s">
        <v>1327</v>
      </c>
      <c r="D17" s="1370"/>
      <c r="E17" s="1424" t="s">
        <v>1328</v>
      </c>
      <c r="F17" s="1424"/>
      <c r="G17" s="1424"/>
      <c r="H17" s="1424"/>
      <c r="I17" s="1424"/>
      <c r="J17" s="1424" t="s">
        <v>1329</v>
      </c>
      <c r="K17" s="1424"/>
      <c r="L17" s="1424"/>
      <c r="M17" s="1424"/>
      <c r="N17" s="1424"/>
      <c r="O17" s="1369" t="s">
        <v>584</v>
      </c>
      <c r="P17" s="1369"/>
      <c r="Q17" s="1369"/>
      <c r="R17" s="1369"/>
      <c r="S17" s="1369"/>
      <c r="T17" s="1369"/>
      <c r="U17" s="1369"/>
      <c r="V17" s="688"/>
      <c r="W17" s="688"/>
      <c r="X17" s="688"/>
      <c r="Y17" s="688"/>
      <c r="Z17" s="688"/>
      <c r="AA17" s="688"/>
      <c r="AB17" s="688"/>
    </row>
    <row r="18" spans="1:16380" ht="38.85" customHeight="1">
      <c r="C18" s="1370" t="s">
        <v>1330</v>
      </c>
      <c r="D18" s="1370"/>
      <c r="E18" s="1424" t="s">
        <v>455</v>
      </c>
      <c r="F18" s="1424"/>
      <c r="G18" s="1424"/>
      <c r="H18" s="1424"/>
      <c r="I18" s="1424"/>
      <c r="J18" s="1424" t="s">
        <v>40</v>
      </c>
      <c r="K18" s="1424"/>
      <c r="L18" s="1424"/>
      <c r="M18" s="1424"/>
      <c r="N18" s="1424"/>
      <c r="O18" s="1370" t="s">
        <v>1814</v>
      </c>
      <c r="P18" s="1370"/>
      <c r="Q18" s="1370"/>
      <c r="R18" s="1370"/>
      <c r="S18" s="793"/>
      <c r="T18" s="793"/>
      <c r="U18" s="793"/>
      <c r="V18" s="688"/>
      <c r="W18" s="688"/>
      <c r="X18" s="688"/>
      <c r="Y18" s="688"/>
      <c r="Z18" s="688"/>
      <c r="AA18" s="688"/>
      <c r="AB18" s="688"/>
    </row>
    <row r="19" spans="1:16380" ht="64.349999999999994" customHeight="1">
      <c r="C19" s="1370" t="s">
        <v>1331</v>
      </c>
      <c r="D19" s="1370"/>
      <c r="E19" s="1424" t="s">
        <v>1332</v>
      </c>
      <c r="F19" s="1424"/>
      <c r="G19" s="1424"/>
      <c r="H19" s="1424"/>
      <c r="I19" s="1424"/>
      <c r="J19" s="1424" t="s">
        <v>1333</v>
      </c>
      <c r="K19" s="1424"/>
      <c r="L19" s="1424"/>
      <c r="M19" s="1424"/>
      <c r="N19" s="1424"/>
      <c r="O19" s="1369" t="s">
        <v>1812</v>
      </c>
      <c r="P19" s="1369"/>
      <c r="Q19" s="1369"/>
      <c r="R19" s="1369"/>
      <c r="S19" s="793"/>
      <c r="T19" s="793"/>
      <c r="U19" s="793"/>
      <c r="V19" s="688"/>
      <c r="W19" s="688"/>
      <c r="X19" s="688"/>
      <c r="Y19" s="688"/>
      <c r="Z19" s="688"/>
      <c r="AA19" s="688"/>
      <c r="AB19" s="688"/>
    </row>
    <row r="20" spans="1:16380" ht="47.85" customHeight="1">
      <c r="C20" s="1370" t="s">
        <v>1334</v>
      </c>
      <c r="D20" s="1370"/>
      <c r="E20" s="1369" t="s">
        <v>1335</v>
      </c>
      <c r="F20" s="1369"/>
      <c r="G20" s="1369"/>
      <c r="H20" s="1369"/>
      <c r="I20" s="1369"/>
      <c r="J20" s="1424" t="s">
        <v>1336</v>
      </c>
      <c r="K20" s="1424"/>
      <c r="L20" s="1424"/>
      <c r="M20" s="1424"/>
      <c r="N20" s="1424"/>
      <c r="O20" s="1369" t="s">
        <v>1813</v>
      </c>
      <c r="P20" s="1369"/>
      <c r="Q20" s="1369"/>
      <c r="R20" s="1369"/>
      <c r="S20" s="793"/>
      <c r="T20" s="793"/>
      <c r="U20" s="793"/>
      <c r="V20" s="688"/>
      <c r="W20" s="688"/>
      <c r="X20" s="688"/>
      <c r="Y20" s="688"/>
      <c r="Z20" s="688"/>
      <c r="AA20" s="688"/>
      <c r="AB20" s="688"/>
    </row>
    <row r="21" spans="1:16380" ht="47.1" customHeight="1">
      <c r="C21" s="1370" t="s">
        <v>1337</v>
      </c>
      <c r="D21" s="1370"/>
      <c r="E21" s="1370" t="s">
        <v>1338</v>
      </c>
      <c r="F21" s="1370"/>
      <c r="G21" s="1370"/>
      <c r="H21" s="1370"/>
      <c r="I21" s="1370"/>
      <c r="J21" s="1424" t="s">
        <v>1339</v>
      </c>
      <c r="K21" s="1424"/>
      <c r="L21" s="1424"/>
      <c r="M21" s="1424"/>
      <c r="N21" s="1424"/>
      <c r="O21" s="1369" t="s">
        <v>1812</v>
      </c>
      <c r="P21" s="1369"/>
      <c r="Q21" s="1369"/>
      <c r="R21" s="1369"/>
      <c r="S21" s="1369"/>
      <c r="T21" s="1369"/>
      <c r="U21" s="1369"/>
      <c r="V21" s="688"/>
      <c r="W21" s="688"/>
      <c r="X21" s="688"/>
      <c r="Y21" s="688"/>
      <c r="Z21" s="688"/>
      <c r="AA21" s="688"/>
      <c r="AB21" s="688"/>
    </row>
    <row r="22" spans="1:16380" ht="51" customHeight="1">
      <c r="C22" s="1370" t="s">
        <v>1340</v>
      </c>
      <c r="D22" s="1370"/>
      <c r="E22" s="1424" t="s">
        <v>1341</v>
      </c>
      <c r="F22" s="1424"/>
      <c r="G22" s="1424"/>
      <c r="H22" s="1424"/>
      <c r="I22" s="1424"/>
      <c r="J22" s="1424" t="s">
        <v>1342</v>
      </c>
      <c r="K22" s="1424"/>
      <c r="L22" s="1424"/>
      <c r="M22" s="1424"/>
      <c r="N22" s="1424"/>
      <c r="O22" s="1370" t="s">
        <v>1811</v>
      </c>
      <c r="P22" s="1370"/>
      <c r="Q22" s="1370"/>
      <c r="R22" s="1370"/>
      <c r="S22" s="1370"/>
      <c r="T22" s="1370"/>
      <c r="U22" s="1370"/>
      <c r="V22" s="688"/>
      <c r="W22" s="688"/>
      <c r="X22" s="688"/>
      <c r="Y22" s="688"/>
      <c r="Z22" s="688"/>
      <c r="AA22" s="688"/>
      <c r="AB22" s="688"/>
    </row>
    <row r="23" spans="1:16380" s="363" customFormat="1" ht="26.45" customHeight="1">
      <c r="A23" s="365"/>
      <c r="B23" s="365"/>
      <c r="C23" s="795"/>
      <c r="D23" s="795"/>
      <c r="E23" s="795"/>
      <c r="F23" s="795"/>
      <c r="G23" s="795"/>
      <c r="H23" s="795"/>
      <c r="I23" s="795"/>
      <c r="J23" s="795"/>
      <c r="K23" s="795"/>
      <c r="L23" s="795"/>
      <c r="M23" s="795"/>
      <c r="N23" s="791"/>
      <c r="O23" s="791"/>
      <c r="P23" s="791"/>
      <c r="Q23" s="791"/>
      <c r="R23" s="791"/>
      <c r="S23" s="792"/>
      <c r="T23" s="792"/>
      <c r="U23" s="792"/>
      <c r="V23" s="688"/>
      <c r="W23" s="688"/>
      <c r="X23" s="688"/>
      <c r="Y23" s="688"/>
      <c r="Z23" s="688"/>
      <c r="AA23" s="688"/>
      <c r="AB23" s="688"/>
      <c r="AC23" s="635"/>
      <c r="AD23" s="635"/>
      <c r="AE23" s="635"/>
      <c r="AF23" s="635"/>
      <c r="AG23" s="635"/>
      <c r="AH23" s="635"/>
      <c r="AI23" s="635"/>
      <c r="AJ23" s="635"/>
      <c r="AK23" s="635"/>
      <c r="AL23" s="635"/>
      <c r="AM23" s="635"/>
    </row>
    <row r="24" spans="1:16380" s="371" customFormat="1" ht="46.35" customHeight="1">
      <c r="A24" s="365"/>
      <c r="B24" s="365"/>
      <c r="C24" s="881" t="s">
        <v>1343</v>
      </c>
      <c r="D24" s="881"/>
      <c r="E24" s="881"/>
      <c r="F24" s="881"/>
      <c r="G24" s="881"/>
      <c r="H24" s="881"/>
      <c r="I24" s="881"/>
      <c r="J24" s="881"/>
      <c r="K24" s="881"/>
      <c r="L24" s="881"/>
      <c r="M24" s="881"/>
      <c r="N24" s="881"/>
      <c r="O24" s="881"/>
      <c r="P24" s="881"/>
      <c r="Q24" s="881"/>
      <c r="R24" s="881"/>
      <c r="S24" s="701"/>
      <c r="T24" s="701"/>
      <c r="U24" s="701"/>
      <c r="V24" s="701"/>
      <c r="W24" s="701"/>
      <c r="X24" s="701"/>
      <c r="Y24" s="701"/>
      <c r="Z24" s="701"/>
      <c r="AA24" s="701"/>
      <c r="AB24" s="701"/>
      <c r="AC24" s="701"/>
      <c r="AD24" s="701"/>
      <c r="AE24" s="701"/>
      <c r="AF24" s="701"/>
      <c r="AG24" s="701"/>
      <c r="AH24" s="701"/>
      <c r="AI24"/>
      <c r="AJ24"/>
      <c r="AK24"/>
      <c r="AL24"/>
      <c r="AM24"/>
      <c r="AN24"/>
      <c r="AO24"/>
      <c r="AP24"/>
      <c r="AQ24"/>
      <c r="AR24"/>
      <c r="AS24"/>
      <c r="AT24"/>
      <c r="AU24"/>
      <c r="AV24"/>
      <c r="AW24"/>
      <c r="AX24"/>
      <c r="AY24"/>
      <c r="AZ24"/>
      <c r="BA24"/>
      <c r="BB24" s="881"/>
      <c r="BC24" s="881"/>
      <c r="BD24" s="881"/>
      <c r="BE24" s="881"/>
      <c r="BF24" s="881"/>
      <c r="BG24" s="881"/>
      <c r="BH24" s="881"/>
      <c r="BI24" s="881"/>
      <c r="BJ24" s="881"/>
      <c r="BK24" s="881"/>
      <c r="BL24" s="881"/>
      <c r="BM24" s="881"/>
      <c r="BN24" s="881"/>
      <c r="BO24" s="881"/>
      <c r="BP24" s="881"/>
      <c r="BQ24" s="881"/>
      <c r="BR24" s="881"/>
      <c r="BS24" s="881"/>
      <c r="BT24" s="881"/>
      <c r="BU24" s="881"/>
      <c r="BV24" s="881"/>
      <c r="BW24" s="881"/>
      <c r="BX24" s="881"/>
      <c r="BY24" s="881"/>
      <c r="BZ24" s="881"/>
      <c r="CA24" s="881"/>
      <c r="CB24" s="881"/>
      <c r="CC24" s="881"/>
      <c r="CD24" s="881"/>
      <c r="CE24" s="881"/>
      <c r="CF24" s="881"/>
      <c r="CG24" s="881"/>
      <c r="CH24" s="881"/>
      <c r="CI24" s="881"/>
      <c r="CJ24" s="881"/>
      <c r="CK24" s="881"/>
      <c r="CL24" s="881"/>
      <c r="CM24" s="881"/>
      <c r="CN24" s="881"/>
      <c r="CO24" s="881"/>
      <c r="CP24" s="881"/>
      <c r="CQ24" s="881"/>
      <c r="CR24" s="881"/>
      <c r="CS24" s="881"/>
      <c r="CT24" s="881"/>
      <c r="CU24" s="881"/>
      <c r="CV24" s="881"/>
      <c r="CW24" s="881"/>
      <c r="CX24" s="881"/>
      <c r="CY24" s="881"/>
      <c r="CZ24" s="881"/>
      <c r="DA24" s="881"/>
      <c r="DB24" s="881"/>
      <c r="DC24" s="881"/>
      <c r="DD24" s="881"/>
      <c r="DE24" s="881"/>
      <c r="DF24" s="881"/>
      <c r="DG24" s="881"/>
      <c r="DH24" s="881"/>
      <c r="DI24" s="881"/>
      <c r="DJ24" s="881"/>
      <c r="DK24" s="881"/>
      <c r="DL24" s="881"/>
      <c r="DM24" s="881"/>
      <c r="DN24" s="881"/>
      <c r="DO24" s="881"/>
      <c r="DP24" s="881"/>
      <c r="DQ24" s="881"/>
      <c r="DR24" s="881"/>
      <c r="DS24" s="881"/>
      <c r="DT24" s="881"/>
      <c r="DU24" s="881"/>
      <c r="DV24" s="881"/>
      <c r="DW24" s="881"/>
      <c r="DX24" s="881"/>
      <c r="DY24" s="881"/>
      <c r="DZ24" s="881"/>
      <c r="EA24" s="881"/>
      <c r="EB24" s="881"/>
      <c r="EC24" s="881"/>
      <c r="ED24" s="881"/>
      <c r="EE24" s="881"/>
      <c r="EF24" s="881"/>
      <c r="EG24" s="881"/>
      <c r="EH24" s="881"/>
      <c r="EI24" s="881"/>
      <c r="EJ24" s="881"/>
      <c r="EK24" s="881"/>
      <c r="EL24" s="881"/>
      <c r="EM24" s="881"/>
      <c r="EN24" s="881"/>
      <c r="EO24" s="881"/>
      <c r="EP24" s="881"/>
      <c r="EQ24" s="881"/>
      <c r="ER24" s="881"/>
      <c r="ES24" s="881"/>
      <c r="ET24" s="881"/>
      <c r="EU24" s="881"/>
      <c r="EV24" s="881"/>
      <c r="EW24" s="881"/>
      <c r="EX24" s="881"/>
      <c r="EY24" s="881"/>
      <c r="EZ24" s="881"/>
      <c r="FA24" s="881"/>
      <c r="FB24" s="881"/>
      <c r="FC24" s="881"/>
      <c r="FD24" s="881"/>
      <c r="FE24" s="881"/>
      <c r="FF24" s="881"/>
      <c r="FG24" s="881"/>
      <c r="FH24" s="881"/>
      <c r="FI24" s="881"/>
      <c r="FJ24" s="881"/>
      <c r="FK24" s="881"/>
      <c r="FL24" s="881"/>
      <c r="FM24" s="881"/>
      <c r="FN24" s="881"/>
      <c r="FO24" s="881"/>
      <c r="FP24" s="881"/>
      <c r="FQ24" s="881"/>
      <c r="FR24" s="881"/>
      <c r="FS24" s="881"/>
      <c r="FT24" s="881"/>
      <c r="FU24" s="881"/>
      <c r="FV24" s="881"/>
      <c r="FW24" s="881"/>
      <c r="FX24" s="881"/>
      <c r="FY24" s="881"/>
      <c r="FZ24" s="881"/>
      <c r="GA24" s="881"/>
      <c r="GB24" s="881"/>
      <c r="GC24" s="881"/>
      <c r="GD24" s="881"/>
      <c r="GE24" s="881"/>
      <c r="GF24" s="881"/>
      <c r="GG24" s="881"/>
      <c r="GH24" s="881"/>
      <c r="GI24" s="881"/>
      <c r="GJ24" s="881"/>
      <c r="GK24" s="881"/>
      <c r="GL24" s="881"/>
      <c r="GM24" s="881"/>
      <c r="GN24" s="881"/>
      <c r="GO24" s="881"/>
      <c r="GP24" s="881"/>
      <c r="GQ24" s="881"/>
      <c r="GR24" s="881"/>
      <c r="GS24" s="881"/>
      <c r="GT24" s="881"/>
      <c r="GU24" s="881"/>
      <c r="GV24" s="881"/>
      <c r="GW24" s="881"/>
      <c r="GX24" s="881"/>
      <c r="GY24" s="881"/>
      <c r="GZ24" s="881"/>
      <c r="HA24" s="881"/>
      <c r="HB24" s="881"/>
      <c r="HC24" s="881"/>
      <c r="HD24" s="881"/>
      <c r="HE24" s="881"/>
      <c r="HF24" s="881"/>
      <c r="HG24" s="881"/>
      <c r="HH24" s="881"/>
      <c r="HI24" s="881"/>
      <c r="HJ24" s="881"/>
      <c r="HK24" s="881"/>
      <c r="HL24" s="881"/>
      <c r="HM24" s="881"/>
      <c r="HN24" s="881"/>
      <c r="HO24" s="881"/>
      <c r="HP24" s="881"/>
      <c r="HQ24" s="881"/>
      <c r="HR24" s="881"/>
      <c r="HS24" s="881"/>
      <c r="HT24" s="881"/>
      <c r="HU24" s="881"/>
      <c r="HV24" s="881"/>
      <c r="HW24" s="881"/>
      <c r="HX24" s="881"/>
      <c r="HY24" s="881"/>
      <c r="HZ24" s="881"/>
      <c r="IA24" s="881"/>
      <c r="IB24" s="881"/>
      <c r="IC24" s="881"/>
      <c r="ID24" s="881"/>
      <c r="IE24" s="881"/>
      <c r="IF24" s="881"/>
      <c r="IG24" s="881"/>
      <c r="IH24" s="881"/>
      <c r="II24" s="881"/>
      <c r="IJ24" s="881"/>
      <c r="IK24" s="881"/>
      <c r="IL24" s="881"/>
      <c r="IM24" s="881"/>
      <c r="IN24" s="881"/>
      <c r="IO24" s="881"/>
      <c r="IP24" s="881"/>
      <c r="IQ24" s="881"/>
      <c r="IR24" s="881"/>
      <c r="IS24" s="881"/>
      <c r="IT24" s="881"/>
      <c r="IU24" s="881"/>
      <c r="IV24" s="881"/>
      <c r="IW24" s="881"/>
      <c r="IX24" s="881"/>
      <c r="IY24" s="881"/>
      <c r="IZ24" s="881"/>
      <c r="JA24" s="881"/>
      <c r="JB24" s="881"/>
      <c r="JC24" s="881"/>
      <c r="JD24" s="881"/>
      <c r="JE24" s="881"/>
      <c r="JF24" s="881"/>
      <c r="JG24" s="881"/>
      <c r="JH24" s="881"/>
      <c r="JI24" s="881"/>
      <c r="JJ24" s="881"/>
      <c r="JK24" s="881"/>
      <c r="JL24" s="881"/>
      <c r="JM24" s="881"/>
      <c r="JN24" s="881"/>
      <c r="JO24" s="881"/>
      <c r="JP24" s="881"/>
      <c r="JQ24" s="881"/>
      <c r="JR24" s="881"/>
      <c r="JS24" s="881"/>
      <c r="JT24" s="881"/>
      <c r="JU24" s="881"/>
      <c r="JV24" s="881"/>
      <c r="JW24" s="881"/>
      <c r="JX24" s="881"/>
      <c r="JY24" s="881"/>
      <c r="JZ24" s="881"/>
      <c r="KA24" s="881"/>
      <c r="KB24" s="881"/>
      <c r="KC24" s="881"/>
      <c r="KD24" s="881"/>
      <c r="KE24" s="881"/>
      <c r="KF24" s="881"/>
      <c r="KG24" s="881"/>
      <c r="KH24" s="881"/>
      <c r="KI24" s="881"/>
      <c r="KJ24" s="881"/>
      <c r="KK24" s="881"/>
      <c r="KL24" s="881"/>
      <c r="KM24" s="881"/>
      <c r="KN24" s="881"/>
      <c r="KO24" s="881"/>
      <c r="KP24" s="881"/>
      <c r="KQ24" s="881"/>
      <c r="KR24" s="881"/>
      <c r="KS24" s="881"/>
      <c r="KT24" s="881"/>
      <c r="KU24" s="881"/>
      <c r="KV24" s="881"/>
      <c r="KW24" s="881"/>
      <c r="KX24" s="881"/>
      <c r="KY24" s="881"/>
      <c r="KZ24" s="881"/>
      <c r="LA24" s="881"/>
      <c r="LB24" s="881"/>
      <c r="LC24" s="881"/>
      <c r="LD24" s="881"/>
      <c r="LE24" s="881"/>
      <c r="LF24" s="881"/>
      <c r="LG24" s="881"/>
      <c r="LH24" s="881"/>
      <c r="LI24" s="881"/>
      <c r="LJ24" s="881"/>
      <c r="LK24" s="881"/>
      <c r="LL24" s="881"/>
      <c r="LM24" s="881"/>
      <c r="LN24" s="881"/>
      <c r="LO24" s="881"/>
      <c r="LP24" s="881"/>
      <c r="LQ24" s="881"/>
      <c r="LR24" s="881"/>
      <c r="LS24" s="881"/>
      <c r="LT24" s="881"/>
      <c r="LU24" s="881"/>
      <c r="LV24" s="881"/>
      <c r="LW24" s="881"/>
      <c r="LX24" s="881"/>
      <c r="LY24" s="881"/>
      <c r="LZ24" s="881"/>
      <c r="MA24" s="881"/>
      <c r="MB24" s="881"/>
      <c r="MC24" s="881"/>
      <c r="MD24" s="881"/>
      <c r="ME24" s="881"/>
      <c r="MF24" s="881"/>
      <c r="MG24" s="881"/>
      <c r="MH24" s="881"/>
      <c r="MI24" s="881"/>
      <c r="MJ24" s="881"/>
      <c r="MK24" s="881"/>
      <c r="ML24" s="881"/>
      <c r="MM24" s="881"/>
      <c r="MN24" s="881"/>
      <c r="MO24" s="881"/>
      <c r="MP24" s="881"/>
      <c r="MQ24" s="881"/>
      <c r="MR24" s="881"/>
      <c r="MS24" s="881"/>
      <c r="MT24" s="881"/>
      <c r="MU24" s="881"/>
      <c r="MV24" s="881"/>
      <c r="MW24" s="881"/>
      <c r="MX24" s="881"/>
      <c r="MY24" s="881"/>
      <c r="MZ24" s="881"/>
      <c r="NA24" s="881"/>
      <c r="NB24" s="881"/>
      <c r="NC24" s="881"/>
      <c r="ND24" s="881"/>
      <c r="NE24" s="881"/>
      <c r="NF24" s="881"/>
      <c r="NG24" s="881"/>
      <c r="NH24" s="881"/>
      <c r="NI24" s="881"/>
      <c r="NJ24" s="881"/>
      <c r="NK24" s="881"/>
      <c r="NL24" s="881"/>
      <c r="NM24" s="881"/>
      <c r="NN24" s="881"/>
      <c r="NO24" s="881"/>
      <c r="NP24" s="881"/>
      <c r="NQ24" s="881"/>
      <c r="NR24" s="881"/>
      <c r="NS24" s="881"/>
      <c r="NT24" s="881"/>
      <c r="NU24" s="881"/>
      <c r="NV24" s="881"/>
      <c r="NW24" s="881"/>
      <c r="NX24" s="881"/>
      <c r="NY24" s="881"/>
      <c r="NZ24" s="881"/>
      <c r="OA24" s="881"/>
      <c r="OB24" s="881"/>
      <c r="OC24" s="881"/>
      <c r="OD24" s="881"/>
      <c r="OE24" s="881"/>
      <c r="OF24" s="881"/>
      <c r="OG24" s="881"/>
      <c r="OH24" s="881"/>
      <c r="OI24" s="881"/>
      <c r="OJ24" s="881"/>
      <c r="OK24" s="881"/>
      <c r="OL24" s="881"/>
      <c r="OM24" s="881"/>
      <c r="ON24" s="881"/>
      <c r="OO24" s="881"/>
      <c r="OP24" s="881"/>
      <c r="OQ24" s="881"/>
      <c r="OR24" s="881"/>
      <c r="OS24" s="881"/>
      <c r="OT24" s="881"/>
      <c r="OU24" s="881"/>
      <c r="OV24" s="881"/>
      <c r="OW24" s="881"/>
      <c r="OX24" s="881"/>
      <c r="OY24" s="881"/>
      <c r="OZ24" s="881"/>
      <c r="PA24" s="881"/>
      <c r="PB24" s="881"/>
      <c r="PC24" s="881"/>
      <c r="PD24" s="881"/>
      <c r="PE24" s="881"/>
      <c r="PF24" s="881"/>
      <c r="PG24" s="881"/>
      <c r="PH24" s="881"/>
      <c r="PI24" s="881"/>
      <c r="PJ24" s="881"/>
      <c r="PK24" s="881"/>
      <c r="PL24" s="881"/>
      <c r="PM24" s="881"/>
      <c r="PN24" s="881"/>
      <c r="PO24" s="881"/>
      <c r="PP24" s="881"/>
      <c r="PQ24" s="881"/>
      <c r="PR24" s="881"/>
      <c r="PS24" s="881"/>
      <c r="PT24" s="881"/>
      <c r="PU24" s="881"/>
      <c r="PV24" s="881"/>
      <c r="PW24" s="881"/>
      <c r="PX24" s="881"/>
      <c r="PY24" s="881"/>
      <c r="PZ24" s="881"/>
      <c r="QA24" s="881"/>
      <c r="QB24" s="881"/>
      <c r="QC24" s="881"/>
      <c r="QD24" s="881"/>
      <c r="QE24" s="881"/>
      <c r="QF24" s="881"/>
      <c r="QG24" s="881"/>
      <c r="QH24" s="881"/>
      <c r="QI24" s="881"/>
      <c r="QJ24" s="881"/>
      <c r="QK24" s="881"/>
      <c r="QL24" s="881"/>
      <c r="QM24" s="881"/>
      <c r="QN24" s="881"/>
      <c r="QO24" s="881"/>
      <c r="QP24" s="881"/>
      <c r="QQ24" s="881"/>
      <c r="QR24" s="881"/>
      <c r="QS24" s="881"/>
      <c r="QT24" s="881"/>
      <c r="QU24" s="881"/>
      <c r="QV24" s="881"/>
      <c r="QW24" s="881"/>
      <c r="QX24" s="881"/>
      <c r="QY24" s="881"/>
      <c r="QZ24" s="881"/>
      <c r="RA24" s="881"/>
      <c r="RB24" s="881"/>
      <c r="RC24" s="881"/>
      <c r="RD24" s="881"/>
      <c r="RE24" s="881"/>
      <c r="RF24" s="881"/>
      <c r="RG24" s="881"/>
      <c r="RH24" s="881"/>
      <c r="RI24" s="881"/>
      <c r="RJ24" s="881"/>
      <c r="RK24" s="881"/>
      <c r="RL24" s="881"/>
      <c r="RM24" s="881"/>
      <c r="RN24" s="881"/>
      <c r="RO24" s="881"/>
      <c r="RP24" s="881"/>
      <c r="RQ24" s="881"/>
      <c r="RR24" s="881"/>
      <c r="RS24" s="881"/>
      <c r="RT24" s="881"/>
      <c r="RU24" s="881"/>
      <c r="RV24" s="881"/>
      <c r="RW24" s="881"/>
      <c r="RX24" s="881"/>
      <c r="RY24" s="881"/>
      <c r="RZ24" s="881"/>
      <c r="SA24" s="881"/>
      <c r="SB24" s="881"/>
      <c r="SC24" s="881"/>
      <c r="SD24" s="881"/>
      <c r="SE24" s="881"/>
      <c r="SF24" s="881"/>
      <c r="SG24" s="881"/>
      <c r="SH24" s="881"/>
      <c r="SI24" s="881"/>
      <c r="SJ24" s="881"/>
      <c r="SK24" s="881"/>
      <c r="SL24" s="881"/>
      <c r="SM24" s="881"/>
      <c r="SN24" s="881"/>
      <c r="SO24" s="881"/>
      <c r="SP24" s="881"/>
      <c r="SQ24" s="881"/>
      <c r="SR24" s="881"/>
      <c r="SS24" s="881"/>
      <c r="ST24" s="881"/>
      <c r="SU24" s="881"/>
      <c r="SV24" s="881"/>
      <c r="SW24" s="881"/>
      <c r="SX24" s="881"/>
      <c r="SY24" s="881"/>
      <c r="SZ24" s="881"/>
      <c r="TA24" s="881"/>
      <c r="TB24" s="881"/>
      <c r="TC24" s="881"/>
      <c r="TD24" s="881"/>
      <c r="TE24" s="881"/>
      <c r="TF24" s="881"/>
      <c r="TG24" s="881"/>
      <c r="TH24" s="881"/>
      <c r="TI24" s="881"/>
      <c r="TJ24" s="881"/>
      <c r="TK24" s="881"/>
      <c r="TL24" s="881"/>
      <c r="TM24" s="881"/>
      <c r="TN24" s="881"/>
      <c r="TO24" s="881"/>
      <c r="TP24" s="881"/>
      <c r="TQ24" s="881"/>
      <c r="TR24" s="881"/>
      <c r="TS24" s="881"/>
      <c r="TT24" s="881"/>
      <c r="TU24" s="881"/>
      <c r="TV24" s="881"/>
      <c r="TW24" s="881"/>
      <c r="TX24" s="881"/>
      <c r="TY24" s="881"/>
      <c r="TZ24" s="881"/>
      <c r="UA24" s="881"/>
      <c r="UB24" s="881"/>
      <c r="UC24" s="881"/>
      <c r="UD24" s="881"/>
      <c r="UE24" s="881"/>
      <c r="UF24" s="881"/>
      <c r="UG24" s="881"/>
      <c r="UH24" s="881"/>
      <c r="UI24" s="881"/>
      <c r="UJ24" s="881"/>
      <c r="UK24" s="881"/>
      <c r="UL24" s="881"/>
      <c r="UM24" s="881"/>
      <c r="UN24" s="881"/>
      <c r="UO24" s="881"/>
      <c r="UP24" s="881"/>
      <c r="UQ24" s="881"/>
      <c r="UR24" s="881"/>
      <c r="US24" s="881"/>
      <c r="UT24" s="881"/>
      <c r="UU24" s="881"/>
      <c r="UV24" s="881"/>
      <c r="UW24" s="881"/>
      <c r="UX24" s="881"/>
      <c r="UY24" s="881"/>
      <c r="UZ24" s="881"/>
      <c r="VA24" s="881"/>
      <c r="VB24" s="881"/>
      <c r="VC24" s="881"/>
      <c r="VD24" s="881"/>
      <c r="VE24" s="881"/>
      <c r="VF24" s="881"/>
      <c r="VG24" s="881"/>
      <c r="VH24" s="881"/>
      <c r="VI24" s="881"/>
      <c r="VJ24" s="881"/>
      <c r="VK24" s="881"/>
      <c r="VL24" s="881"/>
      <c r="VM24" s="881"/>
      <c r="VN24" s="881"/>
      <c r="VO24" s="881"/>
      <c r="VP24" s="881"/>
      <c r="VQ24" s="881"/>
      <c r="VR24" s="881"/>
      <c r="VS24" s="881"/>
      <c r="VT24" s="881"/>
      <c r="VU24" s="881"/>
      <c r="VV24" s="881"/>
      <c r="VW24" s="881"/>
      <c r="VX24" s="881"/>
      <c r="VY24" s="881"/>
      <c r="VZ24" s="881"/>
      <c r="WA24" s="881"/>
      <c r="WB24" s="881"/>
      <c r="WC24" s="881"/>
      <c r="WD24" s="881"/>
      <c r="WE24" s="881"/>
      <c r="WF24" s="881"/>
      <c r="WG24" s="881"/>
      <c r="WH24" s="881"/>
      <c r="WI24" s="881"/>
      <c r="WJ24" s="881"/>
      <c r="WK24" s="881"/>
      <c r="WL24" s="881"/>
      <c r="WM24" s="881"/>
      <c r="WN24" s="881"/>
      <c r="WO24" s="881"/>
      <c r="WP24" s="881"/>
      <c r="WQ24" s="881"/>
      <c r="WR24" s="881"/>
      <c r="WS24" s="881"/>
      <c r="WT24" s="881"/>
      <c r="WU24" s="881"/>
      <c r="WV24" s="881"/>
      <c r="WW24" s="881"/>
      <c r="WX24" s="881"/>
      <c r="WY24" s="881"/>
      <c r="WZ24" s="881"/>
      <c r="XA24" s="881"/>
      <c r="XB24" s="881"/>
      <c r="XC24" s="881"/>
      <c r="XD24" s="881"/>
      <c r="XE24" s="881"/>
      <c r="XF24" s="881"/>
      <c r="XG24" s="881"/>
      <c r="XH24" s="881"/>
      <c r="XI24" s="881"/>
      <c r="XJ24" s="881"/>
      <c r="XK24" s="881"/>
      <c r="XL24" s="881"/>
      <c r="XM24" s="881"/>
      <c r="XN24" s="881"/>
      <c r="XO24" s="881"/>
      <c r="XP24" s="881"/>
      <c r="XQ24" s="881"/>
      <c r="XR24" s="881"/>
      <c r="XS24" s="881"/>
      <c r="XT24" s="881"/>
      <c r="XU24" s="881"/>
      <c r="XV24" s="881"/>
      <c r="XW24" s="881"/>
      <c r="XX24" s="881"/>
      <c r="XY24" s="881"/>
      <c r="XZ24" s="881"/>
      <c r="YA24" s="881"/>
      <c r="YB24" s="881"/>
      <c r="YC24" s="881"/>
      <c r="YD24" s="881"/>
      <c r="YE24" s="881"/>
      <c r="YF24" s="881"/>
      <c r="YG24" s="881"/>
      <c r="YH24" s="881"/>
      <c r="YI24" s="881"/>
      <c r="YJ24" s="881"/>
      <c r="YK24" s="881"/>
      <c r="YL24" s="881"/>
      <c r="YM24" s="881"/>
      <c r="YN24" s="881"/>
      <c r="YO24" s="881"/>
      <c r="YP24" s="881"/>
      <c r="YQ24" s="881"/>
      <c r="YR24" s="881"/>
      <c r="YS24" s="881"/>
      <c r="YT24" s="881"/>
      <c r="YU24" s="881"/>
      <c r="YV24" s="881"/>
      <c r="YW24" s="881"/>
      <c r="YX24" s="881"/>
      <c r="YY24" s="881"/>
      <c r="YZ24" s="881"/>
      <c r="ZA24" s="881"/>
      <c r="ZB24" s="881"/>
      <c r="ZC24" s="881"/>
      <c r="ZD24" s="881"/>
      <c r="ZE24" s="881"/>
      <c r="ZF24" s="881"/>
      <c r="ZG24" s="881"/>
      <c r="ZH24" s="881"/>
      <c r="ZI24" s="881"/>
      <c r="ZJ24" s="881"/>
      <c r="ZK24" s="881"/>
      <c r="ZL24" s="881"/>
      <c r="ZM24" s="881"/>
      <c r="ZN24" s="881"/>
      <c r="ZO24" s="881"/>
      <c r="ZP24" s="881"/>
      <c r="ZQ24" s="881"/>
      <c r="ZR24" s="881"/>
      <c r="ZS24" s="881"/>
      <c r="ZT24" s="881"/>
      <c r="ZU24" s="881"/>
      <c r="ZV24" s="881"/>
      <c r="ZW24" s="881"/>
      <c r="ZX24" s="881"/>
      <c r="ZY24" s="881"/>
      <c r="ZZ24" s="881"/>
      <c r="AAA24" s="881"/>
      <c r="AAB24" s="881"/>
      <c r="AAC24" s="881"/>
      <c r="AAD24" s="881"/>
      <c r="AAE24" s="881"/>
      <c r="AAF24" s="881"/>
      <c r="AAG24" s="881"/>
      <c r="AAH24" s="881"/>
      <c r="AAI24" s="881"/>
      <c r="AAJ24" s="881"/>
      <c r="AAK24" s="881"/>
      <c r="AAL24" s="881"/>
      <c r="AAM24" s="881"/>
      <c r="AAN24" s="881"/>
      <c r="AAO24" s="881"/>
      <c r="AAP24" s="881"/>
      <c r="AAQ24" s="881"/>
      <c r="AAR24" s="881"/>
      <c r="AAS24" s="881"/>
      <c r="AAT24" s="881"/>
      <c r="AAU24" s="881"/>
      <c r="AAV24" s="881"/>
      <c r="AAW24" s="881"/>
      <c r="AAX24" s="881"/>
      <c r="AAY24" s="881"/>
      <c r="AAZ24" s="881"/>
      <c r="ABA24" s="881"/>
      <c r="ABB24" s="881"/>
      <c r="ABC24" s="881"/>
      <c r="ABD24" s="881"/>
      <c r="ABE24" s="881"/>
      <c r="ABF24" s="881"/>
      <c r="ABG24" s="881"/>
      <c r="ABH24" s="881"/>
      <c r="ABI24" s="881"/>
      <c r="ABJ24" s="881"/>
      <c r="ABK24" s="881"/>
      <c r="ABL24" s="881"/>
      <c r="ABM24" s="881"/>
      <c r="ABN24" s="881"/>
      <c r="ABO24" s="881"/>
      <c r="ABP24" s="881"/>
      <c r="ABQ24" s="881"/>
      <c r="ABR24" s="881"/>
      <c r="ABS24" s="881"/>
      <c r="ABT24" s="881"/>
      <c r="ABU24" s="881"/>
      <c r="ABV24" s="881"/>
      <c r="ABW24" s="881"/>
      <c r="ABX24" s="881"/>
      <c r="ABY24" s="881"/>
      <c r="ABZ24" s="881"/>
      <c r="ACA24" s="881"/>
      <c r="ACB24" s="881"/>
      <c r="ACC24" s="881"/>
      <c r="ACD24" s="881"/>
      <c r="ACE24" s="881"/>
      <c r="ACF24" s="881"/>
      <c r="ACG24" s="881"/>
      <c r="ACH24" s="881"/>
      <c r="ACI24" s="881"/>
      <c r="ACJ24" s="881"/>
      <c r="ACK24" s="881"/>
      <c r="ACL24" s="881"/>
      <c r="ACM24" s="881"/>
      <c r="ACN24" s="881"/>
      <c r="ACO24" s="881"/>
      <c r="ACP24" s="881"/>
      <c r="ACQ24" s="881"/>
      <c r="ACR24" s="881"/>
      <c r="ACS24" s="881"/>
      <c r="ACT24" s="881"/>
      <c r="ACU24" s="881"/>
      <c r="ACV24" s="881"/>
      <c r="ACW24" s="881"/>
      <c r="ACX24" s="881"/>
      <c r="ACY24" s="881"/>
      <c r="ACZ24" s="881"/>
      <c r="ADA24" s="881"/>
      <c r="ADB24" s="881"/>
      <c r="ADC24" s="881"/>
      <c r="ADD24" s="881"/>
      <c r="ADE24" s="881"/>
      <c r="ADF24" s="881"/>
      <c r="ADG24" s="881"/>
      <c r="ADH24" s="881"/>
      <c r="ADI24" s="881"/>
      <c r="ADJ24" s="881"/>
      <c r="ADK24" s="881"/>
      <c r="ADL24" s="881"/>
      <c r="ADM24" s="881"/>
      <c r="ADN24" s="881"/>
      <c r="ADO24" s="881"/>
      <c r="ADP24" s="881"/>
      <c r="ADQ24" s="881"/>
      <c r="ADR24" s="881"/>
      <c r="ADS24" s="881"/>
      <c r="ADT24" s="881"/>
      <c r="ADU24" s="881"/>
      <c r="ADV24" s="881"/>
      <c r="ADW24" s="881"/>
      <c r="ADX24" s="881"/>
      <c r="ADY24" s="881"/>
      <c r="ADZ24" s="881"/>
      <c r="AEA24" s="881"/>
      <c r="AEB24" s="881"/>
      <c r="AEC24" s="881"/>
      <c r="AED24" s="881"/>
      <c r="AEE24" s="881"/>
      <c r="AEF24" s="881"/>
      <c r="AEG24" s="881"/>
      <c r="AEH24" s="881"/>
      <c r="AEI24" s="881"/>
      <c r="AEJ24" s="881"/>
      <c r="AEK24" s="881"/>
      <c r="AEL24" s="881"/>
      <c r="AEM24" s="881"/>
      <c r="AEN24" s="881"/>
      <c r="AEO24" s="881"/>
      <c r="AEP24" s="881"/>
      <c r="AEQ24" s="881"/>
      <c r="AER24" s="881"/>
      <c r="AES24" s="881"/>
      <c r="AET24" s="881"/>
      <c r="AEU24" s="881"/>
      <c r="AEV24" s="881"/>
      <c r="AEW24" s="881"/>
      <c r="AEX24" s="881"/>
      <c r="AEY24" s="881"/>
      <c r="AEZ24" s="881"/>
      <c r="AFA24" s="881"/>
      <c r="AFB24" s="881"/>
      <c r="AFC24" s="881"/>
      <c r="AFD24" s="881"/>
      <c r="AFE24" s="881"/>
      <c r="AFF24" s="881"/>
      <c r="AFG24" s="881"/>
      <c r="AFH24" s="881"/>
      <c r="AFI24" s="881"/>
      <c r="AFJ24" s="881"/>
      <c r="AFK24" s="881"/>
      <c r="AFL24" s="881"/>
      <c r="AFM24" s="881"/>
      <c r="AFN24" s="881"/>
      <c r="AFO24" s="881"/>
      <c r="AFP24" s="881"/>
      <c r="AFQ24" s="881"/>
      <c r="AFR24" s="881"/>
      <c r="AFS24" s="881"/>
      <c r="AFT24" s="881"/>
      <c r="AFU24" s="881"/>
      <c r="AFV24" s="881"/>
      <c r="AFW24" s="881"/>
      <c r="AFX24" s="881"/>
      <c r="AFY24" s="881"/>
      <c r="AFZ24" s="881"/>
      <c r="AGA24" s="881"/>
      <c r="AGB24" s="881"/>
      <c r="AGC24" s="881"/>
      <c r="AGD24" s="881"/>
      <c r="AGE24" s="881"/>
      <c r="AGF24" s="881"/>
      <c r="AGG24" s="881"/>
      <c r="AGH24" s="881"/>
      <c r="AGI24" s="881"/>
      <c r="AGJ24" s="881"/>
      <c r="AGK24" s="881"/>
      <c r="AGL24" s="881"/>
      <c r="AGM24" s="881"/>
      <c r="AGN24" s="881"/>
      <c r="AGO24" s="881"/>
      <c r="AGP24" s="881"/>
      <c r="AGQ24" s="881"/>
      <c r="AGR24" s="881"/>
      <c r="AGS24" s="881"/>
      <c r="AGT24" s="881"/>
      <c r="AGU24" s="881"/>
      <c r="AGV24" s="881"/>
      <c r="AGW24" s="881"/>
      <c r="AGX24" s="881"/>
      <c r="AGY24" s="881"/>
      <c r="AGZ24" s="881"/>
      <c r="AHA24" s="881"/>
      <c r="AHB24" s="881"/>
      <c r="AHC24" s="881"/>
      <c r="AHD24" s="881"/>
      <c r="AHE24" s="881"/>
      <c r="AHF24" s="881"/>
      <c r="AHG24" s="881"/>
      <c r="AHH24" s="881"/>
      <c r="AHI24" s="881"/>
      <c r="AHJ24" s="881"/>
      <c r="AHK24" s="881"/>
      <c r="AHL24" s="881"/>
      <c r="AHM24" s="881"/>
      <c r="AHN24" s="881"/>
      <c r="AHO24" s="881"/>
      <c r="AHP24" s="881"/>
      <c r="AHQ24" s="881"/>
      <c r="AHR24" s="881"/>
      <c r="AHS24" s="881"/>
      <c r="AHT24" s="881"/>
      <c r="AHU24" s="881"/>
      <c r="AHV24" s="881"/>
      <c r="AHW24" s="881"/>
      <c r="AHX24" s="881"/>
      <c r="AHY24" s="881"/>
      <c r="AHZ24" s="881"/>
      <c r="AIA24" s="881"/>
      <c r="AIB24" s="881"/>
      <c r="AIC24" s="881"/>
      <c r="AID24" s="881"/>
      <c r="AIE24" s="881"/>
      <c r="AIF24" s="881"/>
      <c r="AIG24" s="881"/>
      <c r="AIH24" s="881"/>
      <c r="AII24" s="881"/>
      <c r="AIJ24" s="881"/>
      <c r="AIK24" s="881"/>
      <c r="AIL24" s="881"/>
      <c r="AIM24" s="881"/>
      <c r="AIN24" s="881"/>
      <c r="AIO24" s="881"/>
      <c r="AIP24" s="881"/>
      <c r="AIQ24" s="881"/>
      <c r="AIR24" s="881"/>
      <c r="AIS24" s="881"/>
      <c r="AIT24" s="881"/>
      <c r="AIU24" s="881"/>
      <c r="AIV24" s="881"/>
      <c r="AIW24" s="881"/>
      <c r="AIX24" s="881"/>
      <c r="AIY24" s="881"/>
      <c r="AIZ24" s="881"/>
      <c r="AJA24" s="881"/>
      <c r="AJB24" s="881"/>
      <c r="AJC24" s="881"/>
      <c r="AJD24" s="881"/>
      <c r="AJE24" s="881"/>
      <c r="AJF24" s="881"/>
      <c r="AJG24" s="881"/>
      <c r="AJH24" s="881"/>
      <c r="AJI24" s="881"/>
      <c r="AJJ24" s="881"/>
      <c r="AJK24" s="881"/>
      <c r="AJL24" s="881"/>
      <c r="AJM24" s="881"/>
      <c r="AJN24" s="881"/>
      <c r="AJO24" s="881"/>
      <c r="AJP24" s="881"/>
      <c r="AJQ24" s="881"/>
      <c r="AJR24" s="881"/>
      <c r="AJS24" s="881"/>
      <c r="AJT24" s="881"/>
      <c r="AJU24" s="881"/>
      <c r="AJV24" s="881"/>
      <c r="AJW24" s="881"/>
      <c r="AJX24" s="881"/>
      <c r="AJY24" s="881"/>
      <c r="AJZ24" s="881"/>
      <c r="AKA24" s="881"/>
      <c r="AKB24" s="881"/>
      <c r="AKC24" s="881"/>
      <c r="AKD24" s="881"/>
      <c r="AKE24" s="881"/>
      <c r="AKF24" s="881"/>
      <c r="AKG24" s="881"/>
      <c r="AKH24" s="881"/>
      <c r="AKI24" s="881"/>
      <c r="AKJ24" s="881"/>
      <c r="AKK24" s="881"/>
      <c r="AKL24" s="881"/>
      <c r="AKM24" s="881"/>
      <c r="AKN24" s="881"/>
      <c r="AKO24" s="881"/>
      <c r="AKP24" s="881"/>
      <c r="AKQ24" s="881"/>
      <c r="AKR24" s="881"/>
      <c r="AKS24" s="881"/>
      <c r="AKT24" s="881"/>
      <c r="AKU24" s="881"/>
      <c r="AKV24" s="881"/>
      <c r="AKW24" s="881"/>
      <c r="AKX24" s="881"/>
      <c r="AKY24" s="881"/>
      <c r="AKZ24" s="881"/>
      <c r="ALA24" s="881"/>
      <c r="ALB24" s="881"/>
      <c r="ALC24" s="881"/>
      <c r="ALD24" s="881"/>
      <c r="ALE24" s="881"/>
      <c r="ALF24" s="881"/>
      <c r="ALG24" s="881"/>
      <c r="ALH24" s="881"/>
      <c r="ALI24" s="881"/>
      <c r="ALJ24" s="881"/>
      <c r="ALK24" s="881"/>
      <c r="ALL24" s="881"/>
      <c r="ALM24" s="881"/>
      <c r="ALN24" s="881"/>
      <c r="ALO24" s="881"/>
      <c r="ALP24" s="881"/>
      <c r="ALQ24" s="881"/>
      <c r="ALR24" s="881"/>
      <c r="ALS24" s="881"/>
      <c r="ALT24" s="881"/>
      <c r="ALU24" s="881"/>
      <c r="ALV24" s="881"/>
      <c r="ALW24" s="881"/>
      <c r="ALX24" s="881"/>
      <c r="ALY24" s="881"/>
      <c r="ALZ24" s="881"/>
      <c r="AMA24" s="881"/>
      <c r="AMB24" s="881"/>
      <c r="AMC24" s="881"/>
      <c r="AMD24" s="881"/>
      <c r="AME24" s="881"/>
      <c r="AMF24" s="881"/>
      <c r="AMG24" s="881"/>
      <c r="AMH24" s="881"/>
      <c r="AMI24" s="881"/>
      <c r="AMJ24" s="881"/>
      <c r="AMK24" s="881"/>
      <c r="AML24" s="881"/>
      <c r="AMM24" s="881"/>
      <c r="AMN24" s="881"/>
      <c r="AMO24" s="881"/>
      <c r="AMP24" s="881"/>
      <c r="AMQ24" s="881"/>
      <c r="AMR24" s="881"/>
      <c r="AMS24" s="881"/>
      <c r="AMT24" s="881"/>
      <c r="AMU24" s="881"/>
      <c r="AMV24" s="881"/>
      <c r="AMW24" s="881"/>
      <c r="AMX24" s="881"/>
      <c r="AMY24" s="881"/>
      <c r="AMZ24" s="881"/>
      <c r="ANA24" s="881"/>
      <c r="ANB24" s="881"/>
      <c r="ANC24" s="881"/>
      <c r="AND24" s="881"/>
      <c r="ANE24" s="881"/>
      <c r="ANF24" s="881"/>
      <c r="ANG24" s="881"/>
      <c r="ANH24" s="881"/>
      <c r="ANI24" s="881"/>
      <c r="ANJ24" s="881"/>
      <c r="ANK24" s="881"/>
      <c r="ANL24" s="881"/>
      <c r="ANM24" s="881"/>
      <c r="ANN24" s="881"/>
      <c r="ANO24" s="881"/>
      <c r="ANP24" s="881"/>
      <c r="ANQ24" s="881"/>
      <c r="ANR24" s="881"/>
      <c r="ANS24" s="881"/>
      <c r="ANT24" s="881"/>
      <c r="ANU24" s="881"/>
      <c r="ANV24" s="881"/>
      <c r="ANW24" s="881"/>
      <c r="ANX24" s="881"/>
      <c r="ANY24" s="881"/>
      <c r="ANZ24" s="881"/>
      <c r="AOA24" s="881"/>
      <c r="AOB24" s="881"/>
      <c r="AOC24" s="881"/>
      <c r="AOD24" s="881"/>
      <c r="AOE24" s="881"/>
      <c r="AOF24" s="881"/>
      <c r="AOG24" s="881"/>
      <c r="AOH24" s="881"/>
      <c r="AOI24" s="881"/>
      <c r="AOJ24" s="881"/>
      <c r="AOK24" s="881"/>
      <c r="AOL24" s="881"/>
      <c r="AOM24" s="881"/>
      <c r="AON24" s="881"/>
      <c r="AOO24" s="881"/>
      <c r="AOP24" s="881"/>
      <c r="AOQ24" s="881"/>
      <c r="AOR24" s="881"/>
      <c r="AOS24" s="881"/>
      <c r="AOT24" s="881"/>
      <c r="AOU24" s="881"/>
      <c r="AOV24" s="881"/>
      <c r="AOW24" s="881"/>
      <c r="AOX24" s="881"/>
      <c r="AOY24" s="881"/>
      <c r="AOZ24" s="881"/>
      <c r="APA24" s="881"/>
      <c r="APB24" s="881"/>
      <c r="APC24" s="881"/>
      <c r="APD24" s="881"/>
      <c r="APE24" s="881"/>
      <c r="APF24" s="881"/>
      <c r="APG24" s="881"/>
      <c r="APH24" s="881"/>
      <c r="API24" s="881"/>
      <c r="APJ24" s="881"/>
      <c r="APK24" s="881"/>
      <c r="APL24" s="881"/>
      <c r="APM24" s="881"/>
      <c r="APN24" s="881"/>
      <c r="APO24" s="881"/>
      <c r="APP24" s="881"/>
      <c r="APQ24" s="881"/>
      <c r="APR24" s="881"/>
      <c r="APS24" s="881"/>
      <c r="APT24" s="881"/>
      <c r="APU24" s="881"/>
      <c r="APV24" s="881"/>
      <c r="APW24" s="881"/>
      <c r="APX24" s="881"/>
      <c r="APY24" s="881"/>
      <c r="APZ24" s="881"/>
      <c r="AQA24" s="881"/>
      <c r="AQB24" s="881"/>
      <c r="AQC24" s="881"/>
      <c r="AQD24" s="881"/>
      <c r="AQE24" s="881"/>
      <c r="AQF24" s="881"/>
      <c r="AQG24" s="881"/>
      <c r="AQH24" s="881"/>
      <c r="AQI24" s="881"/>
      <c r="AQJ24" s="881"/>
      <c r="AQK24" s="881"/>
      <c r="AQL24" s="881"/>
      <c r="AQM24" s="881"/>
      <c r="AQN24" s="881"/>
      <c r="AQO24" s="881"/>
      <c r="AQP24" s="881"/>
      <c r="AQQ24" s="881"/>
      <c r="AQR24" s="881"/>
      <c r="AQS24" s="881"/>
      <c r="AQT24" s="881"/>
      <c r="AQU24" s="881"/>
      <c r="AQV24" s="881"/>
      <c r="AQW24" s="881"/>
      <c r="AQX24" s="881"/>
      <c r="AQY24" s="881"/>
      <c r="AQZ24" s="881"/>
      <c r="ARA24" s="881"/>
      <c r="ARB24" s="881"/>
      <c r="ARC24" s="881"/>
      <c r="ARD24" s="881"/>
      <c r="ARE24" s="881"/>
      <c r="ARF24" s="881"/>
      <c r="ARG24" s="881"/>
      <c r="ARH24" s="881"/>
      <c r="ARI24" s="881"/>
      <c r="ARJ24" s="881"/>
      <c r="ARK24" s="881"/>
      <c r="ARL24" s="881"/>
      <c r="ARM24" s="881"/>
      <c r="ARN24" s="881"/>
      <c r="ARO24" s="881"/>
      <c r="ARP24" s="881"/>
      <c r="ARQ24" s="881"/>
      <c r="ARR24" s="881"/>
      <c r="ARS24" s="881"/>
      <c r="ART24" s="881"/>
      <c r="ARU24" s="881"/>
      <c r="ARV24" s="881"/>
      <c r="ARW24" s="881"/>
      <c r="ARX24" s="881"/>
      <c r="ARY24" s="881"/>
      <c r="ARZ24" s="881"/>
      <c r="ASA24" s="881"/>
      <c r="ASB24" s="881"/>
      <c r="ASC24" s="881"/>
      <c r="ASD24" s="881"/>
      <c r="ASE24" s="881"/>
      <c r="ASF24" s="881"/>
      <c r="ASG24" s="881"/>
      <c r="ASH24" s="881"/>
      <c r="ASI24" s="881"/>
      <c r="ASJ24" s="881"/>
      <c r="ASK24" s="881"/>
      <c r="ASL24" s="881"/>
      <c r="ASM24" s="881"/>
      <c r="ASN24" s="881"/>
      <c r="ASO24" s="881"/>
      <c r="ASP24" s="881"/>
      <c r="ASQ24" s="881"/>
      <c r="ASR24" s="881"/>
      <c r="ASS24" s="881"/>
      <c r="AST24" s="881"/>
      <c r="ASU24" s="881"/>
      <c r="ASV24" s="881"/>
      <c r="ASW24" s="881"/>
      <c r="ASX24" s="881"/>
      <c r="ASY24" s="881"/>
      <c r="ASZ24" s="881"/>
      <c r="ATA24" s="881"/>
      <c r="ATB24" s="881"/>
      <c r="ATC24" s="881"/>
      <c r="ATD24" s="881"/>
      <c r="ATE24" s="881"/>
      <c r="ATF24" s="881"/>
      <c r="ATG24" s="881"/>
      <c r="ATH24" s="881"/>
      <c r="ATI24" s="881"/>
      <c r="ATJ24" s="881"/>
      <c r="ATK24" s="881"/>
      <c r="ATL24" s="881"/>
      <c r="ATM24" s="881"/>
      <c r="ATN24" s="881"/>
      <c r="ATO24" s="881"/>
      <c r="ATP24" s="881"/>
      <c r="ATQ24" s="881"/>
      <c r="ATR24" s="881"/>
      <c r="ATS24" s="881"/>
      <c r="ATT24" s="881"/>
      <c r="ATU24" s="881"/>
      <c r="ATV24" s="881"/>
      <c r="ATW24" s="881"/>
      <c r="ATX24" s="881"/>
      <c r="ATY24" s="881"/>
      <c r="ATZ24" s="881"/>
      <c r="AUA24" s="881"/>
      <c r="AUB24" s="881"/>
      <c r="AUC24" s="881"/>
      <c r="AUD24" s="881"/>
      <c r="AUE24" s="881"/>
      <c r="AUF24" s="881"/>
      <c r="AUG24" s="881"/>
      <c r="AUH24" s="881"/>
      <c r="AUI24" s="881"/>
      <c r="AUJ24" s="881"/>
      <c r="AUK24" s="881"/>
      <c r="AUL24" s="881"/>
      <c r="AUM24" s="881"/>
      <c r="AUN24" s="881"/>
      <c r="AUO24" s="881"/>
      <c r="AUP24" s="881"/>
      <c r="AUQ24" s="881"/>
      <c r="AUR24" s="881"/>
      <c r="AUS24" s="881"/>
      <c r="AUT24" s="881"/>
      <c r="AUU24" s="881"/>
      <c r="AUV24" s="881"/>
      <c r="AUW24" s="881"/>
      <c r="AUX24" s="881"/>
      <c r="AUY24" s="881"/>
      <c r="AUZ24" s="881"/>
      <c r="AVA24" s="881"/>
      <c r="AVB24" s="881"/>
      <c r="AVC24" s="881"/>
      <c r="AVD24" s="881"/>
      <c r="AVE24" s="881"/>
      <c r="AVF24" s="881"/>
      <c r="AVG24" s="881"/>
      <c r="AVH24" s="881"/>
      <c r="AVI24" s="881"/>
      <c r="AVJ24" s="881"/>
      <c r="AVK24" s="881"/>
      <c r="AVL24" s="881"/>
      <c r="AVM24" s="881"/>
      <c r="AVN24" s="881"/>
      <c r="AVO24" s="881"/>
      <c r="AVP24" s="881"/>
      <c r="AVQ24" s="881"/>
      <c r="AVR24" s="881"/>
      <c r="AVS24" s="881"/>
      <c r="AVT24" s="881"/>
      <c r="AVU24" s="881"/>
      <c r="AVV24" s="881"/>
      <c r="AVW24" s="881"/>
      <c r="AVX24" s="881"/>
      <c r="AVY24" s="881"/>
      <c r="AVZ24" s="881"/>
      <c r="AWA24" s="881"/>
      <c r="AWB24" s="881"/>
      <c r="AWC24" s="881"/>
      <c r="AWD24" s="881"/>
      <c r="AWE24" s="881"/>
      <c r="AWF24" s="881"/>
      <c r="AWG24" s="881"/>
      <c r="AWH24" s="881"/>
      <c r="AWI24" s="881"/>
      <c r="AWJ24" s="881"/>
      <c r="AWK24" s="881"/>
      <c r="AWL24" s="881"/>
      <c r="AWM24" s="881"/>
      <c r="AWN24" s="881"/>
      <c r="AWO24" s="881"/>
      <c r="AWP24" s="881"/>
      <c r="AWQ24" s="881"/>
      <c r="AWR24" s="881"/>
      <c r="AWS24" s="881"/>
      <c r="AWT24" s="881"/>
      <c r="AWU24" s="881"/>
      <c r="AWV24" s="881"/>
      <c r="AWW24" s="881"/>
      <c r="AWX24" s="881"/>
      <c r="AWY24" s="881"/>
      <c r="AWZ24" s="881"/>
      <c r="AXA24" s="881"/>
      <c r="AXB24" s="881"/>
      <c r="AXC24" s="881"/>
      <c r="AXD24" s="881"/>
      <c r="AXE24" s="881"/>
      <c r="AXF24" s="881"/>
      <c r="AXG24" s="881"/>
      <c r="AXH24" s="881"/>
      <c r="AXI24" s="881"/>
      <c r="AXJ24" s="881"/>
      <c r="AXK24" s="881"/>
      <c r="AXL24" s="881"/>
      <c r="AXM24" s="881"/>
      <c r="AXN24" s="881"/>
      <c r="AXO24" s="881"/>
      <c r="AXP24" s="881"/>
      <c r="AXQ24" s="881"/>
      <c r="AXR24" s="881"/>
      <c r="AXS24" s="881"/>
      <c r="AXT24" s="881"/>
      <c r="AXU24" s="881"/>
      <c r="AXV24" s="881"/>
      <c r="AXW24" s="881"/>
      <c r="AXX24" s="881"/>
      <c r="AXY24" s="881"/>
      <c r="AXZ24" s="881"/>
      <c r="AYA24" s="881"/>
      <c r="AYB24" s="881"/>
      <c r="AYC24" s="881"/>
      <c r="AYD24" s="881"/>
      <c r="AYE24" s="881"/>
      <c r="AYF24" s="881"/>
      <c r="AYG24" s="881"/>
      <c r="AYH24" s="881"/>
      <c r="AYI24" s="881"/>
      <c r="AYJ24" s="881"/>
      <c r="AYK24" s="881"/>
      <c r="AYL24" s="881"/>
      <c r="AYM24" s="881"/>
      <c r="AYN24" s="881"/>
      <c r="AYO24" s="881"/>
      <c r="AYP24" s="881"/>
      <c r="AYQ24" s="881"/>
      <c r="AYR24" s="881"/>
      <c r="AYS24" s="881"/>
      <c r="AYT24" s="881"/>
      <c r="AYU24" s="881"/>
      <c r="AYV24" s="881"/>
      <c r="AYW24" s="881"/>
      <c r="AYX24" s="881"/>
      <c r="AYY24" s="881"/>
      <c r="AYZ24" s="881"/>
      <c r="AZA24" s="881"/>
      <c r="AZB24" s="881"/>
      <c r="AZC24" s="881"/>
      <c r="AZD24" s="881"/>
      <c r="AZE24" s="881"/>
      <c r="AZF24" s="881"/>
      <c r="AZG24" s="881"/>
      <c r="AZH24" s="881"/>
      <c r="AZI24" s="881"/>
      <c r="AZJ24" s="881"/>
      <c r="AZK24" s="881"/>
      <c r="AZL24" s="881"/>
      <c r="AZM24" s="881"/>
      <c r="AZN24" s="881"/>
      <c r="AZO24" s="881"/>
      <c r="AZP24" s="881"/>
      <c r="AZQ24" s="881"/>
      <c r="AZR24" s="881"/>
      <c r="AZS24" s="881"/>
      <c r="AZT24" s="881"/>
      <c r="AZU24" s="881"/>
      <c r="AZV24" s="881"/>
      <c r="AZW24" s="881"/>
      <c r="AZX24" s="881"/>
      <c r="AZY24" s="881"/>
      <c r="AZZ24" s="881"/>
      <c r="BAA24" s="881"/>
      <c r="BAB24" s="881"/>
      <c r="BAC24" s="881"/>
      <c r="BAD24" s="881"/>
      <c r="BAE24" s="881"/>
      <c r="BAF24" s="881"/>
      <c r="BAG24" s="881"/>
      <c r="BAH24" s="881"/>
      <c r="BAI24" s="881"/>
      <c r="BAJ24" s="881"/>
      <c r="BAK24" s="881"/>
      <c r="BAL24" s="881"/>
      <c r="BAM24" s="881"/>
      <c r="BAN24" s="881"/>
      <c r="BAO24" s="881"/>
      <c r="BAP24" s="881"/>
      <c r="BAQ24" s="881"/>
      <c r="BAR24" s="881"/>
      <c r="BAS24" s="881"/>
      <c r="BAT24" s="881"/>
      <c r="BAU24" s="881"/>
      <c r="BAV24" s="881"/>
      <c r="BAW24" s="881"/>
      <c r="BAX24" s="881"/>
      <c r="BAY24" s="881"/>
      <c r="BAZ24" s="881"/>
      <c r="BBA24" s="881"/>
      <c r="BBB24" s="881"/>
      <c r="BBC24" s="881"/>
      <c r="BBD24" s="881"/>
      <c r="BBE24" s="881"/>
      <c r="BBF24" s="881"/>
      <c r="BBG24" s="881"/>
      <c r="BBH24" s="881"/>
      <c r="BBI24" s="881"/>
      <c r="BBJ24" s="881"/>
      <c r="BBK24" s="881"/>
      <c r="BBL24" s="881"/>
      <c r="BBM24" s="881"/>
      <c r="BBN24" s="881"/>
      <c r="BBO24" s="881"/>
      <c r="BBP24" s="881"/>
      <c r="BBQ24" s="881"/>
      <c r="BBR24" s="881"/>
      <c r="BBS24" s="881"/>
      <c r="BBT24" s="881"/>
      <c r="BBU24" s="881"/>
      <c r="BBV24" s="881"/>
      <c r="BBW24" s="881"/>
      <c r="BBX24" s="881"/>
      <c r="BBY24" s="881"/>
      <c r="BBZ24" s="881"/>
      <c r="BCA24" s="881"/>
      <c r="BCB24" s="881"/>
      <c r="BCC24" s="881"/>
      <c r="BCD24" s="881"/>
      <c r="BCE24" s="881"/>
      <c r="BCF24" s="881"/>
      <c r="BCG24" s="881"/>
      <c r="BCH24" s="881"/>
      <c r="BCI24" s="881"/>
      <c r="BCJ24" s="881"/>
      <c r="BCK24" s="881"/>
      <c r="BCL24" s="881"/>
      <c r="BCM24" s="881"/>
      <c r="BCN24" s="881"/>
      <c r="BCO24" s="881"/>
      <c r="BCP24" s="881"/>
      <c r="BCQ24" s="881"/>
      <c r="BCR24" s="881"/>
      <c r="BCS24" s="881"/>
      <c r="BCT24" s="881"/>
      <c r="BCU24" s="881"/>
      <c r="BCV24" s="881"/>
      <c r="BCW24" s="881"/>
      <c r="BCX24" s="881"/>
      <c r="BCY24" s="881"/>
      <c r="BCZ24" s="881"/>
      <c r="BDA24" s="881"/>
      <c r="BDB24" s="881"/>
      <c r="BDC24" s="881"/>
      <c r="BDD24" s="881"/>
      <c r="BDE24" s="881"/>
      <c r="BDF24" s="881"/>
      <c r="BDG24" s="881"/>
      <c r="BDH24" s="881"/>
      <c r="BDI24" s="881"/>
      <c r="BDJ24" s="881"/>
      <c r="BDK24" s="881"/>
      <c r="BDL24" s="881"/>
      <c r="BDM24" s="881"/>
      <c r="BDN24" s="881"/>
      <c r="BDO24" s="881"/>
      <c r="BDP24" s="881"/>
      <c r="BDQ24" s="881"/>
      <c r="BDR24" s="881"/>
      <c r="BDS24" s="881"/>
      <c r="BDT24" s="881"/>
      <c r="BDU24" s="881"/>
      <c r="BDV24" s="881"/>
      <c r="BDW24" s="881"/>
      <c r="BDX24" s="881"/>
      <c r="BDY24" s="881"/>
      <c r="BDZ24" s="881"/>
      <c r="BEA24" s="881"/>
      <c r="BEB24" s="881"/>
      <c r="BEC24" s="881"/>
      <c r="BED24" s="881"/>
      <c r="BEE24" s="881"/>
      <c r="BEF24" s="881"/>
      <c r="BEG24" s="881"/>
      <c r="BEH24" s="881"/>
      <c r="BEI24" s="881"/>
      <c r="BEJ24" s="881"/>
      <c r="BEK24" s="881"/>
      <c r="BEL24" s="881"/>
      <c r="BEM24" s="881"/>
      <c r="BEN24" s="881"/>
      <c r="BEO24" s="881"/>
      <c r="BEP24" s="881"/>
      <c r="BEQ24" s="881"/>
      <c r="BER24" s="881"/>
      <c r="BES24" s="881"/>
      <c r="BET24" s="881"/>
      <c r="BEU24" s="881"/>
      <c r="BEV24" s="881"/>
      <c r="BEW24" s="881"/>
      <c r="BEX24" s="881"/>
      <c r="BEY24" s="881"/>
      <c r="BEZ24" s="881"/>
      <c r="BFA24" s="881"/>
      <c r="BFB24" s="881"/>
      <c r="BFC24" s="881"/>
      <c r="BFD24" s="881"/>
      <c r="BFE24" s="881"/>
      <c r="BFF24" s="881"/>
      <c r="BFG24" s="881"/>
      <c r="BFH24" s="881"/>
      <c r="BFI24" s="881"/>
      <c r="BFJ24" s="881"/>
      <c r="BFK24" s="881"/>
      <c r="BFL24" s="881"/>
      <c r="BFM24" s="881"/>
      <c r="BFN24" s="881"/>
      <c r="BFO24" s="881"/>
      <c r="BFP24" s="881"/>
      <c r="BFQ24" s="881"/>
      <c r="BFR24" s="881"/>
      <c r="BFS24" s="881"/>
      <c r="BFT24" s="881"/>
      <c r="BFU24" s="881"/>
      <c r="BFV24" s="881"/>
      <c r="BFW24" s="881"/>
      <c r="BFX24" s="881"/>
      <c r="BFY24" s="881"/>
      <c r="BFZ24" s="881"/>
      <c r="BGA24" s="881"/>
      <c r="BGB24" s="881"/>
      <c r="BGC24" s="881"/>
      <c r="BGD24" s="881"/>
      <c r="BGE24" s="881"/>
      <c r="BGF24" s="881"/>
      <c r="BGG24" s="881"/>
      <c r="BGH24" s="881"/>
      <c r="BGI24" s="881"/>
      <c r="BGJ24" s="881"/>
      <c r="BGK24" s="881"/>
      <c r="BGL24" s="881"/>
      <c r="BGM24" s="881"/>
      <c r="BGN24" s="881"/>
      <c r="BGO24" s="881"/>
      <c r="BGP24" s="881"/>
      <c r="BGQ24" s="881"/>
      <c r="BGR24" s="881"/>
      <c r="BGS24" s="881"/>
      <c r="BGT24" s="881"/>
      <c r="BGU24" s="881"/>
      <c r="BGV24" s="881"/>
      <c r="BGW24" s="881"/>
      <c r="BGX24" s="881"/>
      <c r="BGY24" s="881"/>
      <c r="BGZ24" s="881"/>
      <c r="BHA24" s="881"/>
      <c r="BHB24" s="881"/>
      <c r="BHC24" s="881"/>
      <c r="BHD24" s="881"/>
      <c r="BHE24" s="881"/>
      <c r="BHF24" s="881"/>
      <c r="BHG24" s="881"/>
      <c r="BHH24" s="881"/>
      <c r="BHI24" s="881"/>
      <c r="BHJ24" s="881"/>
      <c r="BHK24" s="881"/>
      <c r="BHL24" s="881"/>
      <c r="BHM24" s="881"/>
      <c r="BHN24" s="881"/>
      <c r="BHO24" s="881"/>
      <c r="BHP24" s="881"/>
      <c r="BHQ24" s="881"/>
      <c r="BHR24" s="881"/>
      <c r="BHS24" s="881"/>
      <c r="BHT24" s="881"/>
      <c r="BHU24" s="881"/>
      <c r="BHV24" s="881"/>
      <c r="BHW24" s="881"/>
      <c r="BHX24" s="881"/>
      <c r="BHY24" s="881"/>
      <c r="BHZ24" s="881"/>
      <c r="BIA24" s="881"/>
      <c r="BIB24" s="881"/>
      <c r="BIC24" s="881"/>
      <c r="BID24" s="881"/>
      <c r="BIE24" s="881"/>
      <c r="BIF24" s="881"/>
      <c r="BIG24" s="881"/>
      <c r="BIH24" s="881"/>
      <c r="BII24" s="881"/>
      <c r="BIJ24" s="881"/>
      <c r="BIK24" s="881"/>
      <c r="BIL24" s="881"/>
      <c r="BIM24" s="881"/>
      <c r="BIN24" s="881"/>
      <c r="BIO24" s="881"/>
      <c r="BIP24" s="881"/>
      <c r="BIQ24" s="881"/>
      <c r="BIR24" s="881"/>
      <c r="BIS24" s="881"/>
      <c r="BIT24" s="881"/>
      <c r="BIU24" s="881"/>
      <c r="BIV24" s="881"/>
      <c r="BIW24" s="881"/>
      <c r="BIX24" s="881"/>
      <c r="BIY24" s="881"/>
      <c r="BIZ24" s="881"/>
      <c r="BJA24" s="881"/>
      <c r="BJB24" s="881"/>
      <c r="BJC24" s="881"/>
      <c r="BJD24" s="881"/>
      <c r="BJE24" s="881"/>
      <c r="BJF24" s="881"/>
      <c r="BJG24" s="881"/>
      <c r="BJH24" s="881"/>
      <c r="BJI24" s="881"/>
      <c r="BJJ24" s="881"/>
      <c r="BJK24" s="881"/>
      <c r="BJL24" s="881"/>
      <c r="BJM24" s="881"/>
      <c r="BJN24" s="881"/>
      <c r="BJO24" s="881"/>
      <c r="BJP24" s="881"/>
      <c r="BJQ24" s="881"/>
      <c r="BJR24" s="881"/>
      <c r="BJS24" s="881"/>
      <c r="BJT24" s="881"/>
      <c r="BJU24" s="881"/>
      <c r="BJV24" s="881"/>
      <c r="BJW24" s="881"/>
      <c r="BJX24" s="881"/>
      <c r="BJY24" s="881"/>
      <c r="BJZ24" s="881"/>
      <c r="BKA24" s="881"/>
      <c r="BKB24" s="881"/>
      <c r="BKC24" s="881"/>
      <c r="BKD24" s="881"/>
      <c r="BKE24" s="881"/>
      <c r="BKF24" s="881"/>
      <c r="BKG24" s="881"/>
      <c r="BKH24" s="881"/>
      <c r="BKI24" s="881"/>
      <c r="BKJ24" s="881"/>
      <c r="BKK24" s="881"/>
      <c r="BKL24" s="881"/>
      <c r="BKM24" s="881"/>
      <c r="BKN24" s="881"/>
      <c r="BKO24" s="881"/>
      <c r="BKP24" s="881"/>
      <c r="BKQ24" s="881"/>
      <c r="BKR24" s="881"/>
      <c r="BKS24" s="881"/>
      <c r="BKT24" s="881"/>
      <c r="BKU24" s="881"/>
      <c r="BKV24" s="881"/>
      <c r="BKW24" s="881"/>
      <c r="BKX24" s="881"/>
      <c r="BKY24" s="881"/>
      <c r="BKZ24" s="881"/>
      <c r="BLA24" s="881"/>
      <c r="BLB24" s="881"/>
      <c r="BLC24" s="881"/>
      <c r="BLD24" s="881"/>
      <c r="BLE24" s="881"/>
      <c r="BLF24" s="881"/>
      <c r="BLG24" s="881"/>
      <c r="BLH24" s="881"/>
      <c r="BLI24" s="881"/>
      <c r="BLJ24" s="881"/>
      <c r="BLK24" s="881"/>
      <c r="BLL24" s="881"/>
      <c r="BLM24" s="881"/>
      <c r="BLN24" s="881"/>
      <c r="BLO24" s="881"/>
      <c r="BLP24" s="881"/>
      <c r="BLQ24" s="881"/>
      <c r="BLR24" s="881"/>
      <c r="BLS24" s="881"/>
      <c r="BLT24" s="881"/>
      <c r="BLU24" s="881"/>
      <c r="BLV24" s="881"/>
      <c r="BLW24" s="881"/>
      <c r="BLX24" s="881"/>
      <c r="BLY24" s="881"/>
      <c r="BLZ24" s="881"/>
      <c r="BMA24" s="881"/>
      <c r="BMB24" s="881"/>
      <c r="BMC24" s="881"/>
      <c r="BMD24" s="881"/>
      <c r="BME24" s="881"/>
      <c r="BMF24" s="881"/>
      <c r="BMG24" s="881"/>
      <c r="BMH24" s="881"/>
      <c r="BMI24" s="881"/>
      <c r="BMJ24" s="881"/>
      <c r="BMK24" s="881"/>
      <c r="BML24" s="881"/>
      <c r="BMM24" s="881"/>
      <c r="BMN24" s="881"/>
      <c r="BMO24" s="881"/>
      <c r="BMP24" s="881"/>
      <c r="BMQ24" s="881"/>
      <c r="BMR24" s="881"/>
      <c r="BMS24" s="881"/>
      <c r="BMT24" s="881"/>
      <c r="BMU24" s="881"/>
      <c r="BMV24" s="881"/>
      <c r="BMW24" s="881"/>
      <c r="BMX24" s="881"/>
      <c r="BMY24" s="881"/>
      <c r="BMZ24" s="881"/>
      <c r="BNA24" s="881"/>
      <c r="BNB24" s="881"/>
      <c r="BNC24" s="881"/>
      <c r="BND24" s="881"/>
      <c r="BNE24" s="881"/>
      <c r="BNF24" s="881"/>
      <c r="BNG24" s="881"/>
      <c r="BNH24" s="881"/>
      <c r="BNI24" s="881"/>
      <c r="BNJ24" s="881"/>
      <c r="BNK24" s="881"/>
      <c r="BNL24" s="881"/>
      <c r="BNM24" s="881"/>
      <c r="BNN24" s="881"/>
      <c r="BNO24" s="881"/>
      <c r="BNP24" s="881"/>
      <c r="BNQ24" s="881"/>
      <c r="BNR24" s="881"/>
      <c r="BNS24" s="881"/>
      <c r="BNT24" s="881"/>
      <c r="BNU24" s="881"/>
      <c r="BNV24" s="881"/>
      <c r="BNW24" s="881"/>
      <c r="BNX24" s="881"/>
      <c r="BNY24" s="881"/>
      <c r="BNZ24" s="881"/>
      <c r="BOA24" s="881"/>
      <c r="BOB24" s="881"/>
      <c r="BOC24" s="881"/>
      <c r="BOD24" s="881"/>
      <c r="BOE24" s="881"/>
      <c r="BOF24" s="881"/>
      <c r="BOG24" s="881"/>
      <c r="BOH24" s="881"/>
      <c r="BOI24" s="881"/>
      <c r="BOJ24" s="881"/>
      <c r="BOK24" s="881"/>
      <c r="BOL24" s="881"/>
      <c r="BOM24" s="881"/>
      <c r="BON24" s="881"/>
      <c r="BOO24" s="881"/>
      <c r="BOP24" s="881"/>
      <c r="BOQ24" s="881"/>
      <c r="BOR24" s="881"/>
      <c r="BOS24" s="881"/>
      <c r="BOT24" s="881"/>
      <c r="BOU24" s="881"/>
      <c r="BOV24" s="881"/>
      <c r="BOW24" s="881"/>
      <c r="BOX24" s="881"/>
      <c r="BOY24" s="881"/>
      <c r="BOZ24" s="881"/>
      <c r="BPA24" s="881"/>
      <c r="BPB24" s="881"/>
      <c r="BPC24" s="881"/>
      <c r="BPD24" s="881"/>
      <c r="BPE24" s="881"/>
      <c r="BPF24" s="881"/>
      <c r="BPG24" s="881"/>
      <c r="BPH24" s="881"/>
      <c r="BPI24" s="881"/>
      <c r="BPJ24" s="881"/>
      <c r="BPK24" s="881"/>
      <c r="BPL24" s="881"/>
      <c r="BPM24" s="881"/>
      <c r="BPN24" s="881"/>
      <c r="BPO24" s="881"/>
      <c r="BPP24" s="881"/>
      <c r="BPQ24" s="881"/>
      <c r="BPR24" s="881"/>
      <c r="BPS24" s="881"/>
      <c r="BPT24" s="881"/>
      <c r="BPU24" s="881"/>
      <c r="BPV24" s="881"/>
      <c r="BPW24" s="881"/>
      <c r="BPX24" s="881"/>
      <c r="BPY24" s="881"/>
      <c r="BPZ24" s="881"/>
      <c r="BQA24" s="881"/>
      <c r="BQB24" s="881"/>
      <c r="BQC24" s="881"/>
      <c r="BQD24" s="881"/>
      <c r="BQE24" s="881"/>
      <c r="BQF24" s="881"/>
      <c r="BQG24" s="881"/>
      <c r="BQH24" s="881"/>
      <c r="BQI24" s="881"/>
      <c r="BQJ24" s="881"/>
      <c r="BQK24" s="881"/>
      <c r="BQL24" s="881"/>
      <c r="BQM24" s="881"/>
      <c r="BQN24" s="881"/>
      <c r="BQO24" s="881"/>
      <c r="BQP24" s="881"/>
      <c r="BQQ24" s="881"/>
      <c r="BQR24" s="881"/>
      <c r="BQS24" s="881"/>
      <c r="BQT24" s="881"/>
      <c r="BQU24" s="881"/>
      <c r="BQV24" s="881"/>
      <c r="BQW24" s="881"/>
      <c r="BQX24" s="881"/>
      <c r="BQY24" s="881"/>
      <c r="BQZ24" s="881"/>
      <c r="BRA24" s="881"/>
      <c r="BRB24" s="881"/>
      <c r="BRC24" s="881"/>
      <c r="BRD24" s="881"/>
      <c r="BRE24" s="881"/>
      <c r="BRF24" s="881"/>
      <c r="BRG24" s="881"/>
      <c r="BRH24" s="881"/>
      <c r="BRI24" s="881"/>
      <c r="BRJ24" s="881"/>
      <c r="BRK24" s="881"/>
      <c r="BRL24" s="881"/>
      <c r="BRM24" s="881"/>
      <c r="BRN24" s="881"/>
      <c r="BRO24" s="881"/>
      <c r="BRP24" s="881"/>
      <c r="BRQ24" s="881"/>
      <c r="BRR24" s="881"/>
      <c r="BRS24" s="881"/>
      <c r="BRT24" s="881"/>
      <c r="BRU24" s="881"/>
      <c r="BRV24" s="881"/>
      <c r="BRW24" s="881"/>
      <c r="BRX24" s="881"/>
      <c r="BRY24" s="881"/>
      <c r="BRZ24" s="881"/>
      <c r="BSA24" s="881"/>
      <c r="BSB24" s="881"/>
      <c r="BSC24" s="881"/>
      <c r="BSD24" s="881"/>
      <c r="BSE24" s="881"/>
      <c r="BSF24" s="881"/>
      <c r="BSG24" s="881"/>
      <c r="BSH24" s="881"/>
      <c r="BSI24" s="881"/>
      <c r="BSJ24" s="881"/>
      <c r="BSK24" s="881"/>
      <c r="BSL24" s="881"/>
      <c r="BSM24" s="881"/>
      <c r="BSN24" s="881"/>
      <c r="BSO24" s="881"/>
      <c r="BSP24" s="881"/>
      <c r="BSQ24" s="881"/>
      <c r="BSR24" s="881"/>
      <c r="BSS24" s="881"/>
      <c r="BST24" s="881"/>
      <c r="BSU24" s="881"/>
      <c r="BSV24" s="881"/>
      <c r="BSW24" s="881"/>
      <c r="BSX24" s="881"/>
      <c r="BSY24" s="881"/>
      <c r="BSZ24" s="881"/>
      <c r="BTA24" s="881"/>
      <c r="BTB24" s="881"/>
      <c r="BTC24" s="881"/>
      <c r="BTD24" s="881"/>
      <c r="BTE24" s="881"/>
      <c r="BTF24" s="881"/>
      <c r="BTG24" s="881"/>
      <c r="BTH24" s="881"/>
      <c r="BTI24" s="881"/>
      <c r="BTJ24" s="881"/>
      <c r="BTK24" s="881"/>
      <c r="BTL24" s="881"/>
      <c r="BTM24" s="881"/>
      <c r="BTN24" s="881"/>
      <c r="BTO24" s="881"/>
      <c r="BTP24" s="881"/>
      <c r="BTQ24" s="881"/>
      <c r="BTR24" s="881"/>
      <c r="BTS24" s="881"/>
      <c r="BTT24" s="881"/>
      <c r="BTU24" s="881"/>
      <c r="BTV24" s="881"/>
      <c r="BTW24" s="881"/>
      <c r="BTX24" s="881"/>
      <c r="BTY24" s="881"/>
      <c r="BTZ24" s="881"/>
      <c r="BUA24" s="881"/>
      <c r="BUB24" s="881"/>
      <c r="BUC24" s="881"/>
      <c r="BUD24" s="881"/>
      <c r="BUE24" s="881"/>
      <c r="BUF24" s="881"/>
      <c r="BUG24" s="881"/>
      <c r="BUH24" s="881"/>
      <c r="BUI24" s="881"/>
      <c r="BUJ24" s="881"/>
      <c r="BUK24" s="881"/>
      <c r="BUL24" s="881"/>
      <c r="BUM24" s="881"/>
      <c r="BUN24" s="881"/>
      <c r="BUO24" s="881"/>
      <c r="BUP24" s="881"/>
      <c r="BUQ24" s="881"/>
      <c r="BUR24" s="881"/>
      <c r="BUS24" s="881"/>
      <c r="BUT24" s="881"/>
      <c r="BUU24" s="881"/>
      <c r="BUV24" s="881"/>
      <c r="BUW24" s="881"/>
      <c r="BUX24" s="881"/>
      <c r="BUY24" s="881"/>
      <c r="BUZ24" s="881"/>
      <c r="BVA24" s="881"/>
      <c r="BVB24" s="881"/>
      <c r="BVC24" s="881"/>
      <c r="BVD24" s="881"/>
      <c r="BVE24" s="881"/>
      <c r="BVF24" s="881"/>
      <c r="BVG24" s="881"/>
      <c r="BVH24" s="881"/>
      <c r="BVI24" s="881"/>
      <c r="BVJ24" s="881"/>
      <c r="BVK24" s="881"/>
      <c r="BVL24" s="881"/>
      <c r="BVM24" s="881"/>
      <c r="BVN24" s="881"/>
      <c r="BVO24" s="881"/>
      <c r="BVP24" s="881"/>
      <c r="BVQ24" s="881"/>
      <c r="BVR24" s="881"/>
      <c r="BVS24" s="881"/>
      <c r="BVT24" s="881"/>
      <c r="BVU24" s="881"/>
      <c r="BVV24" s="881"/>
      <c r="BVW24" s="881"/>
      <c r="BVX24" s="881"/>
      <c r="BVY24" s="881"/>
      <c r="BVZ24" s="881"/>
      <c r="BWA24" s="881"/>
      <c r="BWB24" s="881"/>
      <c r="BWC24" s="881"/>
      <c r="BWD24" s="881"/>
      <c r="BWE24" s="881"/>
      <c r="BWF24" s="881"/>
      <c r="BWG24" s="881"/>
      <c r="BWH24" s="881"/>
      <c r="BWI24" s="881"/>
      <c r="BWJ24" s="881"/>
      <c r="BWK24" s="881"/>
      <c r="BWL24" s="881"/>
      <c r="BWM24" s="881"/>
      <c r="BWN24" s="881"/>
      <c r="BWO24" s="881"/>
      <c r="BWP24" s="881"/>
      <c r="BWQ24" s="881"/>
      <c r="BWR24" s="881"/>
      <c r="BWS24" s="881"/>
      <c r="BWT24" s="881"/>
      <c r="BWU24" s="881"/>
      <c r="BWV24" s="881"/>
      <c r="BWW24" s="881"/>
      <c r="BWX24" s="881"/>
      <c r="BWY24" s="881"/>
      <c r="BWZ24" s="881"/>
      <c r="BXA24" s="881"/>
      <c r="BXB24" s="881"/>
      <c r="BXC24" s="881"/>
      <c r="BXD24" s="881"/>
      <c r="BXE24" s="881"/>
      <c r="BXF24" s="881"/>
      <c r="BXG24" s="881"/>
      <c r="BXH24" s="881"/>
      <c r="BXI24" s="881"/>
      <c r="BXJ24" s="881"/>
      <c r="BXK24" s="881"/>
      <c r="BXL24" s="881"/>
      <c r="BXM24" s="881"/>
      <c r="BXN24" s="881"/>
      <c r="BXO24" s="881"/>
      <c r="BXP24" s="881"/>
      <c r="BXQ24" s="881"/>
      <c r="BXR24" s="881"/>
      <c r="BXS24" s="881"/>
      <c r="BXT24" s="881"/>
      <c r="BXU24" s="881"/>
      <c r="BXV24" s="881"/>
      <c r="BXW24" s="881"/>
      <c r="BXX24" s="881"/>
      <c r="BXY24" s="881"/>
      <c r="BXZ24" s="881"/>
      <c r="BYA24" s="881"/>
      <c r="BYB24" s="881"/>
      <c r="BYC24" s="881"/>
      <c r="BYD24" s="881"/>
      <c r="BYE24" s="881"/>
      <c r="BYF24" s="881"/>
      <c r="BYG24" s="881"/>
      <c r="BYH24" s="881"/>
      <c r="BYI24" s="881"/>
      <c r="BYJ24" s="881"/>
      <c r="BYK24" s="881"/>
      <c r="BYL24" s="881"/>
      <c r="BYM24" s="881"/>
      <c r="BYN24" s="881"/>
      <c r="BYO24" s="881"/>
      <c r="BYP24" s="881"/>
      <c r="BYQ24" s="881"/>
      <c r="BYR24" s="881"/>
      <c r="BYS24" s="881"/>
      <c r="BYT24" s="881"/>
      <c r="BYU24" s="881"/>
      <c r="BYV24" s="881"/>
      <c r="BYW24" s="881"/>
      <c r="BYX24" s="881"/>
      <c r="BYY24" s="881"/>
      <c r="BYZ24" s="881"/>
      <c r="BZA24" s="881"/>
      <c r="BZB24" s="881"/>
      <c r="BZC24" s="881"/>
      <c r="BZD24" s="881"/>
      <c r="BZE24" s="881"/>
      <c r="BZF24" s="881"/>
      <c r="BZG24" s="881"/>
      <c r="BZH24" s="881"/>
      <c r="BZI24" s="881"/>
      <c r="BZJ24" s="881"/>
      <c r="BZK24" s="881"/>
      <c r="BZL24" s="881"/>
      <c r="BZM24" s="881"/>
      <c r="BZN24" s="881"/>
      <c r="BZO24" s="881"/>
      <c r="BZP24" s="881"/>
      <c r="BZQ24" s="881"/>
      <c r="BZR24" s="881"/>
      <c r="BZS24" s="881"/>
      <c r="BZT24" s="881"/>
      <c r="BZU24" s="881"/>
      <c r="BZV24" s="881"/>
      <c r="BZW24" s="881"/>
      <c r="BZX24" s="881"/>
      <c r="BZY24" s="881"/>
      <c r="BZZ24" s="881"/>
      <c r="CAA24" s="881"/>
      <c r="CAB24" s="881"/>
      <c r="CAC24" s="881"/>
      <c r="CAD24" s="881"/>
      <c r="CAE24" s="881"/>
      <c r="CAF24" s="881"/>
      <c r="CAG24" s="881"/>
      <c r="CAH24" s="881"/>
      <c r="CAI24" s="881"/>
      <c r="CAJ24" s="881"/>
      <c r="CAK24" s="881"/>
      <c r="CAL24" s="881"/>
      <c r="CAM24" s="881"/>
      <c r="CAN24" s="881"/>
      <c r="CAO24" s="881"/>
      <c r="CAP24" s="881"/>
      <c r="CAQ24" s="881"/>
      <c r="CAR24" s="881"/>
      <c r="CAS24" s="881"/>
      <c r="CAT24" s="881"/>
      <c r="CAU24" s="881"/>
      <c r="CAV24" s="881"/>
      <c r="CAW24" s="881"/>
      <c r="CAX24" s="881"/>
      <c r="CAY24" s="881"/>
      <c r="CAZ24" s="881"/>
      <c r="CBA24" s="881"/>
      <c r="CBB24" s="881"/>
      <c r="CBC24" s="881"/>
      <c r="CBD24" s="881"/>
      <c r="CBE24" s="881"/>
      <c r="CBF24" s="881"/>
      <c r="CBG24" s="881"/>
      <c r="CBH24" s="881"/>
      <c r="CBI24" s="881"/>
      <c r="CBJ24" s="881"/>
      <c r="CBK24" s="881"/>
      <c r="CBL24" s="881"/>
      <c r="CBM24" s="881"/>
      <c r="CBN24" s="881"/>
      <c r="CBO24" s="881"/>
      <c r="CBP24" s="881"/>
      <c r="CBQ24" s="881"/>
      <c r="CBR24" s="881"/>
      <c r="CBS24" s="881"/>
      <c r="CBT24" s="881"/>
      <c r="CBU24" s="881"/>
      <c r="CBV24" s="881"/>
      <c r="CBW24" s="881"/>
      <c r="CBX24" s="881"/>
      <c r="CBY24" s="881"/>
      <c r="CBZ24" s="881"/>
      <c r="CCA24" s="881"/>
      <c r="CCB24" s="881"/>
      <c r="CCC24" s="881"/>
      <c r="CCD24" s="881"/>
      <c r="CCE24" s="881"/>
      <c r="CCF24" s="881"/>
      <c r="CCG24" s="881"/>
      <c r="CCH24" s="881"/>
      <c r="CCI24" s="881"/>
      <c r="CCJ24" s="881"/>
      <c r="CCK24" s="881"/>
      <c r="CCL24" s="881"/>
      <c r="CCM24" s="881"/>
      <c r="CCN24" s="881"/>
      <c r="CCO24" s="881"/>
      <c r="CCP24" s="881"/>
      <c r="CCQ24" s="881"/>
      <c r="CCR24" s="881"/>
      <c r="CCS24" s="881"/>
      <c r="CCT24" s="881"/>
      <c r="CCU24" s="881"/>
      <c r="CCV24" s="881"/>
      <c r="CCW24" s="881"/>
      <c r="CCX24" s="881"/>
      <c r="CCY24" s="881"/>
      <c r="CCZ24" s="881"/>
      <c r="CDA24" s="881"/>
      <c r="CDB24" s="881"/>
      <c r="CDC24" s="881"/>
      <c r="CDD24" s="881"/>
      <c r="CDE24" s="881"/>
      <c r="CDF24" s="881"/>
      <c r="CDG24" s="881"/>
      <c r="CDH24" s="881"/>
      <c r="CDI24" s="881"/>
      <c r="CDJ24" s="881"/>
      <c r="CDK24" s="881"/>
      <c r="CDL24" s="881"/>
      <c r="CDM24" s="881"/>
      <c r="CDN24" s="881"/>
      <c r="CDO24" s="881"/>
      <c r="CDP24" s="881"/>
      <c r="CDQ24" s="881"/>
      <c r="CDR24" s="881"/>
      <c r="CDS24" s="881"/>
      <c r="CDT24" s="881"/>
      <c r="CDU24" s="881"/>
      <c r="CDV24" s="881"/>
      <c r="CDW24" s="881"/>
      <c r="CDX24" s="881"/>
      <c r="CDY24" s="881"/>
      <c r="CDZ24" s="881"/>
      <c r="CEA24" s="881"/>
      <c r="CEB24" s="881"/>
      <c r="CEC24" s="881"/>
      <c r="CED24" s="881"/>
      <c r="CEE24" s="881"/>
      <c r="CEF24" s="881"/>
      <c r="CEG24" s="881"/>
      <c r="CEH24" s="881"/>
      <c r="CEI24" s="881"/>
      <c r="CEJ24" s="881"/>
      <c r="CEK24" s="881"/>
      <c r="CEL24" s="881"/>
      <c r="CEM24" s="881"/>
      <c r="CEN24" s="881"/>
      <c r="CEO24" s="881"/>
      <c r="CEP24" s="881"/>
      <c r="CEQ24" s="881"/>
      <c r="CER24" s="881"/>
      <c r="CES24" s="881"/>
      <c r="CET24" s="881"/>
      <c r="CEU24" s="881"/>
      <c r="CEV24" s="881"/>
      <c r="CEW24" s="881"/>
      <c r="CEX24" s="881"/>
      <c r="CEY24" s="881"/>
      <c r="CEZ24" s="881"/>
      <c r="CFA24" s="881"/>
      <c r="CFB24" s="881"/>
      <c r="CFC24" s="881"/>
      <c r="CFD24" s="881"/>
      <c r="CFE24" s="881"/>
      <c r="CFF24" s="881"/>
      <c r="CFG24" s="881"/>
      <c r="CFH24" s="881"/>
      <c r="CFI24" s="881"/>
      <c r="CFJ24" s="881"/>
      <c r="CFK24" s="881"/>
      <c r="CFL24" s="881"/>
      <c r="CFM24" s="881"/>
      <c r="CFN24" s="881"/>
      <c r="CFO24" s="881"/>
      <c r="CFP24" s="881"/>
      <c r="CFQ24" s="881"/>
      <c r="CFR24" s="881"/>
      <c r="CFS24" s="881"/>
      <c r="CFT24" s="881"/>
      <c r="CFU24" s="881"/>
      <c r="CFV24" s="881"/>
      <c r="CFW24" s="881"/>
      <c r="CFX24" s="881"/>
      <c r="CFY24" s="881"/>
      <c r="CFZ24" s="881"/>
      <c r="CGA24" s="881"/>
      <c r="CGB24" s="881"/>
      <c r="CGC24" s="881"/>
      <c r="CGD24" s="881"/>
      <c r="CGE24" s="881"/>
      <c r="CGF24" s="881"/>
      <c r="CGG24" s="881"/>
      <c r="CGH24" s="881"/>
      <c r="CGI24" s="881"/>
      <c r="CGJ24" s="881"/>
      <c r="CGK24" s="881"/>
      <c r="CGL24" s="881"/>
      <c r="CGM24" s="881"/>
      <c r="CGN24" s="881"/>
      <c r="CGO24" s="881"/>
      <c r="CGP24" s="881"/>
      <c r="CGQ24" s="881"/>
      <c r="CGR24" s="881"/>
      <c r="CGS24" s="881"/>
      <c r="CGT24" s="881"/>
      <c r="CGU24" s="881"/>
      <c r="CGV24" s="881"/>
      <c r="CGW24" s="881"/>
      <c r="CGX24" s="881"/>
      <c r="CGY24" s="881"/>
      <c r="CGZ24" s="881"/>
      <c r="CHA24" s="881"/>
      <c r="CHB24" s="881"/>
      <c r="CHC24" s="881"/>
      <c r="CHD24" s="881"/>
      <c r="CHE24" s="881"/>
      <c r="CHF24" s="881"/>
      <c r="CHG24" s="881"/>
      <c r="CHH24" s="881"/>
      <c r="CHI24" s="881"/>
      <c r="CHJ24" s="881"/>
      <c r="CHK24" s="881"/>
      <c r="CHL24" s="881"/>
      <c r="CHM24" s="881"/>
      <c r="CHN24" s="881"/>
      <c r="CHO24" s="881"/>
      <c r="CHP24" s="881"/>
      <c r="CHQ24" s="881"/>
      <c r="CHR24" s="881"/>
      <c r="CHS24" s="881"/>
      <c r="CHT24" s="881"/>
      <c r="CHU24" s="881"/>
      <c r="CHV24" s="881"/>
      <c r="CHW24" s="881"/>
      <c r="CHX24" s="881"/>
      <c r="CHY24" s="881"/>
      <c r="CHZ24" s="881"/>
      <c r="CIA24" s="881"/>
      <c r="CIB24" s="881"/>
      <c r="CIC24" s="881"/>
      <c r="CID24" s="881"/>
      <c r="CIE24" s="881"/>
      <c r="CIF24" s="881"/>
      <c r="CIG24" s="881"/>
      <c r="CIH24" s="881"/>
      <c r="CII24" s="881"/>
      <c r="CIJ24" s="881"/>
      <c r="CIK24" s="881"/>
      <c r="CIL24" s="881"/>
      <c r="CIM24" s="881"/>
      <c r="CIN24" s="881"/>
      <c r="CIO24" s="881"/>
      <c r="CIP24" s="881"/>
      <c r="CIQ24" s="881"/>
      <c r="CIR24" s="881"/>
      <c r="CIS24" s="881"/>
      <c r="CIT24" s="881"/>
      <c r="CIU24" s="881"/>
      <c r="CIV24" s="881"/>
      <c r="CIW24" s="881"/>
      <c r="CIX24" s="881"/>
      <c r="CIY24" s="881"/>
      <c r="CIZ24" s="881"/>
      <c r="CJA24" s="881"/>
      <c r="CJB24" s="881"/>
      <c r="CJC24" s="881"/>
      <c r="CJD24" s="881"/>
      <c r="CJE24" s="881"/>
      <c r="CJF24" s="881"/>
      <c r="CJG24" s="881"/>
      <c r="CJH24" s="881"/>
      <c r="CJI24" s="881"/>
      <c r="CJJ24" s="881"/>
      <c r="CJK24" s="881"/>
      <c r="CJL24" s="881"/>
      <c r="CJM24" s="881"/>
      <c r="CJN24" s="881"/>
      <c r="CJO24" s="881"/>
      <c r="CJP24" s="881"/>
      <c r="CJQ24" s="881"/>
      <c r="CJR24" s="881"/>
      <c r="CJS24" s="881"/>
      <c r="CJT24" s="881"/>
      <c r="CJU24" s="881"/>
      <c r="CJV24" s="881"/>
      <c r="CJW24" s="881"/>
      <c r="CJX24" s="881"/>
      <c r="CJY24" s="881"/>
      <c r="CJZ24" s="881"/>
      <c r="CKA24" s="881"/>
      <c r="CKB24" s="881"/>
      <c r="CKC24" s="881"/>
      <c r="CKD24" s="881"/>
      <c r="CKE24" s="881"/>
      <c r="CKF24" s="881"/>
      <c r="CKG24" s="881"/>
      <c r="CKH24" s="881"/>
      <c r="CKI24" s="881"/>
      <c r="CKJ24" s="881"/>
      <c r="CKK24" s="881"/>
      <c r="CKL24" s="881"/>
      <c r="CKM24" s="881"/>
      <c r="CKN24" s="881"/>
      <c r="CKO24" s="881"/>
      <c r="CKP24" s="881"/>
      <c r="CKQ24" s="881"/>
      <c r="CKR24" s="881"/>
      <c r="CKS24" s="881"/>
      <c r="CKT24" s="881"/>
      <c r="CKU24" s="881"/>
      <c r="CKV24" s="881"/>
      <c r="CKW24" s="881"/>
      <c r="CKX24" s="881"/>
      <c r="CKY24" s="881"/>
      <c r="CKZ24" s="881"/>
      <c r="CLA24" s="881"/>
      <c r="CLB24" s="881"/>
      <c r="CLC24" s="881"/>
      <c r="CLD24" s="881"/>
      <c r="CLE24" s="881"/>
      <c r="CLF24" s="881"/>
      <c r="CLG24" s="881"/>
      <c r="CLH24" s="881"/>
      <c r="CLI24" s="881"/>
      <c r="CLJ24" s="881"/>
      <c r="CLK24" s="881"/>
      <c r="CLL24" s="881"/>
      <c r="CLM24" s="881"/>
      <c r="CLN24" s="881"/>
      <c r="CLO24" s="881"/>
      <c r="CLP24" s="881"/>
      <c r="CLQ24" s="881"/>
      <c r="CLR24" s="881"/>
      <c r="CLS24" s="881"/>
      <c r="CLT24" s="881"/>
      <c r="CLU24" s="881"/>
      <c r="CLV24" s="881"/>
      <c r="CLW24" s="881"/>
      <c r="CLX24" s="881"/>
      <c r="CLY24" s="881"/>
      <c r="CLZ24" s="881"/>
      <c r="CMA24" s="881"/>
      <c r="CMB24" s="881"/>
      <c r="CMC24" s="881"/>
      <c r="CMD24" s="881"/>
      <c r="CME24" s="881"/>
      <c r="CMF24" s="881"/>
      <c r="CMG24" s="881"/>
      <c r="CMH24" s="881"/>
      <c r="CMI24" s="881"/>
      <c r="CMJ24" s="881"/>
      <c r="CMK24" s="881"/>
      <c r="CML24" s="881"/>
      <c r="CMM24" s="881"/>
      <c r="CMN24" s="881"/>
      <c r="CMO24" s="881"/>
      <c r="CMP24" s="881"/>
      <c r="CMQ24" s="881"/>
      <c r="CMR24" s="881"/>
      <c r="CMS24" s="881"/>
      <c r="CMT24" s="881"/>
      <c r="CMU24" s="881"/>
      <c r="CMV24" s="881"/>
      <c r="CMW24" s="881"/>
      <c r="CMX24" s="881"/>
      <c r="CMY24" s="881"/>
      <c r="CMZ24" s="881"/>
      <c r="CNA24" s="881"/>
      <c r="CNB24" s="881"/>
      <c r="CNC24" s="881"/>
      <c r="CND24" s="881"/>
      <c r="CNE24" s="881"/>
      <c r="CNF24" s="881"/>
      <c r="CNG24" s="881"/>
      <c r="CNH24" s="881"/>
      <c r="CNI24" s="881"/>
      <c r="CNJ24" s="881"/>
      <c r="CNK24" s="881"/>
      <c r="CNL24" s="881"/>
      <c r="CNM24" s="881"/>
      <c r="CNN24" s="881"/>
      <c r="CNO24" s="881"/>
      <c r="CNP24" s="881"/>
      <c r="CNQ24" s="881"/>
      <c r="CNR24" s="881"/>
      <c r="CNS24" s="881"/>
      <c r="CNT24" s="881"/>
      <c r="CNU24" s="881"/>
      <c r="CNV24" s="881"/>
      <c r="CNW24" s="881"/>
      <c r="CNX24" s="881"/>
      <c r="CNY24" s="881"/>
      <c r="CNZ24" s="881"/>
      <c r="COA24" s="881"/>
      <c r="COB24" s="881"/>
      <c r="COC24" s="881"/>
      <c r="COD24" s="881"/>
      <c r="COE24" s="881"/>
      <c r="COF24" s="881"/>
      <c r="COG24" s="881"/>
      <c r="COH24" s="881"/>
      <c r="COI24" s="881"/>
      <c r="COJ24" s="881"/>
      <c r="COK24" s="881"/>
      <c r="COL24" s="881"/>
      <c r="COM24" s="881"/>
      <c r="CON24" s="881"/>
      <c r="COO24" s="881"/>
      <c r="COP24" s="881"/>
      <c r="COQ24" s="881"/>
      <c r="COR24" s="881"/>
      <c r="COS24" s="881"/>
      <c r="COT24" s="881"/>
      <c r="COU24" s="881"/>
      <c r="COV24" s="881"/>
      <c r="COW24" s="881"/>
      <c r="COX24" s="881"/>
      <c r="COY24" s="881"/>
      <c r="COZ24" s="881"/>
      <c r="CPA24" s="881"/>
      <c r="CPB24" s="881"/>
      <c r="CPC24" s="881"/>
      <c r="CPD24" s="881"/>
      <c r="CPE24" s="881"/>
      <c r="CPF24" s="881"/>
      <c r="CPG24" s="881"/>
      <c r="CPH24" s="881"/>
      <c r="CPI24" s="881"/>
      <c r="CPJ24" s="881"/>
      <c r="CPK24" s="881"/>
      <c r="CPL24" s="881"/>
      <c r="CPM24" s="881"/>
      <c r="CPN24" s="881"/>
      <c r="CPO24" s="881"/>
      <c r="CPP24" s="881"/>
      <c r="CPQ24" s="881"/>
      <c r="CPR24" s="881"/>
      <c r="CPS24" s="881"/>
      <c r="CPT24" s="881"/>
      <c r="CPU24" s="881"/>
      <c r="CPV24" s="881"/>
      <c r="CPW24" s="881"/>
      <c r="CPX24" s="881"/>
      <c r="CPY24" s="881"/>
      <c r="CPZ24" s="881"/>
      <c r="CQA24" s="881"/>
      <c r="CQB24" s="881"/>
      <c r="CQC24" s="881"/>
      <c r="CQD24" s="881"/>
      <c r="CQE24" s="881"/>
      <c r="CQF24" s="881"/>
      <c r="CQG24" s="881"/>
      <c r="CQH24" s="881"/>
      <c r="CQI24" s="881"/>
      <c r="CQJ24" s="881"/>
      <c r="CQK24" s="881"/>
      <c r="CQL24" s="881"/>
      <c r="CQM24" s="881"/>
      <c r="CQN24" s="881"/>
      <c r="CQO24" s="881"/>
      <c r="CQP24" s="881"/>
      <c r="CQQ24" s="881"/>
      <c r="CQR24" s="881"/>
      <c r="CQS24" s="881"/>
      <c r="CQT24" s="881"/>
      <c r="CQU24" s="881"/>
      <c r="CQV24" s="881"/>
      <c r="CQW24" s="881"/>
      <c r="CQX24" s="881"/>
      <c r="CQY24" s="881"/>
      <c r="CQZ24" s="881"/>
      <c r="CRA24" s="881"/>
      <c r="CRB24" s="881"/>
      <c r="CRC24" s="881"/>
      <c r="CRD24" s="881"/>
      <c r="CRE24" s="881"/>
      <c r="CRF24" s="881"/>
      <c r="CRG24" s="881"/>
      <c r="CRH24" s="881"/>
      <c r="CRI24" s="881"/>
      <c r="CRJ24" s="881"/>
      <c r="CRK24" s="881"/>
      <c r="CRL24" s="881"/>
      <c r="CRM24" s="881"/>
      <c r="CRN24" s="881"/>
      <c r="CRO24" s="881"/>
      <c r="CRP24" s="881"/>
      <c r="CRQ24" s="881"/>
      <c r="CRR24" s="881"/>
      <c r="CRS24" s="881"/>
      <c r="CRT24" s="881"/>
      <c r="CRU24" s="881"/>
      <c r="CRV24" s="881"/>
      <c r="CRW24" s="881"/>
      <c r="CRX24" s="881"/>
      <c r="CRY24" s="881"/>
      <c r="CRZ24" s="881"/>
      <c r="CSA24" s="881"/>
      <c r="CSB24" s="881"/>
      <c r="CSC24" s="881"/>
      <c r="CSD24" s="881"/>
      <c r="CSE24" s="881"/>
      <c r="CSF24" s="881"/>
      <c r="CSG24" s="881"/>
      <c r="CSH24" s="881"/>
      <c r="CSI24" s="881"/>
      <c r="CSJ24" s="881"/>
      <c r="CSK24" s="881"/>
      <c r="CSL24" s="881"/>
      <c r="CSM24" s="881"/>
      <c r="CSN24" s="881"/>
      <c r="CSO24" s="881"/>
      <c r="CSP24" s="881"/>
      <c r="CSQ24" s="881"/>
      <c r="CSR24" s="881"/>
      <c r="CSS24" s="881"/>
      <c r="CST24" s="881"/>
      <c r="CSU24" s="881"/>
      <c r="CSV24" s="881"/>
      <c r="CSW24" s="881"/>
      <c r="CSX24" s="881"/>
      <c r="CSY24" s="881"/>
      <c r="CSZ24" s="881"/>
      <c r="CTA24" s="881"/>
      <c r="CTB24" s="881"/>
      <c r="CTC24" s="881"/>
      <c r="CTD24" s="881"/>
      <c r="CTE24" s="881"/>
      <c r="CTF24" s="881"/>
      <c r="CTG24" s="881"/>
      <c r="CTH24" s="881"/>
      <c r="CTI24" s="881"/>
      <c r="CTJ24" s="881"/>
      <c r="CTK24" s="881"/>
      <c r="CTL24" s="881"/>
      <c r="CTM24" s="881"/>
      <c r="CTN24" s="881"/>
      <c r="CTO24" s="881"/>
      <c r="CTP24" s="881"/>
      <c r="CTQ24" s="881"/>
      <c r="CTR24" s="881"/>
      <c r="CTS24" s="881"/>
      <c r="CTT24" s="881"/>
      <c r="CTU24" s="881"/>
      <c r="CTV24" s="881"/>
      <c r="CTW24" s="881"/>
      <c r="CTX24" s="881"/>
      <c r="CTY24" s="881"/>
      <c r="CTZ24" s="881"/>
      <c r="CUA24" s="881"/>
      <c r="CUB24" s="881"/>
      <c r="CUC24" s="881"/>
      <c r="CUD24" s="881"/>
      <c r="CUE24" s="881"/>
      <c r="CUF24" s="881"/>
      <c r="CUG24" s="881"/>
      <c r="CUH24" s="881"/>
      <c r="CUI24" s="881"/>
      <c r="CUJ24" s="881"/>
      <c r="CUK24" s="881"/>
      <c r="CUL24" s="881"/>
      <c r="CUM24" s="881"/>
      <c r="CUN24" s="881"/>
      <c r="CUO24" s="881"/>
      <c r="CUP24" s="881"/>
      <c r="CUQ24" s="881"/>
      <c r="CUR24" s="881"/>
      <c r="CUS24" s="881"/>
      <c r="CUT24" s="881"/>
      <c r="CUU24" s="881"/>
      <c r="CUV24" s="881"/>
      <c r="CUW24" s="881"/>
      <c r="CUX24" s="881"/>
      <c r="CUY24" s="881"/>
      <c r="CUZ24" s="881"/>
      <c r="CVA24" s="881"/>
      <c r="CVB24" s="881"/>
      <c r="CVC24" s="881"/>
      <c r="CVD24" s="881"/>
      <c r="CVE24" s="881"/>
      <c r="CVF24" s="881"/>
      <c r="CVG24" s="881"/>
      <c r="CVH24" s="881"/>
      <c r="CVI24" s="881"/>
      <c r="CVJ24" s="881"/>
      <c r="CVK24" s="881"/>
      <c r="CVL24" s="881"/>
      <c r="CVM24" s="881"/>
      <c r="CVN24" s="881"/>
      <c r="CVO24" s="881"/>
      <c r="CVP24" s="881"/>
      <c r="CVQ24" s="881"/>
      <c r="CVR24" s="881"/>
      <c r="CVS24" s="881"/>
      <c r="CVT24" s="881"/>
      <c r="CVU24" s="881"/>
      <c r="CVV24" s="881"/>
      <c r="CVW24" s="881"/>
      <c r="CVX24" s="881"/>
      <c r="CVY24" s="881"/>
      <c r="CVZ24" s="881"/>
      <c r="CWA24" s="881"/>
      <c r="CWB24" s="881"/>
      <c r="CWC24" s="881"/>
      <c r="CWD24" s="881"/>
      <c r="CWE24" s="881"/>
      <c r="CWF24" s="881"/>
      <c r="CWG24" s="881"/>
      <c r="CWH24" s="881"/>
      <c r="CWI24" s="881"/>
      <c r="CWJ24" s="881"/>
      <c r="CWK24" s="881"/>
      <c r="CWL24" s="881"/>
      <c r="CWM24" s="881"/>
      <c r="CWN24" s="881"/>
      <c r="CWO24" s="881"/>
      <c r="CWP24" s="881"/>
      <c r="CWQ24" s="881"/>
      <c r="CWR24" s="881"/>
      <c r="CWS24" s="881"/>
      <c r="CWT24" s="881"/>
      <c r="CWU24" s="881"/>
      <c r="CWV24" s="881"/>
      <c r="CWW24" s="881"/>
      <c r="CWX24" s="881"/>
      <c r="CWY24" s="881"/>
      <c r="CWZ24" s="881"/>
      <c r="CXA24" s="881"/>
      <c r="CXB24" s="881"/>
      <c r="CXC24" s="881"/>
      <c r="CXD24" s="881"/>
      <c r="CXE24" s="881"/>
      <c r="CXF24" s="881"/>
      <c r="CXG24" s="881"/>
      <c r="CXH24" s="881"/>
      <c r="CXI24" s="881"/>
      <c r="CXJ24" s="881"/>
      <c r="CXK24" s="881"/>
      <c r="CXL24" s="881"/>
      <c r="CXM24" s="881"/>
      <c r="CXN24" s="881"/>
      <c r="CXO24" s="881"/>
      <c r="CXP24" s="881"/>
      <c r="CXQ24" s="881"/>
      <c r="CXR24" s="881"/>
      <c r="CXS24" s="881"/>
      <c r="CXT24" s="881"/>
      <c r="CXU24" s="881"/>
      <c r="CXV24" s="881"/>
      <c r="CXW24" s="881"/>
      <c r="CXX24" s="881"/>
      <c r="CXY24" s="881"/>
      <c r="CXZ24" s="881"/>
      <c r="CYA24" s="881"/>
      <c r="CYB24" s="881"/>
      <c r="CYC24" s="881"/>
      <c r="CYD24" s="881"/>
      <c r="CYE24" s="881"/>
      <c r="CYF24" s="881"/>
      <c r="CYG24" s="881"/>
      <c r="CYH24" s="881"/>
      <c r="CYI24" s="881"/>
      <c r="CYJ24" s="881"/>
      <c r="CYK24" s="881"/>
      <c r="CYL24" s="881"/>
      <c r="CYM24" s="881"/>
      <c r="CYN24" s="881"/>
      <c r="CYO24" s="881"/>
      <c r="CYP24" s="881"/>
      <c r="CYQ24" s="881"/>
      <c r="CYR24" s="881"/>
      <c r="CYS24" s="881"/>
      <c r="CYT24" s="881"/>
      <c r="CYU24" s="881"/>
      <c r="CYV24" s="881"/>
      <c r="CYW24" s="881"/>
      <c r="CYX24" s="881"/>
      <c r="CYY24" s="881"/>
      <c r="CYZ24" s="881"/>
      <c r="CZA24" s="881"/>
      <c r="CZB24" s="881"/>
      <c r="CZC24" s="881"/>
      <c r="CZD24" s="881"/>
      <c r="CZE24" s="881"/>
      <c r="CZF24" s="881"/>
      <c r="CZG24" s="881"/>
      <c r="CZH24" s="881"/>
      <c r="CZI24" s="881"/>
      <c r="CZJ24" s="881"/>
      <c r="CZK24" s="881"/>
      <c r="CZL24" s="881"/>
      <c r="CZM24" s="881"/>
      <c r="CZN24" s="881"/>
      <c r="CZO24" s="881"/>
      <c r="CZP24" s="881"/>
      <c r="CZQ24" s="881"/>
      <c r="CZR24" s="881"/>
      <c r="CZS24" s="881"/>
      <c r="CZT24" s="881"/>
      <c r="CZU24" s="881"/>
      <c r="CZV24" s="881"/>
      <c r="CZW24" s="881"/>
      <c r="CZX24" s="881"/>
      <c r="CZY24" s="881"/>
      <c r="CZZ24" s="881"/>
      <c r="DAA24" s="881"/>
      <c r="DAB24" s="881"/>
      <c r="DAC24" s="881"/>
      <c r="DAD24" s="881"/>
      <c r="DAE24" s="881"/>
      <c r="DAF24" s="881"/>
      <c r="DAG24" s="881"/>
      <c r="DAH24" s="881"/>
      <c r="DAI24" s="881"/>
      <c r="DAJ24" s="881"/>
      <c r="DAK24" s="881"/>
      <c r="DAL24" s="881"/>
      <c r="DAM24" s="881"/>
      <c r="DAN24" s="881"/>
      <c r="DAO24" s="881"/>
      <c r="DAP24" s="881"/>
      <c r="DAQ24" s="881"/>
      <c r="DAR24" s="881"/>
      <c r="DAS24" s="881"/>
      <c r="DAT24" s="881"/>
      <c r="DAU24" s="881"/>
      <c r="DAV24" s="881"/>
      <c r="DAW24" s="881"/>
      <c r="DAX24" s="881"/>
      <c r="DAY24" s="881"/>
      <c r="DAZ24" s="881"/>
      <c r="DBA24" s="881"/>
      <c r="DBB24" s="881"/>
      <c r="DBC24" s="881"/>
      <c r="DBD24" s="881"/>
      <c r="DBE24" s="881"/>
      <c r="DBF24" s="881"/>
      <c r="DBG24" s="881"/>
      <c r="DBH24" s="881"/>
      <c r="DBI24" s="881"/>
      <c r="DBJ24" s="881"/>
      <c r="DBK24" s="881"/>
      <c r="DBL24" s="881"/>
      <c r="DBM24" s="881"/>
      <c r="DBN24" s="881"/>
      <c r="DBO24" s="881"/>
      <c r="DBP24" s="881"/>
      <c r="DBQ24" s="881"/>
      <c r="DBR24" s="881"/>
      <c r="DBS24" s="881"/>
      <c r="DBT24" s="881"/>
      <c r="DBU24" s="881"/>
      <c r="DBV24" s="881"/>
      <c r="DBW24" s="881"/>
      <c r="DBX24" s="881"/>
      <c r="DBY24" s="881"/>
      <c r="DBZ24" s="881"/>
      <c r="DCA24" s="881"/>
      <c r="DCB24" s="881"/>
      <c r="DCC24" s="881"/>
      <c r="DCD24" s="881"/>
      <c r="DCE24" s="881"/>
      <c r="DCF24" s="881"/>
      <c r="DCG24" s="881"/>
      <c r="DCH24" s="881"/>
      <c r="DCI24" s="881"/>
      <c r="DCJ24" s="881"/>
      <c r="DCK24" s="881"/>
      <c r="DCL24" s="881"/>
      <c r="DCM24" s="881"/>
      <c r="DCN24" s="881"/>
      <c r="DCO24" s="881"/>
      <c r="DCP24" s="881"/>
      <c r="DCQ24" s="881"/>
      <c r="DCR24" s="881"/>
      <c r="DCS24" s="881"/>
      <c r="DCT24" s="881"/>
      <c r="DCU24" s="881"/>
      <c r="DCV24" s="881"/>
      <c r="DCW24" s="881"/>
      <c r="DCX24" s="881"/>
      <c r="DCY24" s="881"/>
      <c r="DCZ24" s="881"/>
      <c r="DDA24" s="881"/>
      <c r="DDB24" s="881"/>
      <c r="DDC24" s="881"/>
      <c r="DDD24" s="881"/>
      <c r="DDE24" s="881"/>
      <c r="DDF24" s="881"/>
      <c r="DDG24" s="881"/>
      <c r="DDH24" s="881"/>
      <c r="DDI24" s="881"/>
      <c r="DDJ24" s="881"/>
      <c r="DDK24" s="881"/>
      <c r="DDL24" s="881"/>
      <c r="DDM24" s="881"/>
      <c r="DDN24" s="881"/>
      <c r="DDO24" s="881"/>
      <c r="DDP24" s="881"/>
      <c r="DDQ24" s="881"/>
      <c r="DDR24" s="881"/>
      <c r="DDS24" s="881"/>
      <c r="DDT24" s="881"/>
      <c r="DDU24" s="881"/>
      <c r="DDV24" s="881"/>
      <c r="DDW24" s="881"/>
      <c r="DDX24" s="881"/>
      <c r="DDY24" s="881"/>
      <c r="DDZ24" s="881"/>
      <c r="DEA24" s="881"/>
      <c r="DEB24" s="881"/>
      <c r="DEC24" s="881"/>
      <c r="DED24" s="881"/>
      <c r="DEE24" s="881"/>
      <c r="DEF24" s="881"/>
      <c r="DEG24" s="881"/>
      <c r="DEH24" s="881"/>
      <c r="DEI24" s="881"/>
      <c r="DEJ24" s="881"/>
      <c r="DEK24" s="881"/>
      <c r="DEL24" s="881"/>
      <c r="DEM24" s="881"/>
      <c r="DEN24" s="881"/>
      <c r="DEO24" s="881"/>
      <c r="DEP24" s="881"/>
      <c r="DEQ24" s="881"/>
      <c r="DER24" s="881"/>
      <c r="DES24" s="881"/>
      <c r="DET24" s="881"/>
      <c r="DEU24" s="881"/>
      <c r="DEV24" s="881"/>
      <c r="DEW24" s="881"/>
      <c r="DEX24" s="881"/>
      <c r="DEY24" s="881"/>
      <c r="DEZ24" s="881"/>
      <c r="DFA24" s="881"/>
      <c r="DFB24" s="881"/>
      <c r="DFC24" s="881"/>
      <c r="DFD24" s="881"/>
      <c r="DFE24" s="881"/>
      <c r="DFF24" s="881"/>
      <c r="DFG24" s="881"/>
      <c r="DFH24" s="881"/>
      <c r="DFI24" s="881"/>
      <c r="DFJ24" s="881"/>
      <c r="DFK24" s="881"/>
      <c r="DFL24" s="881"/>
      <c r="DFM24" s="881"/>
      <c r="DFN24" s="881"/>
      <c r="DFO24" s="881"/>
      <c r="DFP24" s="881"/>
      <c r="DFQ24" s="881"/>
      <c r="DFR24" s="881"/>
      <c r="DFS24" s="881"/>
      <c r="DFT24" s="881"/>
      <c r="DFU24" s="881"/>
      <c r="DFV24" s="881"/>
      <c r="DFW24" s="881"/>
      <c r="DFX24" s="881"/>
      <c r="DFY24" s="881"/>
      <c r="DFZ24" s="881"/>
      <c r="DGA24" s="881"/>
      <c r="DGB24" s="881"/>
      <c r="DGC24" s="881"/>
      <c r="DGD24" s="881"/>
      <c r="DGE24" s="881"/>
      <c r="DGF24" s="881"/>
      <c r="DGG24" s="881"/>
      <c r="DGH24" s="881"/>
      <c r="DGI24" s="881"/>
      <c r="DGJ24" s="881"/>
      <c r="DGK24" s="881"/>
      <c r="DGL24" s="881"/>
      <c r="DGM24" s="881"/>
      <c r="DGN24" s="881"/>
      <c r="DGO24" s="881"/>
      <c r="DGP24" s="881"/>
      <c r="DGQ24" s="881"/>
      <c r="DGR24" s="881"/>
      <c r="DGS24" s="881"/>
      <c r="DGT24" s="881"/>
      <c r="DGU24" s="881"/>
      <c r="DGV24" s="881"/>
      <c r="DGW24" s="881"/>
      <c r="DGX24" s="881"/>
      <c r="DGY24" s="881"/>
      <c r="DGZ24" s="881"/>
      <c r="DHA24" s="881"/>
      <c r="DHB24" s="881"/>
      <c r="DHC24" s="881"/>
      <c r="DHD24" s="881"/>
      <c r="DHE24" s="881"/>
      <c r="DHF24" s="881"/>
      <c r="DHG24" s="881"/>
      <c r="DHH24" s="881"/>
      <c r="DHI24" s="881"/>
      <c r="DHJ24" s="881"/>
      <c r="DHK24" s="881"/>
      <c r="DHL24" s="881"/>
      <c r="DHM24" s="881"/>
      <c r="DHN24" s="881"/>
      <c r="DHO24" s="881"/>
      <c r="DHP24" s="881"/>
      <c r="DHQ24" s="881"/>
      <c r="DHR24" s="881"/>
      <c r="DHS24" s="881"/>
      <c r="DHT24" s="881"/>
      <c r="DHU24" s="881"/>
      <c r="DHV24" s="881"/>
      <c r="DHW24" s="881"/>
      <c r="DHX24" s="881"/>
      <c r="DHY24" s="881"/>
      <c r="DHZ24" s="881"/>
      <c r="DIA24" s="881"/>
      <c r="DIB24" s="881"/>
      <c r="DIC24" s="881"/>
      <c r="DID24" s="881"/>
      <c r="DIE24" s="881"/>
      <c r="DIF24" s="881"/>
      <c r="DIG24" s="881"/>
      <c r="DIH24" s="881"/>
      <c r="DII24" s="881"/>
      <c r="DIJ24" s="881"/>
      <c r="DIK24" s="881"/>
      <c r="DIL24" s="881"/>
      <c r="DIM24" s="881"/>
      <c r="DIN24" s="881"/>
      <c r="DIO24" s="881"/>
      <c r="DIP24" s="881"/>
      <c r="DIQ24" s="881"/>
      <c r="DIR24" s="881"/>
      <c r="DIS24" s="881"/>
      <c r="DIT24" s="881"/>
      <c r="DIU24" s="881"/>
      <c r="DIV24" s="881"/>
      <c r="DIW24" s="881"/>
      <c r="DIX24" s="881"/>
      <c r="DIY24" s="881"/>
      <c r="DIZ24" s="881"/>
      <c r="DJA24" s="881"/>
      <c r="DJB24" s="881"/>
      <c r="DJC24" s="881"/>
      <c r="DJD24" s="881"/>
      <c r="DJE24" s="881"/>
      <c r="DJF24" s="881"/>
      <c r="DJG24" s="881"/>
      <c r="DJH24" s="881"/>
      <c r="DJI24" s="881"/>
      <c r="DJJ24" s="881"/>
      <c r="DJK24" s="881"/>
      <c r="DJL24" s="881"/>
      <c r="DJM24" s="881"/>
      <c r="DJN24" s="881"/>
      <c r="DJO24" s="881"/>
      <c r="DJP24" s="881"/>
      <c r="DJQ24" s="881"/>
      <c r="DJR24" s="881"/>
      <c r="DJS24" s="881"/>
      <c r="DJT24" s="881"/>
      <c r="DJU24" s="881"/>
      <c r="DJV24" s="881"/>
      <c r="DJW24" s="881"/>
      <c r="DJX24" s="881"/>
      <c r="DJY24" s="881"/>
      <c r="DJZ24" s="881"/>
      <c r="DKA24" s="881"/>
      <c r="DKB24" s="881"/>
      <c r="DKC24" s="881"/>
      <c r="DKD24" s="881"/>
      <c r="DKE24" s="881"/>
      <c r="DKF24" s="881"/>
      <c r="DKG24" s="881"/>
      <c r="DKH24" s="881"/>
      <c r="DKI24" s="881"/>
      <c r="DKJ24" s="881"/>
      <c r="DKK24" s="881"/>
      <c r="DKL24" s="881"/>
      <c r="DKM24" s="881"/>
      <c r="DKN24" s="881"/>
      <c r="DKO24" s="881"/>
      <c r="DKP24" s="881"/>
      <c r="DKQ24" s="881"/>
      <c r="DKR24" s="881"/>
      <c r="DKS24" s="881"/>
      <c r="DKT24" s="881"/>
      <c r="DKU24" s="881"/>
      <c r="DKV24" s="881"/>
      <c r="DKW24" s="881"/>
      <c r="DKX24" s="881"/>
      <c r="DKY24" s="881"/>
      <c r="DKZ24" s="881"/>
      <c r="DLA24" s="881"/>
      <c r="DLB24" s="881"/>
      <c r="DLC24" s="881"/>
      <c r="DLD24" s="881"/>
      <c r="DLE24" s="881"/>
      <c r="DLF24" s="881"/>
      <c r="DLG24" s="881"/>
      <c r="DLH24" s="881"/>
      <c r="DLI24" s="881"/>
      <c r="DLJ24" s="881"/>
      <c r="DLK24" s="881"/>
      <c r="DLL24" s="881"/>
      <c r="DLM24" s="881"/>
      <c r="DLN24" s="881"/>
      <c r="DLO24" s="881"/>
      <c r="DLP24" s="881"/>
      <c r="DLQ24" s="881"/>
      <c r="DLR24" s="881"/>
      <c r="DLS24" s="881"/>
      <c r="DLT24" s="881"/>
      <c r="DLU24" s="881"/>
      <c r="DLV24" s="881"/>
      <c r="DLW24" s="881"/>
      <c r="DLX24" s="881"/>
      <c r="DLY24" s="881"/>
      <c r="DLZ24" s="881"/>
      <c r="DMA24" s="881"/>
      <c r="DMB24" s="881"/>
      <c r="DMC24" s="881"/>
      <c r="DMD24" s="881"/>
      <c r="DME24" s="881"/>
      <c r="DMF24" s="881"/>
      <c r="DMG24" s="881"/>
      <c r="DMH24" s="881"/>
      <c r="DMI24" s="881"/>
      <c r="DMJ24" s="881"/>
      <c r="DMK24" s="881"/>
      <c r="DML24" s="881"/>
      <c r="DMM24" s="881"/>
      <c r="DMN24" s="881"/>
      <c r="DMO24" s="881"/>
      <c r="DMP24" s="881"/>
      <c r="DMQ24" s="881"/>
      <c r="DMR24" s="881"/>
      <c r="DMS24" s="881"/>
      <c r="DMT24" s="881"/>
      <c r="DMU24" s="881"/>
      <c r="DMV24" s="881"/>
      <c r="DMW24" s="881"/>
      <c r="DMX24" s="881"/>
      <c r="DMY24" s="881"/>
      <c r="DMZ24" s="881"/>
      <c r="DNA24" s="881"/>
      <c r="DNB24" s="881"/>
      <c r="DNC24" s="881"/>
      <c r="DND24" s="881"/>
      <c r="DNE24" s="881"/>
      <c r="DNF24" s="881"/>
      <c r="DNG24" s="881"/>
      <c r="DNH24" s="881"/>
      <c r="DNI24" s="881"/>
      <c r="DNJ24" s="881"/>
      <c r="DNK24" s="881"/>
      <c r="DNL24" s="881"/>
      <c r="DNM24" s="881"/>
      <c r="DNN24" s="881"/>
      <c r="DNO24" s="881"/>
      <c r="DNP24" s="881"/>
      <c r="DNQ24" s="881"/>
      <c r="DNR24" s="881"/>
      <c r="DNS24" s="881"/>
      <c r="DNT24" s="881"/>
      <c r="DNU24" s="881"/>
      <c r="DNV24" s="881"/>
      <c r="DNW24" s="881"/>
      <c r="DNX24" s="881"/>
      <c r="DNY24" s="881"/>
      <c r="DNZ24" s="881"/>
      <c r="DOA24" s="881"/>
      <c r="DOB24" s="881"/>
      <c r="DOC24" s="881"/>
      <c r="DOD24" s="881"/>
      <c r="DOE24" s="881"/>
      <c r="DOF24" s="881"/>
      <c r="DOG24" s="881"/>
      <c r="DOH24" s="881"/>
      <c r="DOI24" s="881"/>
      <c r="DOJ24" s="881"/>
      <c r="DOK24" s="881"/>
      <c r="DOL24" s="881"/>
      <c r="DOM24" s="881"/>
      <c r="DON24" s="881"/>
      <c r="DOO24" s="881"/>
      <c r="DOP24" s="881"/>
      <c r="DOQ24" s="881"/>
      <c r="DOR24" s="881"/>
      <c r="DOS24" s="881"/>
      <c r="DOT24" s="881"/>
      <c r="DOU24" s="881"/>
      <c r="DOV24" s="881"/>
      <c r="DOW24" s="881"/>
      <c r="DOX24" s="881"/>
      <c r="DOY24" s="881"/>
      <c r="DOZ24" s="881"/>
      <c r="DPA24" s="881"/>
      <c r="DPB24" s="881"/>
      <c r="DPC24" s="881"/>
      <c r="DPD24" s="881"/>
      <c r="DPE24" s="881"/>
      <c r="DPF24" s="881"/>
      <c r="DPG24" s="881"/>
      <c r="DPH24" s="881"/>
      <c r="DPI24" s="881"/>
      <c r="DPJ24" s="881"/>
      <c r="DPK24" s="881"/>
      <c r="DPL24" s="881"/>
      <c r="DPM24" s="881"/>
      <c r="DPN24" s="881"/>
      <c r="DPO24" s="881"/>
      <c r="DPP24" s="881"/>
      <c r="DPQ24" s="881"/>
      <c r="DPR24" s="881"/>
      <c r="DPS24" s="881"/>
      <c r="DPT24" s="881"/>
      <c r="DPU24" s="881"/>
      <c r="DPV24" s="881"/>
      <c r="DPW24" s="881"/>
      <c r="DPX24" s="881"/>
      <c r="DPY24" s="881"/>
      <c r="DPZ24" s="881"/>
      <c r="DQA24" s="881"/>
      <c r="DQB24" s="881"/>
      <c r="DQC24" s="881"/>
      <c r="DQD24" s="881"/>
      <c r="DQE24" s="881"/>
      <c r="DQF24" s="881"/>
      <c r="DQG24" s="881"/>
      <c r="DQH24" s="881"/>
      <c r="DQI24" s="881"/>
      <c r="DQJ24" s="881"/>
      <c r="DQK24" s="881"/>
      <c r="DQL24" s="881"/>
      <c r="DQM24" s="881"/>
      <c r="DQN24" s="881"/>
      <c r="DQO24" s="881"/>
      <c r="DQP24" s="881"/>
      <c r="DQQ24" s="881"/>
      <c r="DQR24" s="881"/>
      <c r="DQS24" s="881"/>
      <c r="DQT24" s="881"/>
      <c r="DQU24" s="881"/>
      <c r="DQV24" s="881"/>
      <c r="DQW24" s="881"/>
      <c r="DQX24" s="881"/>
      <c r="DQY24" s="881"/>
      <c r="DQZ24" s="881"/>
      <c r="DRA24" s="881"/>
      <c r="DRB24" s="881"/>
      <c r="DRC24" s="881"/>
      <c r="DRD24" s="881"/>
      <c r="DRE24" s="881"/>
      <c r="DRF24" s="881"/>
      <c r="DRG24" s="881"/>
      <c r="DRH24" s="881"/>
      <c r="DRI24" s="881"/>
      <c r="DRJ24" s="881"/>
      <c r="DRK24" s="881"/>
      <c r="DRL24" s="881"/>
      <c r="DRM24" s="881"/>
      <c r="DRN24" s="881"/>
      <c r="DRO24" s="881"/>
      <c r="DRP24" s="881"/>
      <c r="DRQ24" s="881"/>
      <c r="DRR24" s="881"/>
      <c r="DRS24" s="881"/>
      <c r="DRT24" s="881"/>
      <c r="DRU24" s="881"/>
      <c r="DRV24" s="881"/>
      <c r="DRW24" s="881"/>
      <c r="DRX24" s="881"/>
      <c r="DRY24" s="881"/>
      <c r="DRZ24" s="881"/>
      <c r="DSA24" s="881"/>
      <c r="DSB24" s="881"/>
      <c r="DSC24" s="881"/>
      <c r="DSD24" s="881"/>
      <c r="DSE24" s="881"/>
      <c r="DSF24" s="881"/>
      <c r="DSG24" s="881"/>
      <c r="DSH24" s="881"/>
      <c r="DSI24" s="881"/>
      <c r="DSJ24" s="881"/>
      <c r="DSK24" s="881"/>
      <c r="DSL24" s="881"/>
      <c r="DSM24" s="881"/>
      <c r="DSN24" s="881"/>
      <c r="DSO24" s="881"/>
      <c r="DSP24" s="881"/>
      <c r="DSQ24" s="881"/>
      <c r="DSR24" s="881"/>
      <c r="DSS24" s="881"/>
      <c r="DST24" s="881"/>
      <c r="DSU24" s="881"/>
      <c r="DSV24" s="881"/>
      <c r="DSW24" s="881"/>
      <c r="DSX24" s="881"/>
      <c r="DSY24" s="881"/>
      <c r="DSZ24" s="881"/>
      <c r="DTA24" s="881"/>
      <c r="DTB24" s="881"/>
      <c r="DTC24" s="881"/>
      <c r="DTD24" s="881"/>
      <c r="DTE24" s="881"/>
      <c r="DTF24" s="881"/>
      <c r="DTG24" s="881"/>
      <c r="DTH24" s="881"/>
      <c r="DTI24" s="881"/>
      <c r="DTJ24" s="881"/>
      <c r="DTK24" s="881"/>
      <c r="DTL24" s="881"/>
      <c r="DTM24" s="881"/>
      <c r="DTN24" s="881"/>
      <c r="DTO24" s="881"/>
      <c r="DTP24" s="881"/>
      <c r="DTQ24" s="881"/>
      <c r="DTR24" s="881"/>
      <c r="DTS24" s="881"/>
      <c r="DTT24" s="881"/>
      <c r="DTU24" s="881"/>
      <c r="DTV24" s="881"/>
      <c r="DTW24" s="881"/>
      <c r="DTX24" s="881"/>
      <c r="DTY24" s="881"/>
      <c r="DTZ24" s="881"/>
      <c r="DUA24" s="881"/>
      <c r="DUB24" s="881"/>
      <c r="DUC24" s="881"/>
      <c r="DUD24" s="881"/>
      <c r="DUE24" s="881"/>
      <c r="DUF24" s="881"/>
      <c r="DUG24" s="881"/>
      <c r="DUH24" s="881"/>
      <c r="DUI24" s="881"/>
      <c r="DUJ24" s="881"/>
      <c r="DUK24" s="881"/>
      <c r="DUL24" s="881"/>
      <c r="DUM24" s="881"/>
      <c r="DUN24" s="881"/>
      <c r="DUO24" s="881"/>
      <c r="DUP24" s="881"/>
      <c r="DUQ24" s="881"/>
      <c r="DUR24" s="881"/>
      <c r="DUS24" s="881"/>
      <c r="DUT24" s="881"/>
      <c r="DUU24" s="881"/>
      <c r="DUV24" s="881"/>
      <c r="DUW24" s="881"/>
      <c r="DUX24" s="881"/>
      <c r="DUY24" s="881"/>
      <c r="DUZ24" s="881"/>
      <c r="DVA24" s="881"/>
      <c r="DVB24" s="881"/>
      <c r="DVC24" s="881"/>
      <c r="DVD24" s="881"/>
      <c r="DVE24" s="881"/>
      <c r="DVF24" s="881"/>
      <c r="DVG24" s="881"/>
      <c r="DVH24" s="881"/>
      <c r="DVI24" s="881"/>
      <c r="DVJ24" s="881"/>
      <c r="DVK24" s="881"/>
      <c r="DVL24" s="881"/>
      <c r="DVM24" s="881"/>
      <c r="DVN24" s="881"/>
      <c r="DVO24" s="881"/>
      <c r="DVP24" s="881"/>
      <c r="DVQ24" s="881"/>
      <c r="DVR24" s="881"/>
      <c r="DVS24" s="881"/>
      <c r="DVT24" s="881"/>
      <c r="DVU24" s="881"/>
      <c r="DVV24" s="881"/>
      <c r="DVW24" s="881"/>
      <c r="DVX24" s="881"/>
      <c r="DVY24" s="881"/>
      <c r="DVZ24" s="881"/>
      <c r="DWA24" s="881"/>
      <c r="DWB24" s="881"/>
      <c r="DWC24" s="881"/>
      <c r="DWD24" s="881"/>
      <c r="DWE24" s="881"/>
      <c r="DWF24" s="881"/>
      <c r="DWG24" s="881"/>
      <c r="DWH24" s="881"/>
      <c r="DWI24" s="881"/>
      <c r="DWJ24" s="881"/>
      <c r="DWK24" s="881"/>
      <c r="DWL24" s="881"/>
      <c r="DWM24" s="881"/>
      <c r="DWN24" s="881"/>
      <c r="DWO24" s="881"/>
      <c r="DWP24" s="881"/>
      <c r="DWQ24" s="881"/>
      <c r="DWR24" s="881"/>
      <c r="DWS24" s="881"/>
      <c r="DWT24" s="881"/>
      <c r="DWU24" s="881"/>
      <c r="DWV24" s="881"/>
      <c r="DWW24" s="881"/>
      <c r="DWX24" s="881"/>
      <c r="DWY24" s="881"/>
      <c r="DWZ24" s="881"/>
      <c r="DXA24" s="881"/>
      <c r="DXB24" s="881"/>
      <c r="DXC24" s="881"/>
      <c r="DXD24" s="881"/>
      <c r="DXE24" s="881"/>
      <c r="DXF24" s="881"/>
      <c r="DXG24" s="881"/>
      <c r="DXH24" s="881"/>
      <c r="DXI24" s="881"/>
      <c r="DXJ24" s="881"/>
      <c r="DXK24" s="881"/>
      <c r="DXL24" s="881"/>
      <c r="DXM24" s="881"/>
      <c r="DXN24" s="881"/>
      <c r="DXO24" s="881"/>
      <c r="DXP24" s="881"/>
      <c r="DXQ24" s="881"/>
      <c r="DXR24" s="881"/>
      <c r="DXS24" s="881"/>
      <c r="DXT24" s="881"/>
      <c r="DXU24" s="881"/>
      <c r="DXV24" s="881"/>
      <c r="DXW24" s="881"/>
      <c r="DXX24" s="881"/>
      <c r="DXY24" s="881"/>
      <c r="DXZ24" s="881"/>
      <c r="DYA24" s="881"/>
      <c r="DYB24" s="881"/>
      <c r="DYC24" s="881"/>
      <c r="DYD24" s="881"/>
      <c r="DYE24" s="881"/>
      <c r="DYF24" s="881"/>
      <c r="DYG24" s="881"/>
      <c r="DYH24" s="881"/>
      <c r="DYI24" s="881"/>
      <c r="DYJ24" s="881"/>
      <c r="DYK24" s="881"/>
      <c r="DYL24" s="881"/>
      <c r="DYM24" s="881"/>
      <c r="DYN24" s="881"/>
      <c r="DYO24" s="881"/>
      <c r="DYP24" s="881"/>
      <c r="DYQ24" s="881"/>
      <c r="DYR24" s="881"/>
      <c r="DYS24" s="881"/>
      <c r="DYT24" s="881"/>
      <c r="DYU24" s="881"/>
      <c r="DYV24" s="881"/>
      <c r="DYW24" s="881"/>
      <c r="DYX24" s="881"/>
      <c r="DYY24" s="881"/>
      <c r="DYZ24" s="881"/>
      <c r="DZA24" s="881"/>
      <c r="DZB24" s="881"/>
      <c r="DZC24" s="881"/>
      <c r="DZD24" s="881"/>
      <c r="DZE24" s="881"/>
      <c r="DZF24" s="881"/>
      <c r="DZG24" s="881"/>
      <c r="DZH24" s="881"/>
      <c r="DZI24" s="881"/>
      <c r="DZJ24" s="881"/>
      <c r="DZK24" s="881"/>
      <c r="DZL24" s="881"/>
      <c r="DZM24" s="881"/>
      <c r="DZN24" s="881"/>
      <c r="DZO24" s="881"/>
      <c r="DZP24" s="881"/>
      <c r="DZQ24" s="881"/>
      <c r="DZR24" s="881"/>
      <c r="DZS24" s="881"/>
      <c r="DZT24" s="881"/>
      <c r="DZU24" s="881"/>
      <c r="DZV24" s="881"/>
      <c r="DZW24" s="881"/>
      <c r="DZX24" s="881"/>
      <c r="DZY24" s="881"/>
      <c r="DZZ24" s="881"/>
      <c r="EAA24" s="881"/>
      <c r="EAB24" s="881"/>
      <c r="EAC24" s="881"/>
      <c r="EAD24" s="881"/>
      <c r="EAE24" s="881"/>
      <c r="EAF24" s="881"/>
      <c r="EAG24" s="881"/>
      <c r="EAH24" s="881"/>
      <c r="EAI24" s="881"/>
      <c r="EAJ24" s="881"/>
      <c r="EAK24" s="881"/>
      <c r="EAL24" s="881"/>
      <c r="EAM24" s="881"/>
      <c r="EAN24" s="881"/>
      <c r="EAO24" s="881"/>
      <c r="EAP24" s="881"/>
      <c r="EAQ24" s="881"/>
      <c r="EAR24" s="881"/>
      <c r="EAS24" s="881"/>
      <c r="EAT24" s="881"/>
      <c r="EAU24" s="881"/>
      <c r="EAV24" s="881"/>
      <c r="EAW24" s="881"/>
      <c r="EAX24" s="881"/>
      <c r="EAY24" s="881"/>
      <c r="EAZ24" s="881"/>
      <c r="EBA24" s="881"/>
      <c r="EBB24" s="881"/>
      <c r="EBC24" s="881"/>
      <c r="EBD24" s="881"/>
      <c r="EBE24" s="881"/>
      <c r="EBF24" s="881"/>
      <c r="EBG24" s="881"/>
      <c r="EBH24" s="881"/>
      <c r="EBI24" s="881"/>
      <c r="EBJ24" s="881"/>
      <c r="EBK24" s="881"/>
      <c r="EBL24" s="881"/>
      <c r="EBM24" s="881"/>
      <c r="EBN24" s="881"/>
      <c r="EBO24" s="881"/>
      <c r="EBP24" s="881"/>
      <c r="EBQ24" s="881"/>
      <c r="EBR24" s="881"/>
      <c r="EBS24" s="881"/>
      <c r="EBT24" s="881"/>
      <c r="EBU24" s="881"/>
      <c r="EBV24" s="881"/>
      <c r="EBW24" s="881"/>
      <c r="EBX24" s="881"/>
      <c r="EBY24" s="881"/>
      <c r="EBZ24" s="881"/>
      <c r="ECA24" s="881"/>
      <c r="ECB24" s="881"/>
      <c r="ECC24" s="881"/>
      <c r="ECD24" s="881"/>
      <c r="ECE24" s="881"/>
      <c r="ECF24" s="881"/>
      <c r="ECG24" s="881"/>
      <c r="ECH24" s="881"/>
      <c r="ECI24" s="881"/>
      <c r="ECJ24" s="881"/>
      <c r="ECK24" s="881"/>
      <c r="ECL24" s="881"/>
      <c r="ECM24" s="881"/>
      <c r="ECN24" s="881"/>
      <c r="ECO24" s="881"/>
      <c r="ECP24" s="881"/>
      <c r="ECQ24" s="881"/>
      <c r="ECR24" s="881"/>
      <c r="ECS24" s="881"/>
      <c r="ECT24" s="881"/>
      <c r="ECU24" s="881"/>
      <c r="ECV24" s="881"/>
      <c r="ECW24" s="881"/>
      <c r="ECX24" s="881"/>
      <c r="ECY24" s="881"/>
      <c r="ECZ24" s="881"/>
      <c r="EDA24" s="881"/>
      <c r="EDB24" s="881"/>
      <c r="EDC24" s="881"/>
      <c r="EDD24" s="881"/>
      <c r="EDE24" s="881"/>
      <c r="EDF24" s="881"/>
      <c r="EDG24" s="881"/>
      <c r="EDH24" s="881"/>
      <c r="EDI24" s="881"/>
      <c r="EDJ24" s="881"/>
      <c r="EDK24" s="881"/>
      <c r="EDL24" s="881"/>
      <c r="EDM24" s="881"/>
      <c r="EDN24" s="881"/>
      <c r="EDO24" s="881"/>
      <c r="EDP24" s="881"/>
      <c r="EDQ24" s="881"/>
      <c r="EDR24" s="881"/>
      <c r="EDS24" s="881"/>
      <c r="EDT24" s="881"/>
      <c r="EDU24" s="881"/>
      <c r="EDV24" s="881"/>
      <c r="EDW24" s="881"/>
      <c r="EDX24" s="881"/>
      <c r="EDY24" s="881"/>
      <c r="EDZ24" s="881"/>
      <c r="EEA24" s="881"/>
      <c r="EEB24" s="881"/>
      <c r="EEC24" s="881"/>
      <c r="EED24" s="881"/>
      <c r="EEE24" s="881"/>
      <c r="EEF24" s="881"/>
      <c r="EEG24" s="881"/>
      <c r="EEH24" s="881"/>
      <c r="EEI24" s="881"/>
      <c r="EEJ24" s="881"/>
      <c r="EEK24" s="881"/>
      <c r="EEL24" s="881"/>
      <c r="EEM24" s="881"/>
      <c r="EEN24" s="881"/>
      <c r="EEO24" s="881"/>
      <c r="EEP24" s="881"/>
      <c r="EEQ24" s="881"/>
      <c r="EER24" s="881"/>
      <c r="EES24" s="881"/>
      <c r="EET24" s="881"/>
      <c r="EEU24" s="881"/>
      <c r="EEV24" s="881"/>
      <c r="EEW24" s="881"/>
      <c r="EEX24" s="881"/>
      <c r="EEY24" s="881"/>
      <c r="EEZ24" s="881"/>
      <c r="EFA24" s="881"/>
      <c r="EFB24" s="881"/>
      <c r="EFC24" s="881"/>
      <c r="EFD24" s="881"/>
      <c r="EFE24" s="881"/>
      <c r="EFF24" s="881"/>
      <c r="EFG24" s="881"/>
      <c r="EFH24" s="881"/>
      <c r="EFI24" s="881"/>
      <c r="EFJ24" s="881"/>
      <c r="EFK24" s="881"/>
      <c r="EFL24" s="881"/>
      <c r="EFM24" s="881"/>
      <c r="EFN24" s="881"/>
      <c r="EFO24" s="881"/>
      <c r="EFP24" s="881"/>
      <c r="EFQ24" s="881"/>
      <c r="EFR24" s="881"/>
      <c r="EFS24" s="881"/>
      <c r="EFT24" s="881"/>
      <c r="EFU24" s="881"/>
      <c r="EFV24" s="881"/>
      <c r="EFW24" s="881"/>
      <c r="EFX24" s="881"/>
      <c r="EFY24" s="881"/>
      <c r="EFZ24" s="881"/>
      <c r="EGA24" s="881"/>
      <c r="EGB24" s="881"/>
      <c r="EGC24" s="881"/>
      <c r="EGD24" s="881"/>
      <c r="EGE24" s="881"/>
      <c r="EGF24" s="881"/>
      <c r="EGG24" s="881"/>
      <c r="EGH24" s="881"/>
      <c r="EGI24" s="881"/>
      <c r="EGJ24" s="881"/>
      <c r="EGK24" s="881"/>
      <c r="EGL24" s="881"/>
      <c r="EGM24" s="881"/>
      <c r="EGN24" s="881"/>
      <c r="EGO24" s="881"/>
      <c r="EGP24" s="881"/>
      <c r="EGQ24" s="881"/>
      <c r="EGR24" s="881"/>
      <c r="EGS24" s="881"/>
      <c r="EGT24" s="881"/>
      <c r="EGU24" s="881"/>
      <c r="EGV24" s="881"/>
      <c r="EGW24" s="881"/>
      <c r="EGX24" s="881"/>
      <c r="EGY24" s="881"/>
      <c r="EGZ24" s="881"/>
      <c r="EHA24" s="881"/>
      <c r="EHB24" s="881"/>
      <c r="EHC24" s="881"/>
      <c r="EHD24" s="881"/>
      <c r="EHE24" s="881"/>
      <c r="EHF24" s="881"/>
      <c r="EHG24" s="881"/>
      <c r="EHH24" s="881"/>
      <c r="EHI24" s="881"/>
      <c r="EHJ24" s="881"/>
      <c r="EHK24" s="881"/>
      <c r="EHL24" s="881"/>
      <c r="EHM24" s="881"/>
      <c r="EHN24" s="881"/>
      <c r="EHO24" s="881"/>
      <c r="EHP24" s="881"/>
      <c r="EHQ24" s="881"/>
      <c r="EHR24" s="881"/>
      <c r="EHS24" s="881"/>
      <c r="EHT24" s="881"/>
      <c r="EHU24" s="881"/>
      <c r="EHV24" s="881"/>
      <c r="EHW24" s="881"/>
      <c r="EHX24" s="881"/>
      <c r="EHY24" s="881"/>
      <c r="EHZ24" s="881"/>
      <c r="EIA24" s="881"/>
      <c r="EIB24" s="881"/>
      <c r="EIC24" s="881"/>
      <c r="EID24" s="881"/>
      <c r="EIE24" s="881"/>
      <c r="EIF24" s="881"/>
      <c r="EIG24" s="881"/>
      <c r="EIH24" s="881"/>
      <c r="EII24" s="881"/>
      <c r="EIJ24" s="881"/>
      <c r="EIK24" s="881"/>
      <c r="EIL24" s="881"/>
      <c r="EIM24" s="881"/>
      <c r="EIN24" s="881"/>
      <c r="EIO24" s="881"/>
      <c r="EIP24" s="881"/>
      <c r="EIQ24" s="881"/>
      <c r="EIR24" s="881"/>
      <c r="EIS24" s="881"/>
      <c r="EIT24" s="881"/>
      <c r="EIU24" s="881"/>
      <c r="EIV24" s="881"/>
      <c r="EIW24" s="881"/>
      <c r="EIX24" s="881"/>
      <c r="EIY24" s="881"/>
      <c r="EIZ24" s="881"/>
      <c r="EJA24" s="881"/>
      <c r="EJB24" s="881"/>
      <c r="EJC24" s="881"/>
      <c r="EJD24" s="881"/>
      <c r="EJE24" s="881"/>
      <c r="EJF24" s="881"/>
      <c r="EJG24" s="881"/>
      <c r="EJH24" s="881"/>
      <c r="EJI24" s="881"/>
      <c r="EJJ24" s="881"/>
      <c r="EJK24" s="881"/>
      <c r="EJL24" s="881"/>
      <c r="EJM24" s="881"/>
      <c r="EJN24" s="881"/>
      <c r="EJO24" s="881"/>
      <c r="EJP24" s="881"/>
      <c r="EJQ24" s="881"/>
      <c r="EJR24" s="881"/>
      <c r="EJS24" s="881"/>
      <c r="EJT24" s="881"/>
      <c r="EJU24" s="881"/>
      <c r="EJV24" s="881"/>
      <c r="EJW24" s="881"/>
      <c r="EJX24" s="881"/>
      <c r="EJY24" s="881"/>
      <c r="EJZ24" s="881"/>
      <c r="EKA24" s="881"/>
      <c r="EKB24" s="881"/>
      <c r="EKC24" s="881"/>
      <c r="EKD24" s="881"/>
      <c r="EKE24" s="881"/>
      <c r="EKF24" s="881"/>
      <c r="EKG24" s="881"/>
      <c r="EKH24" s="881"/>
      <c r="EKI24" s="881"/>
      <c r="EKJ24" s="881"/>
      <c r="EKK24" s="881"/>
      <c r="EKL24" s="881"/>
      <c r="EKM24" s="881"/>
      <c r="EKN24" s="881"/>
      <c r="EKO24" s="881"/>
      <c r="EKP24" s="881"/>
      <c r="EKQ24" s="881"/>
      <c r="EKR24" s="881"/>
      <c r="EKS24" s="881"/>
      <c r="EKT24" s="881"/>
      <c r="EKU24" s="881"/>
      <c r="EKV24" s="881"/>
      <c r="EKW24" s="881"/>
      <c r="EKX24" s="881"/>
      <c r="EKY24" s="881"/>
      <c r="EKZ24" s="881"/>
      <c r="ELA24" s="881"/>
      <c r="ELB24" s="881"/>
      <c r="ELC24" s="881"/>
      <c r="ELD24" s="881"/>
      <c r="ELE24" s="881"/>
      <c r="ELF24" s="881"/>
      <c r="ELG24" s="881"/>
      <c r="ELH24" s="881"/>
      <c r="ELI24" s="881"/>
      <c r="ELJ24" s="881"/>
      <c r="ELK24" s="881"/>
      <c r="ELL24" s="881"/>
      <c r="ELM24" s="881"/>
      <c r="ELN24" s="881"/>
      <c r="ELO24" s="881"/>
      <c r="ELP24" s="881"/>
      <c r="ELQ24" s="881"/>
      <c r="ELR24" s="881"/>
      <c r="ELS24" s="881"/>
      <c r="ELT24" s="881"/>
      <c r="ELU24" s="881"/>
      <c r="ELV24" s="881"/>
      <c r="ELW24" s="881"/>
      <c r="ELX24" s="881"/>
      <c r="ELY24" s="881"/>
      <c r="ELZ24" s="881"/>
      <c r="EMA24" s="881"/>
      <c r="EMB24" s="881"/>
      <c r="EMC24" s="881"/>
      <c r="EMD24" s="881"/>
      <c r="EME24" s="881"/>
      <c r="EMF24" s="881"/>
      <c r="EMG24" s="881"/>
      <c r="EMH24" s="881"/>
      <c r="EMI24" s="881"/>
      <c r="EMJ24" s="881"/>
      <c r="EMK24" s="881"/>
      <c r="EML24" s="881"/>
      <c r="EMM24" s="881"/>
      <c r="EMN24" s="881"/>
      <c r="EMO24" s="881"/>
      <c r="EMP24" s="881"/>
      <c r="EMQ24" s="881"/>
      <c r="EMR24" s="881"/>
      <c r="EMS24" s="881"/>
      <c r="EMT24" s="881"/>
      <c r="EMU24" s="881"/>
      <c r="EMV24" s="881"/>
      <c r="EMW24" s="881"/>
      <c r="EMX24" s="881"/>
      <c r="EMY24" s="881"/>
      <c r="EMZ24" s="881"/>
      <c r="ENA24" s="881"/>
      <c r="ENB24" s="881"/>
      <c r="ENC24" s="881"/>
      <c r="END24" s="881"/>
      <c r="ENE24" s="881"/>
      <c r="ENF24" s="881"/>
      <c r="ENG24" s="881"/>
      <c r="ENH24" s="881"/>
      <c r="ENI24" s="881"/>
      <c r="ENJ24" s="881"/>
      <c r="ENK24" s="881"/>
      <c r="ENL24" s="881"/>
      <c r="ENM24" s="881"/>
      <c r="ENN24" s="881"/>
      <c r="ENO24" s="881"/>
      <c r="ENP24" s="881"/>
      <c r="ENQ24" s="881"/>
      <c r="ENR24" s="881"/>
      <c r="ENS24" s="881"/>
      <c r="ENT24" s="881"/>
      <c r="ENU24" s="881"/>
      <c r="ENV24" s="881"/>
      <c r="ENW24" s="881"/>
      <c r="ENX24" s="881"/>
      <c r="ENY24" s="881"/>
      <c r="ENZ24" s="881"/>
      <c r="EOA24" s="881"/>
      <c r="EOB24" s="881"/>
      <c r="EOC24" s="881"/>
      <c r="EOD24" s="881"/>
      <c r="EOE24" s="881"/>
      <c r="EOF24" s="881"/>
      <c r="EOG24" s="881"/>
      <c r="EOH24" s="881"/>
      <c r="EOI24" s="881"/>
      <c r="EOJ24" s="881"/>
      <c r="EOK24" s="881"/>
      <c r="EOL24" s="881"/>
      <c r="EOM24" s="881"/>
      <c r="EON24" s="881"/>
      <c r="EOO24" s="881"/>
      <c r="EOP24" s="881"/>
      <c r="EOQ24" s="881"/>
      <c r="EOR24" s="881"/>
      <c r="EOS24" s="881"/>
      <c r="EOT24" s="881"/>
      <c r="EOU24" s="881"/>
      <c r="EOV24" s="881"/>
      <c r="EOW24" s="881"/>
      <c r="EOX24" s="881"/>
      <c r="EOY24" s="881"/>
      <c r="EOZ24" s="881"/>
      <c r="EPA24" s="881"/>
      <c r="EPB24" s="881"/>
      <c r="EPC24" s="881"/>
      <c r="EPD24" s="881"/>
      <c r="EPE24" s="881"/>
      <c r="EPF24" s="881"/>
      <c r="EPG24" s="881"/>
      <c r="EPH24" s="881"/>
      <c r="EPI24" s="881"/>
      <c r="EPJ24" s="881"/>
      <c r="EPK24" s="881"/>
      <c r="EPL24" s="881"/>
      <c r="EPM24" s="881"/>
      <c r="EPN24" s="881"/>
      <c r="EPO24" s="881"/>
      <c r="EPP24" s="881"/>
      <c r="EPQ24" s="881"/>
      <c r="EPR24" s="881"/>
      <c r="EPS24" s="881"/>
      <c r="EPT24" s="881"/>
      <c r="EPU24" s="881"/>
      <c r="EPV24" s="881"/>
      <c r="EPW24" s="881"/>
      <c r="EPX24" s="881"/>
      <c r="EPY24" s="881"/>
      <c r="EPZ24" s="881"/>
      <c r="EQA24" s="881"/>
      <c r="EQB24" s="881"/>
      <c r="EQC24" s="881"/>
      <c r="EQD24" s="881"/>
      <c r="EQE24" s="881"/>
      <c r="EQF24" s="881"/>
      <c r="EQG24" s="881"/>
      <c r="EQH24" s="881"/>
      <c r="EQI24" s="881"/>
      <c r="EQJ24" s="881"/>
      <c r="EQK24" s="881"/>
      <c r="EQL24" s="881"/>
      <c r="EQM24" s="881"/>
      <c r="EQN24" s="881"/>
      <c r="EQO24" s="881"/>
      <c r="EQP24" s="881"/>
      <c r="EQQ24" s="881"/>
      <c r="EQR24" s="881"/>
      <c r="EQS24" s="881"/>
      <c r="EQT24" s="881"/>
      <c r="EQU24" s="881"/>
      <c r="EQV24" s="881"/>
      <c r="EQW24" s="881"/>
      <c r="EQX24" s="881"/>
      <c r="EQY24" s="881"/>
      <c r="EQZ24" s="881"/>
      <c r="ERA24" s="881"/>
      <c r="ERB24" s="881"/>
      <c r="ERC24" s="881"/>
      <c r="ERD24" s="881"/>
      <c r="ERE24" s="881"/>
      <c r="ERF24" s="881"/>
      <c r="ERG24" s="881"/>
      <c r="ERH24" s="881"/>
      <c r="ERI24" s="881"/>
      <c r="ERJ24" s="881"/>
      <c r="ERK24" s="881"/>
      <c r="ERL24" s="881"/>
      <c r="ERM24" s="881"/>
      <c r="ERN24" s="881"/>
      <c r="ERO24" s="881"/>
      <c r="ERP24" s="881"/>
      <c r="ERQ24" s="881"/>
      <c r="ERR24" s="881"/>
      <c r="ERS24" s="881"/>
      <c r="ERT24" s="881"/>
      <c r="ERU24" s="881"/>
      <c r="ERV24" s="881"/>
      <c r="ERW24" s="881"/>
      <c r="ERX24" s="881"/>
      <c r="ERY24" s="881"/>
      <c r="ERZ24" s="881"/>
      <c r="ESA24" s="881"/>
      <c r="ESB24" s="881"/>
      <c r="ESC24" s="881"/>
      <c r="ESD24" s="881"/>
      <c r="ESE24" s="881"/>
      <c r="ESF24" s="881"/>
      <c r="ESG24" s="881"/>
      <c r="ESH24" s="881"/>
      <c r="ESI24" s="881"/>
      <c r="ESJ24" s="881"/>
      <c r="ESK24" s="881"/>
      <c r="ESL24" s="881"/>
      <c r="ESM24" s="881"/>
      <c r="ESN24" s="881"/>
      <c r="ESO24" s="881"/>
      <c r="ESP24" s="881"/>
      <c r="ESQ24" s="881"/>
      <c r="ESR24" s="881"/>
      <c r="ESS24" s="881"/>
      <c r="EST24" s="881"/>
      <c r="ESU24" s="881"/>
      <c r="ESV24" s="881"/>
      <c r="ESW24" s="881"/>
      <c r="ESX24" s="881"/>
      <c r="ESY24" s="881"/>
      <c r="ESZ24" s="881"/>
      <c r="ETA24" s="881"/>
      <c r="ETB24" s="881"/>
      <c r="ETC24" s="881"/>
      <c r="ETD24" s="881"/>
      <c r="ETE24" s="881"/>
      <c r="ETF24" s="881"/>
      <c r="ETG24" s="881"/>
      <c r="ETH24" s="881"/>
      <c r="ETI24" s="881"/>
      <c r="ETJ24" s="881"/>
      <c r="ETK24" s="881"/>
      <c r="ETL24" s="881"/>
      <c r="ETM24" s="881"/>
      <c r="ETN24" s="881"/>
      <c r="ETO24" s="881"/>
      <c r="ETP24" s="881"/>
      <c r="ETQ24" s="881"/>
      <c r="ETR24" s="881"/>
      <c r="ETS24" s="881"/>
      <c r="ETT24" s="881"/>
      <c r="ETU24" s="881"/>
      <c r="ETV24" s="881"/>
      <c r="ETW24" s="881"/>
      <c r="ETX24" s="881"/>
      <c r="ETY24" s="881"/>
      <c r="ETZ24" s="881"/>
      <c r="EUA24" s="881"/>
      <c r="EUB24" s="881"/>
      <c r="EUC24" s="881"/>
      <c r="EUD24" s="881"/>
      <c r="EUE24" s="881"/>
      <c r="EUF24" s="881"/>
      <c r="EUG24" s="881"/>
      <c r="EUH24" s="881"/>
      <c r="EUI24" s="881"/>
      <c r="EUJ24" s="881"/>
      <c r="EUK24" s="881"/>
      <c r="EUL24" s="881"/>
      <c r="EUM24" s="881"/>
      <c r="EUN24" s="881"/>
      <c r="EUO24" s="881"/>
      <c r="EUP24" s="881"/>
      <c r="EUQ24" s="881"/>
      <c r="EUR24" s="881"/>
      <c r="EUS24" s="881"/>
      <c r="EUT24" s="881"/>
      <c r="EUU24" s="881"/>
      <c r="EUV24" s="881"/>
      <c r="EUW24" s="881"/>
      <c r="EUX24" s="881"/>
      <c r="EUY24" s="881"/>
      <c r="EUZ24" s="881"/>
      <c r="EVA24" s="881"/>
      <c r="EVB24" s="881"/>
      <c r="EVC24" s="881"/>
      <c r="EVD24" s="881"/>
      <c r="EVE24" s="881"/>
      <c r="EVF24" s="881"/>
      <c r="EVG24" s="881"/>
      <c r="EVH24" s="881"/>
      <c r="EVI24" s="881"/>
      <c r="EVJ24" s="881"/>
      <c r="EVK24" s="881"/>
      <c r="EVL24" s="881"/>
      <c r="EVM24" s="881"/>
      <c r="EVN24" s="881"/>
      <c r="EVO24" s="881"/>
      <c r="EVP24" s="881"/>
      <c r="EVQ24" s="881"/>
      <c r="EVR24" s="881"/>
      <c r="EVS24" s="881"/>
      <c r="EVT24" s="881"/>
      <c r="EVU24" s="881"/>
      <c r="EVV24" s="881"/>
      <c r="EVW24" s="881"/>
      <c r="EVX24" s="881"/>
      <c r="EVY24" s="881"/>
      <c r="EVZ24" s="881"/>
      <c r="EWA24" s="881"/>
      <c r="EWB24" s="881"/>
      <c r="EWC24" s="881"/>
      <c r="EWD24" s="881"/>
      <c r="EWE24" s="881"/>
      <c r="EWF24" s="881"/>
      <c r="EWG24" s="881"/>
      <c r="EWH24" s="881"/>
      <c r="EWI24" s="881"/>
      <c r="EWJ24" s="881"/>
      <c r="EWK24" s="881"/>
      <c r="EWL24" s="881"/>
      <c r="EWM24" s="881"/>
      <c r="EWN24" s="881"/>
      <c r="EWO24" s="881"/>
      <c r="EWP24" s="881"/>
      <c r="EWQ24" s="881"/>
      <c r="EWR24" s="881"/>
      <c r="EWS24" s="881"/>
      <c r="EWT24" s="881"/>
      <c r="EWU24" s="881"/>
      <c r="EWV24" s="881"/>
      <c r="EWW24" s="881"/>
      <c r="EWX24" s="881"/>
      <c r="EWY24" s="881"/>
      <c r="EWZ24" s="881"/>
      <c r="EXA24" s="881"/>
      <c r="EXB24" s="881"/>
      <c r="EXC24" s="881"/>
      <c r="EXD24" s="881"/>
      <c r="EXE24" s="881"/>
      <c r="EXF24" s="881"/>
      <c r="EXG24" s="881"/>
      <c r="EXH24" s="881"/>
      <c r="EXI24" s="881"/>
      <c r="EXJ24" s="881"/>
      <c r="EXK24" s="881"/>
      <c r="EXL24" s="881"/>
      <c r="EXM24" s="881"/>
      <c r="EXN24" s="881"/>
      <c r="EXO24" s="881"/>
      <c r="EXP24" s="881"/>
      <c r="EXQ24" s="881"/>
      <c r="EXR24" s="881"/>
      <c r="EXS24" s="881"/>
      <c r="EXT24" s="881"/>
      <c r="EXU24" s="881"/>
      <c r="EXV24" s="881"/>
      <c r="EXW24" s="881"/>
      <c r="EXX24" s="881"/>
      <c r="EXY24" s="881"/>
      <c r="EXZ24" s="881"/>
      <c r="EYA24" s="881"/>
      <c r="EYB24" s="881"/>
      <c r="EYC24" s="881"/>
      <c r="EYD24" s="881"/>
      <c r="EYE24" s="881"/>
      <c r="EYF24" s="881"/>
      <c r="EYG24" s="881"/>
      <c r="EYH24" s="881"/>
      <c r="EYI24" s="881"/>
      <c r="EYJ24" s="881"/>
      <c r="EYK24" s="881"/>
      <c r="EYL24" s="881"/>
      <c r="EYM24" s="881"/>
      <c r="EYN24" s="881"/>
      <c r="EYO24" s="881"/>
      <c r="EYP24" s="881"/>
      <c r="EYQ24" s="881"/>
      <c r="EYR24" s="881"/>
      <c r="EYS24" s="881"/>
      <c r="EYT24" s="881"/>
      <c r="EYU24" s="881"/>
      <c r="EYV24" s="881"/>
      <c r="EYW24" s="881"/>
      <c r="EYX24" s="881"/>
      <c r="EYY24" s="881"/>
      <c r="EYZ24" s="881"/>
      <c r="EZA24" s="881"/>
      <c r="EZB24" s="881"/>
      <c r="EZC24" s="881"/>
      <c r="EZD24" s="881"/>
      <c r="EZE24" s="881"/>
      <c r="EZF24" s="881"/>
      <c r="EZG24" s="881"/>
      <c r="EZH24" s="881"/>
      <c r="EZI24" s="881"/>
      <c r="EZJ24" s="881"/>
      <c r="EZK24" s="881"/>
      <c r="EZL24" s="881"/>
      <c r="EZM24" s="881"/>
      <c r="EZN24" s="881"/>
      <c r="EZO24" s="881"/>
      <c r="EZP24" s="881"/>
      <c r="EZQ24" s="881"/>
      <c r="EZR24" s="881"/>
      <c r="EZS24" s="881"/>
      <c r="EZT24" s="881"/>
      <c r="EZU24" s="881"/>
      <c r="EZV24" s="881"/>
      <c r="EZW24" s="881"/>
      <c r="EZX24" s="881"/>
      <c r="EZY24" s="881"/>
      <c r="EZZ24" s="881"/>
      <c r="FAA24" s="881"/>
      <c r="FAB24" s="881"/>
      <c r="FAC24" s="881"/>
      <c r="FAD24" s="881"/>
      <c r="FAE24" s="881"/>
      <c r="FAF24" s="881"/>
      <c r="FAG24" s="881"/>
      <c r="FAH24" s="881"/>
      <c r="FAI24" s="881"/>
      <c r="FAJ24" s="881"/>
      <c r="FAK24" s="881"/>
      <c r="FAL24" s="881"/>
      <c r="FAM24" s="881"/>
      <c r="FAN24" s="881"/>
      <c r="FAO24" s="881"/>
      <c r="FAP24" s="881"/>
      <c r="FAQ24" s="881"/>
      <c r="FAR24" s="881"/>
      <c r="FAS24" s="881"/>
      <c r="FAT24" s="881"/>
      <c r="FAU24" s="881"/>
      <c r="FAV24" s="881"/>
      <c r="FAW24" s="881"/>
      <c r="FAX24" s="881"/>
      <c r="FAY24" s="881"/>
      <c r="FAZ24" s="881"/>
      <c r="FBA24" s="881"/>
      <c r="FBB24" s="881"/>
      <c r="FBC24" s="881"/>
      <c r="FBD24" s="881"/>
      <c r="FBE24" s="881"/>
      <c r="FBF24" s="881"/>
      <c r="FBG24" s="881"/>
      <c r="FBH24" s="881"/>
      <c r="FBI24" s="881"/>
      <c r="FBJ24" s="881"/>
      <c r="FBK24" s="881"/>
      <c r="FBL24" s="881"/>
      <c r="FBM24" s="881"/>
      <c r="FBN24" s="881"/>
      <c r="FBO24" s="881"/>
      <c r="FBP24" s="881"/>
      <c r="FBQ24" s="881"/>
      <c r="FBR24" s="881"/>
      <c r="FBS24" s="881"/>
      <c r="FBT24" s="881"/>
      <c r="FBU24" s="881"/>
      <c r="FBV24" s="881"/>
      <c r="FBW24" s="881"/>
      <c r="FBX24" s="881"/>
      <c r="FBY24" s="881"/>
      <c r="FBZ24" s="881"/>
      <c r="FCA24" s="881"/>
      <c r="FCB24" s="881"/>
      <c r="FCC24" s="881"/>
      <c r="FCD24" s="881"/>
      <c r="FCE24" s="881"/>
      <c r="FCF24" s="881"/>
      <c r="FCG24" s="881"/>
      <c r="FCH24" s="881"/>
      <c r="FCI24" s="881"/>
      <c r="FCJ24" s="881"/>
      <c r="FCK24" s="881"/>
      <c r="FCL24" s="881"/>
      <c r="FCM24" s="881"/>
      <c r="FCN24" s="881"/>
      <c r="FCO24" s="881"/>
      <c r="FCP24" s="881"/>
      <c r="FCQ24" s="881"/>
      <c r="FCR24" s="881"/>
      <c r="FCS24" s="881"/>
      <c r="FCT24" s="881"/>
      <c r="FCU24" s="881"/>
      <c r="FCV24" s="881"/>
      <c r="FCW24" s="881"/>
      <c r="FCX24" s="881"/>
      <c r="FCY24" s="881"/>
      <c r="FCZ24" s="881"/>
      <c r="FDA24" s="881"/>
      <c r="FDB24" s="881"/>
      <c r="FDC24" s="881"/>
      <c r="FDD24" s="881"/>
      <c r="FDE24" s="881"/>
      <c r="FDF24" s="881"/>
      <c r="FDG24" s="881"/>
      <c r="FDH24" s="881"/>
      <c r="FDI24" s="881"/>
      <c r="FDJ24" s="881"/>
      <c r="FDK24" s="881"/>
      <c r="FDL24" s="881"/>
      <c r="FDM24" s="881"/>
      <c r="FDN24" s="881"/>
      <c r="FDO24" s="881"/>
      <c r="FDP24" s="881"/>
      <c r="FDQ24" s="881"/>
      <c r="FDR24" s="881"/>
      <c r="FDS24" s="881"/>
      <c r="FDT24" s="881"/>
      <c r="FDU24" s="881"/>
      <c r="FDV24" s="881"/>
      <c r="FDW24" s="881"/>
      <c r="FDX24" s="881"/>
      <c r="FDY24" s="881"/>
      <c r="FDZ24" s="881"/>
      <c r="FEA24" s="881"/>
      <c r="FEB24" s="881"/>
      <c r="FEC24" s="881"/>
      <c r="FED24" s="881"/>
      <c r="FEE24" s="881"/>
      <c r="FEF24" s="881"/>
      <c r="FEG24" s="881"/>
      <c r="FEH24" s="881"/>
      <c r="FEI24" s="881"/>
      <c r="FEJ24" s="881"/>
      <c r="FEK24" s="881"/>
      <c r="FEL24" s="881"/>
      <c r="FEM24" s="881"/>
      <c r="FEN24" s="881"/>
      <c r="FEO24" s="881"/>
      <c r="FEP24" s="881"/>
      <c r="FEQ24" s="881"/>
      <c r="FER24" s="881"/>
      <c r="FES24" s="881"/>
      <c r="FET24" s="881"/>
      <c r="FEU24" s="881"/>
      <c r="FEV24" s="881"/>
      <c r="FEW24" s="881"/>
      <c r="FEX24" s="881"/>
      <c r="FEY24" s="881"/>
      <c r="FEZ24" s="881"/>
      <c r="FFA24" s="881"/>
      <c r="FFB24" s="881"/>
      <c r="FFC24" s="881"/>
      <c r="FFD24" s="881"/>
      <c r="FFE24" s="881"/>
      <c r="FFF24" s="881"/>
      <c r="FFG24" s="881"/>
      <c r="FFH24" s="881"/>
      <c r="FFI24" s="881"/>
      <c r="FFJ24" s="881"/>
      <c r="FFK24" s="881"/>
      <c r="FFL24" s="881"/>
      <c r="FFM24" s="881"/>
      <c r="FFN24" s="881"/>
      <c r="FFO24" s="881"/>
      <c r="FFP24" s="881"/>
      <c r="FFQ24" s="881"/>
      <c r="FFR24" s="881"/>
      <c r="FFS24" s="881"/>
      <c r="FFT24" s="881"/>
      <c r="FFU24" s="881"/>
      <c r="FFV24" s="881"/>
      <c r="FFW24" s="881"/>
      <c r="FFX24" s="881"/>
      <c r="FFY24" s="881"/>
      <c r="FFZ24" s="881"/>
      <c r="FGA24" s="881"/>
      <c r="FGB24" s="881"/>
      <c r="FGC24" s="881"/>
      <c r="FGD24" s="881"/>
      <c r="FGE24" s="881"/>
      <c r="FGF24" s="881"/>
      <c r="FGG24" s="881"/>
      <c r="FGH24" s="881"/>
      <c r="FGI24" s="881"/>
      <c r="FGJ24" s="881"/>
      <c r="FGK24" s="881"/>
      <c r="FGL24" s="881"/>
      <c r="FGM24" s="881"/>
      <c r="FGN24" s="881"/>
      <c r="FGO24" s="881"/>
      <c r="FGP24" s="881"/>
      <c r="FGQ24" s="881"/>
      <c r="FGR24" s="881"/>
      <c r="FGS24" s="881"/>
      <c r="FGT24" s="881"/>
      <c r="FGU24" s="881"/>
      <c r="FGV24" s="881"/>
      <c r="FGW24" s="881"/>
      <c r="FGX24" s="881"/>
      <c r="FGY24" s="881"/>
      <c r="FGZ24" s="881"/>
      <c r="FHA24" s="881"/>
      <c r="FHB24" s="881"/>
      <c r="FHC24" s="881"/>
      <c r="FHD24" s="881"/>
      <c r="FHE24" s="881"/>
      <c r="FHF24" s="881"/>
      <c r="FHG24" s="881"/>
      <c r="FHH24" s="881"/>
      <c r="FHI24" s="881"/>
      <c r="FHJ24" s="881"/>
      <c r="FHK24" s="881"/>
      <c r="FHL24" s="881"/>
      <c r="FHM24" s="881"/>
      <c r="FHN24" s="881"/>
      <c r="FHO24" s="881"/>
      <c r="FHP24" s="881"/>
      <c r="FHQ24" s="881"/>
      <c r="FHR24" s="881"/>
      <c r="FHS24" s="881"/>
      <c r="FHT24" s="881"/>
      <c r="FHU24" s="881"/>
      <c r="FHV24" s="881"/>
      <c r="FHW24" s="881"/>
      <c r="FHX24" s="881"/>
      <c r="FHY24" s="881"/>
      <c r="FHZ24" s="881"/>
      <c r="FIA24" s="881"/>
      <c r="FIB24" s="881"/>
      <c r="FIC24" s="881"/>
      <c r="FID24" s="881"/>
      <c r="FIE24" s="881"/>
      <c r="FIF24" s="881"/>
      <c r="FIG24" s="881"/>
      <c r="FIH24" s="881"/>
      <c r="FII24" s="881"/>
      <c r="FIJ24" s="881"/>
      <c r="FIK24" s="881"/>
      <c r="FIL24" s="881"/>
      <c r="FIM24" s="881"/>
      <c r="FIN24" s="881"/>
      <c r="FIO24" s="881"/>
      <c r="FIP24" s="881"/>
      <c r="FIQ24" s="881"/>
      <c r="FIR24" s="881"/>
      <c r="FIS24" s="881"/>
      <c r="FIT24" s="881"/>
      <c r="FIU24" s="881"/>
      <c r="FIV24" s="881"/>
      <c r="FIW24" s="881"/>
      <c r="FIX24" s="881"/>
      <c r="FIY24" s="881"/>
      <c r="FIZ24" s="881"/>
      <c r="FJA24" s="881"/>
      <c r="FJB24" s="881"/>
      <c r="FJC24" s="881"/>
      <c r="FJD24" s="881"/>
      <c r="FJE24" s="881"/>
      <c r="FJF24" s="881"/>
      <c r="FJG24" s="881"/>
      <c r="FJH24" s="881"/>
      <c r="FJI24" s="881"/>
      <c r="FJJ24" s="881"/>
      <c r="FJK24" s="881"/>
      <c r="FJL24" s="881"/>
      <c r="FJM24" s="881"/>
      <c r="FJN24" s="881"/>
      <c r="FJO24" s="881"/>
      <c r="FJP24" s="881"/>
      <c r="FJQ24" s="881"/>
      <c r="FJR24" s="881"/>
      <c r="FJS24" s="881"/>
      <c r="FJT24" s="881"/>
      <c r="FJU24" s="881"/>
      <c r="FJV24" s="881"/>
      <c r="FJW24" s="881"/>
      <c r="FJX24" s="881"/>
      <c r="FJY24" s="881"/>
      <c r="FJZ24" s="881"/>
      <c r="FKA24" s="881"/>
      <c r="FKB24" s="881"/>
      <c r="FKC24" s="881"/>
      <c r="FKD24" s="881"/>
      <c r="FKE24" s="881"/>
      <c r="FKF24" s="881"/>
      <c r="FKG24" s="881"/>
      <c r="FKH24" s="881"/>
      <c r="FKI24" s="881"/>
      <c r="FKJ24" s="881"/>
      <c r="FKK24" s="881"/>
      <c r="FKL24" s="881"/>
      <c r="FKM24" s="881"/>
      <c r="FKN24" s="881"/>
      <c r="FKO24" s="881"/>
      <c r="FKP24" s="881"/>
      <c r="FKQ24" s="881"/>
      <c r="FKR24" s="881"/>
      <c r="FKS24" s="881"/>
      <c r="FKT24" s="881"/>
      <c r="FKU24" s="881"/>
      <c r="FKV24" s="881"/>
      <c r="FKW24" s="881"/>
      <c r="FKX24" s="881"/>
      <c r="FKY24" s="881"/>
      <c r="FKZ24" s="881"/>
      <c r="FLA24" s="881"/>
      <c r="FLB24" s="881"/>
      <c r="FLC24" s="881"/>
      <c r="FLD24" s="881"/>
      <c r="FLE24" s="881"/>
      <c r="FLF24" s="881"/>
      <c r="FLG24" s="881"/>
      <c r="FLH24" s="881"/>
      <c r="FLI24" s="881"/>
      <c r="FLJ24" s="881"/>
      <c r="FLK24" s="881"/>
      <c r="FLL24" s="881"/>
      <c r="FLM24" s="881"/>
      <c r="FLN24" s="881"/>
      <c r="FLO24" s="881"/>
      <c r="FLP24" s="881"/>
      <c r="FLQ24" s="881"/>
      <c r="FLR24" s="881"/>
      <c r="FLS24" s="881"/>
      <c r="FLT24" s="881"/>
      <c r="FLU24" s="881"/>
      <c r="FLV24" s="881"/>
      <c r="FLW24" s="881"/>
      <c r="FLX24" s="881"/>
      <c r="FLY24" s="881"/>
      <c r="FLZ24" s="881"/>
      <c r="FMA24" s="881"/>
      <c r="FMB24" s="881"/>
      <c r="FMC24" s="881"/>
      <c r="FMD24" s="881"/>
      <c r="FME24" s="881"/>
      <c r="FMF24" s="881"/>
      <c r="FMG24" s="881"/>
      <c r="FMH24" s="881"/>
      <c r="FMI24" s="881"/>
      <c r="FMJ24" s="881"/>
      <c r="FMK24" s="881"/>
      <c r="FML24" s="881"/>
      <c r="FMM24" s="881"/>
      <c r="FMN24" s="881"/>
      <c r="FMO24" s="881"/>
      <c r="FMP24" s="881"/>
      <c r="FMQ24" s="881"/>
      <c r="FMR24" s="881"/>
      <c r="FMS24" s="881"/>
      <c r="FMT24" s="881"/>
      <c r="FMU24" s="881"/>
      <c r="FMV24" s="881"/>
      <c r="FMW24" s="881"/>
      <c r="FMX24" s="881"/>
      <c r="FMY24" s="881"/>
      <c r="FMZ24" s="881"/>
      <c r="FNA24" s="881"/>
      <c r="FNB24" s="881"/>
      <c r="FNC24" s="881"/>
      <c r="FND24" s="881"/>
      <c r="FNE24" s="881"/>
      <c r="FNF24" s="881"/>
      <c r="FNG24" s="881"/>
      <c r="FNH24" s="881"/>
      <c r="FNI24" s="881"/>
      <c r="FNJ24" s="881"/>
      <c r="FNK24" s="881"/>
      <c r="FNL24" s="881"/>
      <c r="FNM24" s="881"/>
      <c r="FNN24" s="881"/>
      <c r="FNO24" s="881"/>
      <c r="FNP24" s="881"/>
      <c r="FNQ24" s="881"/>
      <c r="FNR24" s="881"/>
      <c r="FNS24" s="881"/>
      <c r="FNT24" s="881"/>
      <c r="FNU24" s="881"/>
      <c r="FNV24" s="881"/>
      <c r="FNW24" s="881"/>
      <c r="FNX24" s="881"/>
      <c r="FNY24" s="881"/>
      <c r="FNZ24" s="881"/>
      <c r="FOA24" s="881"/>
      <c r="FOB24" s="881"/>
      <c r="FOC24" s="881"/>
      <c r="FOD24" s="881"/>
      <c r="FOE24" s="881"/>
      <c r="FOF24" s="881"/>
      <c r="FOG24" s="881"/>
      <c r="FOH24" s="881"/>
      <c r="FOI24" s="881"/>
      <c r="FOJ24" s="881"/>
      <c r="FOK24" s="881"/>
      <c r="FOL24" s="881"/>
      <c r="FOM24" s="881"/>
      <c r="FON24" s="881"/>
      <c r="FOO24" s="881"/>
      <c r="FOP24" s="881"/>
      <c r="FOQ24" s="881"/>
      <c r="FOR24" s="881"/>
      <c r="FOS24" s="881"/>
      <c r="FOT24" s="881"/>
      <c r="FOU24" s="881"/>
      <c r="FOV24" s="881"/>
      <c r="FOW24" s="881"/>
      <c r="FOX24" s="881"/>
      <c r="FOY24" s="881"/>
      <c r="FOZ24" s="881"/>
      <c r="FPA24" s="881"/>
      <c r="FPB24" s="881"/>
      <c r="FPC24" s="881"/>
      <c r="FPD24" s="881"/>
      <c r="FPE24" s="881"/>
      <c r="FPF24" s="881"/>
      <c r="FPG24" s="881"/>
      <c r="FPH24" s="881"/>
      <c r="FPI24" s="881"/>
      <c r="FPJ24" s="881"/>
      <c r="FPK24" s="881"/>
      <c r="FPL24" s="881"/>
      <c r="FPM24" s="881"/>
      <c r="FPN24" s="881"/>
      <c r="FPO24" s="881"/>
      <c r="FPP24" s="881"/>
      <c r="FPQ24" s="881"/>
      <c r="FPR24" s="881"/>
      <c r="FPS24" s="881"/>
      <c r="FPT24" s="881"/>
      <c r="FPU24" s="881"/>
      <c r="FPV24" s="881"/>
      <c r="FPW24" s="881"/>
      <c r="FPX24" s="881"/>
      <c r="FPY24" s="881"/>
      <c r="FPZ24" s="881"/>
      <c r="FQA24" s="881"/>
      <c r="FQB24" s="881"/>
      <c r="FQC24" s="881"/>
      <c r="FQD24" s="881"/>
      <c r="FQE24" s="881"/>
      <c r="FQF24" s="881"/>
      <c r="FQG24" s="881"/>
      <c r="FQH24" s="881"/>
      <c r="FQI24" s="881"/>
      <c r="FQJ24" s="881"/>
      <c r="FQK24" s="881"/>
      <c r="FQL24" s="881"/>
      <c r="FQM24" s="881"/>
      <c r="FQN24" s="881"/>
      <c r="FQO24" s="881"/>
      <c r="FQP24" s="881"/>
      <c r="FQQ24" s="881"/>
      <c r="FQR24" s="881"/>
      <c r="FQS24" s="881"/>
      <c r="FQT24" s="881"/>
      <c r="FQU24" s="881"/>
      <c r="FQV24" s="881"/>
      <c r="FQW24" s="881"/>
      <c r="FQX24" s="881"/>
      <c r="FQY24" s="881"/>
      <c r="FQZ24" s="881"/>
      <c r="FRA24" s="881"/>
      <c r="FRB24" s="881"/>
      <c r="FRC24" s="881"/>
      <c r="FRD24" s="881"/>
      <c r="FRE24" s="881"/>
      <c r="FRF24" s="881"/>
      <c r="FRG24" s="881"/>
      <c r="FRH24" s="881"/>
      <c r="FRI24" s="881"/>
      <c r="FRJ24" s="881"/>
      <c r="FRK24" s="881"/>
      <c r="FRL24" s="881"/>
      <c r="FRM24" s="881"/>
      <c r="FRN24" s="881"/>
      <c r="FRO24" s="881"/>
      <c r="FRP24" s="881"/>
      <c r="FRQ24" s="881"/>
      <c r="FRR24" s="881"/>
      <c r="FRS24" s="881"/>
      <c r="FRT24" s="881"/>
      <c r="FRU24" s="881"/>
      <c r="FRV24" s="881"/>
      <c r="FRW24" s="881"/>
      <c r="FRX24" s="881"/>
      <c r="FRY24" s="881"/>
      <c r="FRZ24" s="881"/>
      <c r="FSA24" s="881"/>
      <c r="FSB24" s="881"/>
      <c r="FSC24" s="881"/>
      <c r="FSD24" s="881"/>
      <c r="FSE24" s="881"/>
      <c r="FSF24" s="881"/>
      <c r="FSG24" s="881"/>
      <c r="FSH24" s="881"/>
      <c r="FSI24" s="881"/>
      <c r="FSJ24" s="881"/>
      <c r="FSK24" s="881"/>
      <c r="FSL24" s="881"/>
      <c r="FSM24" s="881"/>
      <c r="FSN24" s="881"/>
      <c r="FSO24" s="881"/>
      <c r="FSP24" s="881"/>
      <c r="FSQ24" s="881"/>
      <c r="FSR24" s="881"/>
      <c r="FSS24" s="881"/>
      <c r="FST24" s="881"/>
      <c r="FSU24" s="881"/>
      <c r="FSV24" s="881"/>
      <c r="FSW24" s="881"/>
      <c r="FSX24" s="881"/>
      <c r="FSY24" s="881"/>
      <c r="FSZ24" s="881"/>
      <c r="FTA24" s="881"/>
      <c r="FTB24" s="881"/>
      <c r="FTC24" s="881"/>
      <c r="FTD24" s="881"/>
      <c r="FTE24" s="881"/>
      <c r="FTF24" s="881"/>
      <c r="FTG24" s="881"/>
      <c r="FTH24" s="881"/>
      <c r="FTI24" s="881"/>
      <c r="FTJ24" s="881"/>
      <c r="FTK24" s="881"/>
      <c r="FTL24" s="881"/>
      <c r="FTM24" s="881"/>
      <c r="FTN24" s="881"/>
      <c r="FTO24" s="881"/>
      <c r="FTP24" s="881"/>
      <c r="FTQ24" s="881"/>
      <c r="FTR24" s="881"/>
      <c r="FTS24" s="881"/>
      <c r="FTT24" s="881"/>
      <c r="FTU24" s="881"/>
      <c r="FTV24" s="881"/>
      <c r="FTW24" s="881"/>
      <c r="FTX24" s="881"/>
      <c r="FTY24" s="881"/>
      <c r="FTZ24" s="881"/>
      <c r="FUA24" s="881"/>
      <c r="FUB24" s="881"/>
      <c r="FUC24" s="881"/>
      <c r="FUD24" s="881"/>
      <c r="FUE24" s="881"/>
      <c r="FUF24" s="881"/>
      <c r="FUG24" s="881"/>
      <c r="FUH24" s="881"/>
      <c r="FUI24" s="881"/>
      <c r="FUJ24" s="881"/>
      <c r="FUK24" s="881"/>
      <c r="FUL24" s="881"/>
      <c r="FUM24" s="881"/>
      <c r="FUN24" s="881"/>
      <c r="FUO24" s="881"/>
      <c r="FUP24" s="881"/>
      <c r="FUQ24" s="881"/>
      <c r="FUR24" s="881"/>
      <c r="FUS24" s="881"/>
      <c r="FUT24" s="881"/>
      <c r="FUU24" s="881"/>
      <c r="FUV24" s="881"/>
      <c r="FUW24" s="881"/>
      <c r="FUX24" s="881"/>
      <c r="FUY24" s="881"/>
      <c r="FUZ24" s="881"/>
      <c r="FVA24" s="881"/>
      <c r="FVB24" s="881"/>
      <c r="FVC24" s="881"/>
      <c r="FVD24" s="881"/>
      <c r="FVE24" s="881"/>
      <c r="FVF24" s="881"/>
      <c r="FVG24" s="881"/>
      <c r="FVH24" s="881"/>
      <c r="FVI24" s="881"/>
      <c r="FVJ24" s="881"/>
      <c r="FVK24" s="881"/>
      <c r="FVL24" s="881"/>
      <c r="FVM24" s="881"/>
      <c r="FVN24" s="881"/>
      <c r="FVO24" s="881"/>
      <c r="FVP24" s="881"/>
      <c r="FVQ24" s="881"/>
      <c r="FVR24" s="881"/>
      <c r="FVS24" s="881"/>
      <c r="FVT24" s="881"/>
      <c r="FVU24" s="881"/>
      <c r="FVV24" s="881"/>
      <c r="FVW24" s="881"/>
      <c r="FVX24" s="881"/>
      <c r="FVY24" s="881"/>
      <c r="FVZ24" s="881"/>
      <c r="FWA24" s="881"/>
      <c r="FWB24" s="881"/>
      <c r="FWC24" s="881"/>
      <c r="FWD24" s="881"/>
      <c r="FWE24" s="881"/>
      <c r="FWF24" s="881"/>
      <c r="FWG24" s="881"/>
      <c r="FWH24" s="881"/>
      <c r="FWI24" s="881"/>
      <c r="FWJ24" s="881"/>
      <c r="FWK24" s="881"/>
      <c r="FWL24" s="881"/>
      <c r="FWM24" s="881"/>
      <c r="FWN24" s="881"/>
      <c r="FWO24" s="881"/>
      <c r="FWP24" s="881"/>
      <c r="FWQ24" s="881"/>
      <c r="FWR24" s="881"/>
      <c r="FWS24" s="881"/>
      <c r="FWT24" s="881"/>
      <c r="FWU24" s="881"/>
      <c r="FWV24" s="881"/>
      <c r="FWW24" s="881"/>
      <c r="FWX24" s="881"/>
      <c r="FWY24" s="881"/>
      <c r="FWZ24" s="881"/>
      <c r="FXA24" s="881"/>
      <c r="FXB24" s="881"/>
      <c r="FXC24" s="881"/>
      <c r="FXD24" s="881"/>
      <c r="FXE24" s="881"/>
      <c r="FXF24" s="881"/>
      <c r="FXG24" s="881"/>
      <c r="FXH24" s="881"/>
      <c r="FXI24" s="881"/>
      <c r="FXJ24" s="881"/>
      <c r="FXK24" s="881"/>
      <c r="FXL24" s="881"/>
      <c r="FXM24" s="881"/>
      <c r="FXN24" s="881"/>
      <c r="FXO24" s="881"/>
      <c r="FXP24" s="881"/>
      <c r="FXQ24" s="881"/>
      <c r="FXR24" s="881"/>
      <c r="FXS24" s="881"/>
      <c r="FXT24" s="881"/>
      <c r="FXU24" s="881"/>
      <c r="FXV24" s="881"/>
      <c r="FXW24" s="881"/>
      <c r="FXX24" s="881"/>
      <c r="FXY24" s="881"/>
      <c r="FXZ24" s="881"/>
      <c r="FYA24" s="881"/>
      <c r="FYB24" s="881"/>
      <c r="FYC24" s="881"/>
      <c r="FYD24" s="881"/>
      <c r="FYE24" s="881"/>
      <c r="FYF24" s="881"/>
      <c r="FYG24" s="881"/>
      <c r="FYH24" s="881"/>
      <c r="FYI24" s="881"/>
      <c r="FYJ24" s="881"/>
      <c r="FYK24" s="881"/>
      <c r="FYL24" s="881"/>
      <c r="FYM24" s="881"/>
      <c r="FYN24" s="881"/>
      <c r="FYO24" s="881"/>
      <c r="FYP24" s="881"/>
      <c r="FYQ24" s="881"/>
      <c r="FYR24" s="881"/>
      <c r="FYS24" s="881"/>
      <c r="FYT24" s="881"/>
      <c r="FYU24" s="881"/>
      <c r="FYV24" s="881"/>
      <c r="FYW24" s="881"/>
      <c r="FYX24" s="881"/>
      <c r="FYY24" s="881"/>
      <c r="FYZ24" s="881"/>
      <c r="FZA24" s="881"/>
      <c r="FZB24" s="881"/>
      <c r="FZC24" s="881"/>
      <c r="FZD24" s="881"/>
      <c r="FZE24" s="881"/>
      <c r="FZF24" s="881"/>
      <c r="FZG24" s="881"/>
      <c r="FZH24" s="881"/>
      <c r="FZI24" s="881"/>
      <c r="FZJ24" s="881"/>
      <c r="FZK24" s="881"/>
      <c r="FZL24" s="881"/>
      <c r="FZM24" s="881"/>
      <c r="FZN24" s="881"/>
      <c r="FZO24" s="881"/>
      <c r="FZP24" s="881"/>
      <c r="FZQ24" s="881"/>
      <c r="FZR24" s="881"/>
      <c r="FZS24" s="881"/>
      <c r="FZT24" s="881"/>
      <c r="FZU24" s="881"/>
      <c r="FZV24" s="881"/>
      <c r="FZW24" s="881"/>
      <c r="FZX24" s="881"/>
      <c r="FZY24" s="881"/>
      <c r="FZZ24" s="881"/>
      <c r="GAA24" s="881"/>
      <c r="GAB24" s="881"/>
      <c r="GAC24" s="881"/>
      <c r="GAD24" s="881"/>
      <c r="GAE24" s="881"/>
      <c r="GAF24" s="881"/>
      <c r="GAG24" s="881"/>
      <c r="GAH24" s="881"/>
      <c r="GAI24" s="881"/>
      <c r="GAJ24" s="881"/>
      <c r="GAK24" s="881"/>
      <c r="GAL24" s="881"/>
      <c r="GAM24" s="881"/>
      <c r="GAN24" s="881"/>
      <c r="GAO24" s="881"/>
      <c r="GAP24" s="881"/>
      <c r="GAQ24" s="881"/>
      <c r="GAR24" s="881"/>
      <c r="GAS24" s="881"/>
      <c r="GAT24" s="881"/>
      <c r="GAU24" s="881"/>
      <c r="GAV24" s="881"/>
      <c r="GAW24" s="881"/>
      <c r="GAX24" s="881"/>
      <c r="GAY24" s="881"/>
      <c r="GAZ24" s="881"/>
      <c r="GBA24" s="881"/>
      <c r="GBB24" s="881"/>
      <c r="GBC24" s="881"/>
      <c r="GBD24" s="881"/>
      <c r="GBE24" s="881"/>
      <c r="GBF24" s="881"/>
      <c r="GBG24" s="881"/>
      <c r="GBH24" s="881"/>
      <c r="GBI24" s="881"/>
      <c r="GBJ24" s="881"/>
      <c r="GBK24" s="881"/>
      <c r="GBL24" s="881"/>
      <c r="GBM24" s="881"/>
      <c r="GBN24" s="881"/>
      <c r="GBO24" s="881"/>
      <c r="GBP24" s="881"/>
      <c r="GBQ24" s="881"/>
      <c r="GBR24" s="881"/>
      <c r="GBS24" s="881"/>
      <c r="GBT24" s="881"/>
      <c r="GBU24" s="881"/>
      <c r="GBV24" s="881"/>
      <c r="GBW24" s="881"/>
      <c r="GBX24" s="881"/>
      <c r="GBY24" s="881"/>
      <c r="GBZ24" s="881"/>
      <c r="GCA24" s="881"/>
      <c r="GCB24" s="881"/>
      <c r="GCC24" s="881"/>
      <c r="GCD24" s="881"/>
      <c r="GCE24" s="881"/>
      <c r="GCF24" s="881"/>
      <c r="GCG24" s="881"/>
      <c r="GCH24" s="881"/>
      <c r="GCI24" s="881"/>
      <c r="GCJ24" s="881"/>
      <c r="GCK24" s="881"/>
      <c r="GCL24" s="881"/>
      <c r="GCM24" s="881"/>
      <c r="GCN24" s="881"/>
      <c r="GCO24" s="881"/>
      <c r="GCP24" s="881"/>
      <c r="GCQ24" s="881"/>
      <c r="GCR24" s="881"/>
      <c r="GCS24" s="881"/>
      <c r="GCT24" s="881"/>
      <c r="GCU24" s="881"/>
      <c r="GCV24" s="881"/>
      <c r="GCW24" s="881"/>
      <c r="GCX24" s="881"/>
      <c r="GCY24" s="881"/>
      <c r="GCZ24" s="881"/>
      <c r="GDA24" s="881"/>
      <c r="GDB24" s="881"/>
      <c r="GDC24" s="881"/>
      <c r="GDD24" s="881"/>
      <c r="GDE24" s="881"/>
      <c r="GDF24" s="881"/>
      <c r="GDG24" s="881"/>
      <c r="GDH24" s="881"/>
      <c r="GDI24" s="881"/>
      <c r="GDJ24" s="881"/>
      <c r="GDK24" s="881"/>
      <c r="GDL24" s="881"/>
      <c r="GDM24" s="881"/>
      <c r="GDN24" s="881"/>
      <c r="GDO24" s="881"/>
      <c r="GDP24" s="881"/>
      <c r="GDQ24" s="881"/>
      <c r="GDR24" s="881"/>
      <c r="GDS24" s="881"/>
      <c r="GDT24" s="881"/>
      <c r="GDU24" s="881"/>
      <c r="GDV24" s="881"/>
      <c r="GDW24" s="881"/>
      <c r="GDX24" s="881"/>
      <c r="GDY24" s="881"/>
      <c r="GDZ24" s="881"/>
      <c r="GEA24" s="881"/>
      <c r="GEB24" s="881"/>
      <c r="GEC24" s="881"/>
      <c r="GED24" s="881"/>
      <c r="GEE24" s="881"/>
      <c r="GEF24" s="881"/>
      <c r="GEG24" s="881"/>
      <c r="GEH24" s="881"/>
      <c r="GEI24" s="881"/>
      <c r="GEJ24" s="881"/>
      <c r="GEK24" s="881"/>
      <c r="GEL24" s="881"/>
      <c r="GEM24" s="881"/>
      <c r="GEN24" s="881"/>
      <c r="GEO24" s="881"/>
      <c r="GEP24" s="881"/>
      <c r="GEQ24" s="881"/>
      <c r="GER24" s="881"/>
      <c r="GES24" s="881"/>
      <c r="GET24" s="881"/>
      <c r="GEU24" s="881"/>
      <c r="GEV24" s="881"/>
      <c r="GEW24" s="881"/>
      <c r="GEX24" s="881"/>
      <c r="GEY24" s="881"/>
      <c r="GEZ24" s="881"/>
      <c r="GFA24" s="881"/>
      <c r="GFB24" s="881"/>
      <c r="GFC24" s="881"/>
      <c r="GFD24" s="881"/>
      <c r="GFE24" s="881"/>
      <c r="GFF24" s="881"/>
      <c r="GFG24" s="881"/>
      <c r="GFH24" s="881"/>
      <c r="GFI24" s="881"/>
      <c r="GFJ24" s="881"/>
      <c r="GFK24" s="881"/>
      <c r="GFL24" s="881"/>
      <c r="GFM24" s="881"/>
      <c r="GFN24" s="881"/>
      <c r="GFO24" s="881"/>
      <c r="GFP24" s="881"/>
      <c r="GFQ24" s="881"/>
      <c r="GFR24" s="881"/>
      <c r="GFS24" s="881"/>
      <c r="GFT24" s="881"/>
      <c r="GFU24" s="881"/>
      <c r="GFV24" s="881"/>
      <c r="GFW24" s="881"/>
      <c r="GFX24" s="881"/>
      <c r="GFY24" s="881"/>
      <c r="GFZ24" s="881"/>
      <c r="GGA24" s="881"/>
      <c r="GGB24" s="881"/>
      <c r="GGC24" s="881"/>
      <c r="GGD24" s="881"/>
      <c r="GGE24" s="881"/>
      <c r="GGF24" s="881"/>
      <c r="GGG24" s="881"/>
      <c r="GGH24" s="881"/>
      <c r="GGI24" s="881"/>
      <c r="GGJ24" s="881"/>
      <c r="GGK24" s="881"/>
      <c r="GGL24" s="881"/>
      <c r="GGM24" s="881"/>
      <c r="GGN24" s="881"/>
      <c r="GGO24" s="881"/>
      <c r="GGP24" s="881"/>
      <c r="GGQ24" s="881"/>
      <c r="GGR24" s="881"/>
      <c r="GGS24" s="881"/>
      <c r="GGT24" s="881"/>
      <c r="GGU24" s="881"/>
      <c r="GGV24" s="881"/>
      <c r="GGW24" s="881"/>
      <c r="GGX24" s="881"/>
      <c r="GGY24" s="881"/>
      <c r="GGZ24" s="881"/>
      <c r="GHA24" s="881"/>
      <c r="GHB24" s="881"/>
      <c r="GHC24" s="881"/>
      <c r="GHD24" s="881"/>
      <c r="GHE24" s="881"/>
      <c r="GHF24" s="881"/>
      <c r="GHG24" s="881"/>
      <c r="GHH24" s="881"/>
      <c r="GHI24" s="881"/>
      <c r="GHJ24" s="881"/>
      <c r="GHK24" s="881"/>
      <c r="GHL24" s="881"/>
      <c r="GHM24" s="881"/>
      <c r="GHN24" s="881"/>
      <c r="GHO24" s="881"/>
      <c r="GHP24" s="881"/>
      <c r="GHQ24" s="881"/>
      <c r="GHR24" s="881"/>
      <c r="GHS24" s="881"/>
      <c r="GHT24" s="881"/>
      <c r="GHU24" s="881"/>
      <c r="GHV24" s="881"/>
      <c r="GHW24" s="881"/>
      <c r="GHX24" s="881"/>
      <c r="GHY24" s="881"/>
      <c r="GHZ24" s="881"/>
      <c r="GIA24" s="881"/>
      <c r="GIB24" s="881"/>
      <c r="GIC24" s="881"/>
      <c r="GID24" s="881"/>
      <c r="GIE24" s="881"/>
      <c r="GIF24" s="881"/>
      <c r="GIG24" s="881"/>
      <c r="GIH24" s="881"/>
      <c r="GII24" s="881"/>
      <c r="GIJ24" s="881"/>
      <c r="GIK24" s="881"/>
      <c r="GIL24" s="881"/>
      <c r="GIM24" s="881"/>
      <c r="GIN24" s="881"/>
      <c r="GIO24" s="881"/>
      <c r="GIP24" s="881"/>
      <c r="GIQ24" s="881"/>
      <c r="GIR24" s="881"/>
      <c r="GIS24" s="881"/>
      <c r="GIT24" s="881"/>
      <c r="GIU24" s="881"/>
      <c r="GIV24" s="881"/>
      <c r="GIW24" s="881"/>
      <c r="GIX24" s="881"/>
      <c r="GIY24" s="881"/>
      <c r="GIZ24" s="881"/>
      <c r="GJA24" s="881"/>
      <c r="GJB24" s="881"/>
      <c r="GJC24" s="881"/>
      <c r="GJD24" s="881"/>
      <c r="GJE24" s="881"/>
      <c r="GJF24" s="881"/>
      <c r="GJG24" s="881"/>
      <c r="GJH24" s="881"/>
      <c r="GJI24" s="881"/>
      <c r="GJJ24" s="881"/>
      <c r="GJK24" s="881"/>
      <c r="GJL24" s="881"/>
      <c r="GJM24" s="881"/>
      <c r="GJN24" s="881"/>
      <c r="GJO24" s="881"/>
      <c r="GJP24" s="881"/>
      <c r="GJQ24" s="881"/>
      <c r="GJR24" s="881"/>
      <c r="GJS24" s="881"/>
      <c r="GJT24" s="881"/>
      <c r="GJU24" s="881"/>
      <c r="GJV24" s="881"/>
      <c r="GJW24" s="881"/>
      <c r="GJX24" s="881"/>
      <c r="GJY24" s="881"/>
      <c r="GJZ24" s="881"/>
      <c r="GKA24" s="881"/>
      <c r="GKB24" s="881"/>
      <c r="GKC24" s="881"/>
      <c r="GKD24" s="881"/>
      <c r="GKE24" s="881"/>
      <c r="GKF24" s="881"/>
      <c r="GKG24" s="881"/>
      <c r="GKH24" s="881"/>
      <c r="GKI24" s="881"/>
      <c r="GKJ24" s="881"/>
      <c r="GKK24" s="881"/>
      <c r="GKL24" s="881"/>
      <c r="GKM24" s="881"/>
      <c r="GKN24" s="881"/>
      <c r="GKO24" s="881"/>
      <c r="GKP24" s="881"/>
      <c r="GKQ24" s="881"/>
      <c r="GKR24" s="881"/>
      <c r="GKS24" s="881"/>
      <c r="GKT24" s="881"/>
      <c r="GKU24" s="881"/>
      <c r="GKV24" s="881"/>
      <c r="GKW24" s="881"/>
      <c r="GKX24" s="881"/>
      <c r="GKY24" s="881"/>
      <c r="GKZ24" s="881"/>
      <c r="GLA24" s="881"/>
      <c r="GLB24" s="881"/>
      <c r="GLC24" s="881"/>
      <c r="GLD24" s="881"/>
      <c r="GLE24" s="881"/>
      <c r="GLF24" s="881"/>
      <c r="GLG24" s="881"/>
      <c r="GLH24" s="881"/>
      <c r="GLI24" s="881"/>
      <c r="GLJ24" s="881"/>
      <c r="GLK24" s="881"/>
      <c r="GLL24" s="881"/>
      <c r="GLM24" s="881"/>
      <c r="GLN24" s="881"/>
      <c r="GLO24" s="881"/>
      <c r="GLP24" s="881"/>
      <c r="GLQ24" s="881"/>
      <c r="GLR24" s="881"/>
      <c r="GLS24" s="881"/>
      <c r="GLT24" s="881"/>
      <c r="GLU24" s="881"/>
      <c r="GLV24" s="881"/>
      <c r="GLW24" s="881"/>
      <c r="GLX24" s="881"/>
      <c r="GLY24" s="881"/>
      <c r="GLZ24" s="881"/>
      <c r="GMA24" s="881"/>
      <c r="GMB24" s="881"/>
      <c r="GMC24" s="881"/>
      <c r="GMD24" s="881"/>
      <c r="GME24" s="881"/>
      <c r="GMF24" s="881"/>
      <c r="GMG24" s="881"/>
      <c r="GMH24" s="881"/>
      <c r="GMI24" s="881"/>
      <c r="GMJ24" s="881"/>
      <c r="GMK24" s="881"/>
      <c r="GML24" s="881"/>
      <c r="GMM24" s="881"/>
      <c r="GMN24" s="881"/>
      <c r="GMO24" s="881"/>
      <c r="GMP24" s="881"/>
      <c r="GMQ24" s="881"/>
      <c r="GMR24" s="881"/>
      <c r="GMS24" s="881"/>
      <c r="GMT24" s="881"/>
      <c r="GMU24" s="881"/>
      <c r="GMV24" s="881"/>
      <c r="GMW24" s="881"/>
      <c r="GMX24" s="881"/>
      <c r="GMY24" s="881"/>
      <c r="GMZ24" s="881"/>
      <c r="GNA24" s="881"/>
      <c r="GNB24" s="881"/>
      <c r="GNC24" s="881"/>
      <c r="GND24" s="881"/>
      <c r="GNE24" s="881"/>
      <c r="GNF24" s="881"/>
      <c r="GNG24" s="881"/>
      <c r="GNH24" s="881"/>
      <c r="GNI24" s="881"/>
      <c r="GNJ24" s="881"/>
      <c r="GNK24" s="881"/>
      <c r="GNL24" s="881"/>
      <c r="GNM24" s="881"/>
      <c r="GNN24" s="881"/>
      <c r="GNO24" s="881"/>
      <c r="GNP24" s="881"/>
      <c r="GNQ24" s="881"/>
      <c r="GNR24" s="881"/>
      <c r="GNS24" s="881"/>
      <c r="GNT24" s="881"/>
      <c r="GNU24" s="881"/>
      <c r="GNV24" s="881"/>
      <c r="GNW24" s="881"/>
      <c r="GNX24" s="881"/>
      <c r="GNY24" s="881"/>
      <c r="GNZ24" s="881"/>
      <c r="GOA24" s="881"/>
      <c r="GOB24" s="881"/>
      <c r="GOC24" s="881"/>
      <c r="GOD24" s="881"/>
      <c r="GOE24" s="881"/>
      <c r="GOF24" s="881"/>
      <c r="GOG24" s="881"/>
      <c r="GOH24" s="881"/>
      <c r="GOI24" s="881"/>
      <c r="GOJ24" s="881"/>
      <c r="GOK24" s="881"/>
      <c r="GOL24" s="881"/>
      <c r="GOM24" s="881"/>
      <c r="GON24" s="881"/>
      <c r="GOO24" s="881"/>
      <c r="GOP24" s="881"/>
      <c r="GOQ24" s="881"/>
      <c r="GOR24" s="881"/>
      <c r="GOS24" s="881"/>
      <c r="GOT24" s="881"/>
      <c r="GOU24" s="881"/>
      <c r="GOV24" s="881"/>
      <c r="GOW24" s="881"/>
      <c r="GOX24" s="881"/>
      <c r="GOY24" s="881"/>
      <c r="GOZ24" s="881"/>
      <c r="GPA24" s="881"/>
      <c r="GPB24" s="881"/>
      <c r="GPC24" s="881"/>
      <c r="GPD24" s="881"/>
      <c r="GPE24" s="881"/>
      <c r="GPF24" s="881"/>
      <c r="GPG24" s="881"/>
      <c r="GPH24" s="881"/>
      <c r="GPI24" s="881"/>
      <c r="GPJ24" s="881"/>
      <c r="GPK24" s="881"/>
      <c r="GPL24" s="881"/>
      <c r="GPM24" s="881"/>
      <c r="GPN24" s="881"/>
      <c r="GPO24" s="881"/>
      <c r="GPP24" s="881"/>
      <c r="GPQ24" s="881"/>
      <c r="GPR24" s="881"/>
      <c r="GPS24" s="881"/>
      <c r="GPT24" s="881"/>
      <c r="GPU24" s="881"/>
      <c r="GPV24" s="881"/>
      <c r="GPW24" s="881"/>
      <c r="GPX24" s="881"/>
      <c r="GPY24" s="881"/>
      <c r="GPZ24" s="881"/>
      <c r="GQA24" s="881"/>
      <c r="GQB24" s="881"/>
      <c r="GQC24" s="881"/>
      <c r="GQD24" s="881"/>
      <c r="GQE24" s="881"/>
      <c r="GQF24" s="881"/>
      <c r="GQG24" s="881"/>
      <c r="GQH24" s="881"/>
      <c r="GQI24" s="881"/>
      <c r="GQJ24" s="881"/>
      <c r="GQK24" s="881"/>
      <c r="GQL24" s="881"/>
      <c r="GQM24" s="881"/>
      <c r="GQN24" s="881"/>
      <c r="GQO24" s="881"/>
      <c r="GQP24" s="881"/>
      <c r="GQQ24" s="881"/>
      <c r="GQR24" s="881"/>
      <c r="GQS24" s="881"/>
      <c r="GQT24" s="881"/>
      <c r="GQU24" s="881"/>
      <c r="GQV24" s="881"/>
      <c r="GQW24" s="881"/>
      <c r="GQX24" s="881"/>
      <c r="GQY24" s="881"/>
      <c r="GQZ24" s="881"/>
      <c r="GRA24" s="881"/>
      <c r="GRB24" s="881"/>
      <c r="GRC24" s="881"/>
      <c r="GRD24" s="881"/>
      <c r="GRE24" s="881"/>
      <c r="GRF24" s="881"/>
      <c r="GRG24" s="881"/>
      <c r="GRH24" s="881"/>
      <c r="GRI24" s="881"/>
      <c r="GRJ24" s="881"/>
      <c r="GRK24" s="881"/>
      <c r="GRL24" s="881"/>
      <c r="GRM24" s="881"/>
      <c r="GRN24" s="881"/>
      <c r="GRO24" s="881"/>
      <c r="GRP24" s="881"/>
      <c r="GRQ24" s="881"/>
      <c r="GRR24" s="881"/>
      <c r="GRS24" s="881"/>
      <c r="GRT24" s="881"/>
      <c r="GRU24" s="881"/>
      <c r="GRV24" s="881"/>
      <c r="GRW24" s="881"/>
      <c r="GRX24" s="881"/>
      <c r="GRY24" s="881"/>
      <c r="GRZ24" s="881"/>
      <c r="GSA24" s="881"/>
      <c r="GSB24" s="881"/>
      <c r="GSC24" s="881"/>
      <c r="GSD24" s="881"/>
      <c r="GSE24" s="881"/>
      <c r="GSF24" s="881"/>
      <c r="GSG24" s="881"/>
      <c r="GSH24" s="881"/>
      <c r="GSI24" s="881"/>
      <c r="GSJ24" s="881"/>
      <c r="GSK24" s="881"/>
      <c r="GSL24" s="881"/>
      <c r="GSM24" s="881"/>
      <c r="GSN24" s="881"/>
      <c r="GSO24" s="881"/>
      <c r="GSP24" s="881"/>
      <c r="GSQ24" s="881"/>
      <c r="GSR24" s="881"/>
      <c r="GSS24" s="881"/>
      <c r="GST24" s="881"/>
      <c r="GSU24" s="881"/>
      <c r="GSV24" s="881"/>
      <c r="GSW24" s="881"/>
      <c r="GSX24" s="881"/>
      <c r="GSY24" s="881"/>
      <c r="GSZ24" s="881"/>
      <c r="GTA24" s="881"/>
      <c r="GTB24" s="881"/>
      <c r="GTC24" s="881"/>
      <c r="GTD24" s="881"/>
      <c r="GTE24" s="881"/>
      <c r="GTF24" s="881"/>
      <c r="GTG24" s="881"/>
      <c r="GTH24" s="881"/>
      <c r="GTI24" s="881"/>
      <c r="GTJ24" s="881"/>
      <c r="GTK24" s="881"/>
      <c r="GTL24" s="881"/>
      <c r="GTM24" s="881"/>
      <c r="GTN24" s="881"/>
      <c r="GTO24" s="881"/>
      <c r="GTP24" s="881"/>
      <c r="GTQ24" s="881"/>
      <c r="GTR24" s="881"/>
      <c r="GTS24" s="881"/>
      <c r="GTT24" s="881"/>
      <c r="GTU24" s="881"/>
      <c r="GTV24" s="881"/>
      <c r="GTW24" s="881"/>
      <c r="GTX24" s="881"/>
      <c r="GTY24" s="881"/>
      <c r="GTZ24" s="881"/>
      <c r="GUA24" s="881"/>
      <c r="GUB24" s="881"/>
      <c r="GUC24" s="881"/>
      <c r="GUD24" s="881"/>
      <c r="GUE24" s="881"/>
      <c r="GUF24" s="881"/>
      <c r="GUG24" s="881"/>
      <c r="GUH24" s="881"/>
      <c r="GUI24" s="881"/>
      <c r="GUJ24" s="881"/>
      <c r="GUK24" s="881"/>
      <c r="GUL24" s="881"/>
      <c r="GUM24" s="881"/>
      <c r="GUN24" s="881"/>
      <c r="GUO24" s="881"/>
      <c r="GUP24" s="881"/>
      <c r="GUQ24" s="881"/>
      <c r="GUR24" s="881"/>
      <c r="GUS24" s="881"/>
      <c r="GUT24" s="881"/>
      <c r="GUU24" s="881"/>
      <c r="GUV24" s="881"/>
      <c r="GUW24" s="881"/>
      <c r="GUX24" s="881"/>
      <c r="GUY24" s="881"/>
      <c r="GUZ24" s="881"/>
      <c r="GVA24" s="881"/>
      <c r="GVB24" s="881"/>
      <c r="GVC24" s="881"/>
      <c r="GVD24" s="881"/>
      <c r="GVE24" s="881"/>
      <c r="GVF24" s="881"/>
      <c r="GVG24" s="881"/>
      <c r="GVH24" s="881"/>
      <c r="GVI24" s="881"/>
      <c r="GVJ24" s="881"/>
      <c r="GVK24" s="881"/>
      <c r="GVL24" s="881"/>
      <c r="GVM24" s="881"/>
      <c r="GVN24" s="881"/>
      <c r="GVO24" s="881"/>
      <c r="GVP24" s="881"/>
      <c r="GVQ24" s="881"/>
      <c r="GVR24" s="881"/>
      <c r="GVS24" s="881"/>
      <c r="GVT24" s="881"/>
      <c r="GVU24" s="881"/>
      <c r="GVV24" s="881"/>
      <c r="GVW24" s="881"/>
      <c r="GVX24" s="881"/>
      <c r="GVY24" s="881"/>
      <c r="GVZ24" s="881"/>
      <c r="GWA24" s="881"/>
      <c r="GWB24" s="881"/>
      <c r="GWC24" s="881"/>
      <c r="GWD24" s="881"/>
      <c r="GWE24" s="881"/>
      <c r="GWF24" s="881"/>
      <c r="GWG24" s="881"/>
      <c r="GWH24" s="881"/>
      <c r="GWI24" s="881"/>
      <c r="GWJ24" s="881"/>
      <c r="GWK24" s="881"/>
      <c r="GWL24" s="881"/>
      <c r="GWM24" s="881"/>
      <c r="GWN24" s="881"/>
      <c r="GWO24" s="881"/>
      <c r="GWP24" s="881"/>
      <c r="GWQ24" s="881"/>
      <c r="GWR24" s="881"/>
      <c r="GWS24" s="881"/>
      <c r="GWT24" s="881"/>
      <c r="GWU24" s="881"/>
      <c r="GWV24" s="881"/>
      <c r="GWW24" s="881"/>
      <c r="GWX24" s="881"/>
      <c r="GWY24" s="881"/>
      <c r="GWZ24" s="881"/>
      <c r="GXA24" s="881"/>
      <c r="GXB24" s="881"/>
      <c r="GXC24" s="881"/>
      <c r="GXD24" s="881"/>
      <c r="GXE24" s="881"/>
      <c r="GXF24" s="881"/>
      <c r="GXG24" s="881"/>
      <c r="GXH24" s="881"/>
      <c r="GXI24" s="881"/>
      <c r="GXJ24" s="881"/>
      <c r="GXK24" s="881"/>
      <c r="GXL24" s="881"/>
      <c r="GXM24" s="881"/>
      <c r="GXN24" s="881"/>
      <c r="GXO24" s="881"/>
      <c r="GXP24" s="881"/>
      <c r="GXQ24" s="881"/>
      <c r="GXR24" s="881"/>
      <c r="GXS24" s="881"/>
      <c r="GXT24" s="881"/>
      <c r="GXU24" s="881"/>
      <c r="GXV24" s="881"/>
      <c r="GXW24" s="881"/>
      <c r="GXX24" s="881"/>
      <c r="GXY24" s="881"/>
      <c r="GXZ24" s="881"/>
      <c r="GYA24" s="881"/>
      <c r="GYB24" s="881"/>
      <c r="GYC24" s="881"/>
      <c r="GYD24" s="881"/>
      <c r="GYE24" s="881"/>
      <c r="GYF24" s="881"/>
      <c r="GYG24" s="881"/>
      <c r="GYH24" s="881"/>
      <c r="GYI24" s="881"/>
      <c r="GYJ24" s="881"/>
      <c r="GYK24" s="881"/>
      <c r="GYL24" s="881"/>
      <c r="GYM24" s="881"/>
      <c r="GYN24" s="881"/>
      <c r="GYO24" s="881"/>
      <c r="GYP24" s="881"/>
      <c r="GYQ24" s="881"/>
      <c r="GYR24" s="881"/>
      <c r="GYS24" s="881"/>
      <c r="GYT24" s="881"/>
      <c r="GYU24" s="881"/>
      <c r="GYV24" s="881"/>
      <c r="GYW24" s="881"/>
      <c r="GYX24" s="881"/>
      <c r="GYY24" s="881"/>
      <c r="GYZ24" s="881"/>
      <c r="GZA24" s="881"/>
      <c r="GZB24" s="881"/>
      <c r="GZC24" s="881"/>
      <c r="GZD24" s="881"/>
      <c r="GZE24" s="881"/>
      <c r="GZF24" s="881"/>
      <c r="GZG24" s="881"/>
      <c r="GZH24" s="881"/>
      <c r="GZI24" s="881"/>
      <c r="GZJ24" s="881"/>
      <c r="GZK24" s="881"/>
      <c r="GZL24" s="881"/>
      <c r="GZM24" s="881"/>
      <c r="GZN24" s="881"/>
      <c r="GZO24" s="881"/>
      <c r="GZP24" s="881"/>
      <c r="GZQ24" s="881"/>
      <c r="GZR24" s="881"/>
      <c r="GZS24" s="881"/>
      <c r="GZT24" s="881"/>
      <c r="GZU24" s="881"/>
      <c r="GZV24" s="881"/>
      <c r="GZW24" s="881"/>
      <c r="GZX24" s="881"/>
      <c r="GZY24" s="881"/>
      <c r="GZZ24" s="881"/>
      <c r="HAA24" s="881"/>
      <c r="HAB24" s="881"/>
      <c r="HAC24" s="881"/>
      <c r="HAD24" s="881"/>
      <c r="HAE24" s="881"/>
      <c r="HAF24" s="881"/>
      <c r="HAG24" s="881"/>
      <c r="HAH24" s="881"/>
      <c r="HAI24" s="881"/>
      <c r="HAJ24" s="881"/>
      <c r="HAK24" s="881"/>
      <c r="HAL24" s="881"/>
      <c r="HAM24" s="881"/>
      <c r="HAN24" s="881"/>
      <c r="HAO24" s="881"/>
      <c r="HAP24" s="881"/>
      <c r="HAQ24" s="881"/>
      <c r="HAR24" s="881"/>
      <c r="HAS24" s="881"/>
      <c r="HAT24" s="881"/>
      <c r="HAU24" s="881"/>
      <c r="HAV24" s="881"/>
      <c r="HAW24" s="881"/>
      <c r="HAX24" s="881"/>
      <c r="HAY24" s="881"/>
      <c r="HAZ24" s="881"/>
      <c r="HBA24" s="881"/>
      <c r="HBB24" s="881"/>
      <c r="HBC24" s="881"/>
      <c r="HBD24" s="881"/>
      <c r="HBE24" s="881"/>
      <c r="HBF24" s="881"/>
      <c r="HBG24" s="881"/>
      <c r="HBH24" s="881"/>
      <c r="HBI24" s="881"/>
      <c r="HBJ24" s="881"/>
      <c r="HBK24" s="881"/>
      <c r="HBL24" s="881"/>
      <c r="HBM24" s="881"/>
      <c r="HBN24" s="881"/>
      <c r="HBO24" s="881"/>
      <c r="HBP24" s="881"/>
      <c r="HBQ24" s="881"/>
      <c r="HBR24" s="881"/>
      <c r="HBS24" s="881"/>
      <c r="HBT24" s="881"/>
      <c r="HBU24" s="881"/>
      <c r="HBV24" s="881"/>
      <c r="HBW24" s="881"/>
      <c r="HBX24" s="881"/>
      <c r="HBY24" s="881"/>
      <c r="HBZ24" s="881"/>
      <c r="HCA24" s="881"/>
      <c r="HCB24" s="881"/>
      <c r="HCC24" s="881"/>
      <c r="HCD24" s="881"/>
      <c r="HCE24" s="881"/>
      <c r="HCF24" s="881"/>
      <c r="HCG24" s="881"/>
      <c r="HCH24" s="881"/>
      <c r="HCI24" s="881"/>
      <c r="HCJ24" s="881"/>
      <c r="HCK24" s="881"/>
      <c r="HCL24" s="881"/>
      <c r="HCM24" s="881"/>
      <c r="HCN24" s="881"/>
      <c r="HCO24" s="881"/>
      <c r="HCP24" s="881"/>
      <c r="HCQ24" s="881"/>
      <c r="HCR24" s="881"/>
      <c r="HCS24" s="881"/>
      <c r="HCT24" s="881"/>
      <c r="HCU24" s="881"/>
      <c r="HCV24" s="881"/>
      <c r="HCW24" s="881"/>
      <c r="HCX24" s="881"/>
      <c r="HCY24" s="881"/>
      <c r="HCZ24" s="881"/>
      <c r="HDA24" s="881"/>
      <c r="HDB24" s="881"/>
      <c r="HDC24" s="881"/>
      <c r="HDD24" s="881"/>
      <c r="HDE24" s="881"/>
      <c r="HDF24" s="881"/>
      <c r="HDG24" s="881"/>
      <c r="HDH24" s="881"/>
      <c r="HDI24" s="881"/>
      <c r="HDJ24" s="881"/>
      <c r="HDK24" s="881"/>
      <c r="HDL24" s="881"/>
      <c r="HDM24" s="881"/>
      <c r="HDN24" s="881"/>
      <c r="HDO24" s="881"/>
      <c r="HDP24" s="881"/>
      <c r="HDQ24" s="881"/>
      <c r="HDR24" s="881"/>
      <c r="HDS24" s="881"/>
      <c r="HDT24" s="881"/>
      <c r="HDU24" s="881"/>
      <c r="HDV24" s="881"/>
      <c r="HDW24" s="881"/>
      <c r="HDX24" s="881"/>
      <c r="HDY24" s="881"/>
      <c r="HDZ24" s="881"/>
      <c r="HEA24" s="881"/>
      <c r="HEB24" s="881"/>
      <c r="HEC24" s="881"/>
      <c r="HED24" s="881"/>
      <c r="HEE24" s="881"/>
      <c r="HEF24" s="881"/>
      <c r="HEG24" s="881"/>
      <c r="HEH24" s="881"/>
      <c r="HEI24" s="881"/>
      <c r="HEJ24" s="881"/>
      <c r="HEK24" s="881"/>
      <c r="HEL24" s="881"/>
      <c r="HEM24" s="881"/>
      <c r="HEN24" s="881"/>
      <c r="HEO24" s="881"/>
      <c r="HEP24" s="881"/>
      <c r="HEQ24" s="881"/>
      <c r="HER24" s="881"/>
      <c r="HES24" s="881"/>
      <c r="HET24" s="881"/>
      <c r="HEU24" s="881"/>
      <c r="HEV24" s="881"/>
      <c r="HEW24" s="881"/>
      <c r="HEX24" s="881"/>
      <c r="HEY24" s="881"/>
      <c r="HEZ24" s="881"/>
      <c r="HFA24" s="881"/>
      <c r="HFB24" s="881"/>
      <c r="HFC24" s="881"/>
      <c r="HFD24" s="881"/>
      <c r="HFE24" s="881"/>
      <c r="HFF24" s="881"/>
      <c r="HFG24" s="881"/>
      <c r="HFH24" s="881"/>
      <c r="HFI24" s="881"/>
      <c r="HFJ24" s="881"/>
      <c r="HFK24" s="881"/>
      <c r="HFL24" s="881"/>
      <c r="HFM24" s="881"/>
      <c r="HFN24" s="881"/>
      <c r="HFO24" s="881"/>
      <c r="HFP24" s="881"/>
      <c r="HFQ24" s="881"/>
      <c r="HFR24" s="881"/>
      <c r="HFS24" s="881"/>
      <c r="HFT24" s="881"/>
      <c r="HFU24" s="881"/>
      <c r="HFV24" s="881"/>
      <c r="HFW24" s="881"/>
      <c r="HFX24" s="881"/>
      <c r="HFY24" s="881"/>
      <c r="HFZ24" s="881"/>
      <c r="HGA24" s="881"/>
      <c r="HGB24" s="881"/>
      <c r="HGC24" s="881"/>
      <c r="HGD24" s="881"/>
      <c r="HGE24" s="881"/>
      <c r="HGF24" s="881"/>
      <c r="HGG24" s="881"/>
      <c r="HGH24" s="881"/>
      <c r="HGI24" s="881"/>
      <c r="HGJ24" s="881"/>
      <c r="HGK24" s="881"/>
      <c r="HGL24" s="881"/>
      <c r="HGM24" s="881"/>
      <c r="HGN24" s="881"/>
      <c r="HGO24" s="881"/>
      <c r="HGP24" s="881"/>
      <c r="HGQ24" s="881"/>
      <c r="HGR24" s="881"/>
      <c r="HGS24" s="881"/>
      <c r="HGT24" s="881"/>
      <c r="HGU24" s="881"/>
      <c r="HGV24" s="881"/>
      <c r="HGW24" s="881"/>
      <c r="HGX24" s="881"/>
      <c r="HGY24" s="881"/>
      <c r="HGZ24" s="881"/>
      <c r="HHA24" s="881"/>
      <c r="HHB24" s="881"/>
      <c r="HHC24" s="881"/>
      <c r="HHD24" s="881"/>
      <c r="HHE24" s="881"/>
      <c r="HHF24" s="881"/>
      <c r="HHG24" s="881"/>
      <c r="HHH24" s="881"/>
      <c r="HHI24" s="881"/>
      <c r="HHJ24" s="881"/>
      <c r="HHK24" s="881"/>
      <c r="HHL24" s="881"/>
      <c r="HHM24" s="881"/>
      <c r="HHN24" s="881"/>
      <c r="HHO24" s="881"/>
      <c r="HHP24" s="881"/>
      <c r="HHQ24" s="881"/>
      <c r="HHR24" s="881"/>
      <c r="HHS24" s="881"/>
      <c r="HHT24" s="881"/>
      <c r="HHU24" s="881"/>
      <c r="HHV24" s="881"/>
      <c r="HHW24" s="881"/>
      <c r="HHX24" s="881"/>
      <c r="HHY24" s="881"/>
      <c r="HHZ24" s="881"/>
      <c r="HIA24" s="881"/>
      <c r="HIB24" s="881"/>
      <c r="HIC24" s="881"/>
      <c r="HID24" s="881"/>
      <c r="HIE24" s="881"/>
      <c r="HIF24" s="881"/>
      <c r="HIG24" s="881"/>
      <c r="HIH24" s="881"/>
      <c r="HII24" s="881"/>
      <c r="HIJ24" s="881"/>
      <c r="HIK24" s="881"/>
      <c r="HIL24" s="881"/>
      <c r="HIM24" s="881"/>
      <c r="HIN24" s="881"/>
      <c r="HIO24" s="881"/>
      <c r="HIP24" s="881"/>
      <c r="HIQ24" s="881"/>
      <c r="HIR24" s="881"/>
      <c r="HIS24" s="881"/>
      <c r="HIT24" s="881"/>
      <c r="HIU24" s="881"/>
      <c r="HIV24" s="881"/>
      <c r="HIW24" s="881"/>
      <c r="HIX24" s="881"/>
      <c r="HIY24" s="881"/>
      <c r="HIZ24" s="881"/>
      <c r="HJA24" s="881"/>
      <c r="HJB24" s="881"/>
      <c r="HJC24" s="881"/>
      <c r="HJD24" s="881"/>
      <c r="HJE24" s="881"/>
      <c r="HJF24" s="881"/>
      <c r="HJG24" s="881"/>
      <c r="HJH24" s="881"/>
      <c r="HJI24" s="881"/>
      <c r="HJJ24" s="881"/>
      <c r="HJK24" s="881"/>
      <c r="HJL24" s="881"/>
      <c r="HJM24" s="881"/>
      <c r="HJN24" s="881"/>
      <c r="HJO24" s="881"/>
      <c r="HJP24" s="881"/>
      <c r="HJQ24" s="881"/>
      <c r="HJR24" s="881"/>
      <c r="HJS24" s="881"/>
      <c r="HJT24" s="881"/>
      <c r="HJU24" s="881"/>
      <c r="HJV24" s="881"/>
      <c r="HJW24" s="881"/>
      <c r="HJX24" s="881"/>
      <c r="HJY24" s="881"/>
      <c r="HJZ24" s="881"/>
      <c r="HKA24" s="881"/>
      <c r="HKB24" s="881"/>
      <c r="HKC24" s="881"/>
      <c r="HKD24" s="881"/>
      <c r="HKE24" s="881"/>
      <c r="HKF24" s="881"/>
      <c r="HKG24" s="881"/>
      <c r="HKH24" s="881"/>
      <c r="HKI24" s="881"/>
      <c r="HKJ24" s="881"/>
      <c r="HKK24" s="881"/>
      <c r="HKL24" s="881"/>
      <c r="HKM24" s="881"/>
      <c r="HKN24" s="881"/>
      <c r="HKO24" s="881"/>
      <c r="HKP24" s="881"/>
      <c r="HKQ24" s="881"/>
      <c r="HKR24" s="881"/>
      <c r="HKS24" s="881"/>
      <c r="HKT24" s="881"/>
      <c r="HKU24" s="881"/>
      <c r="HKV24" s="881"/>
      <c r="HKW24" s="881"/>
      <c r="HKX24" s="881"/>
      <c r="HKY24" s="881"/>
      <c r="HKZ24" s="881"/>
      <c r="HLA24" s="881"/>
      <c r="HLB24" s="881"/>
      <c r="HLC24" s="881"/>
      <c r="HLD24" s="881"/>
      <c r="HLE24" s="881"/>
      <c r="HLF24" s="881"/>
      <c r="HLG24" s="881"/>
      <c r="HLH24" s="881"/>
      <c r="HLI24" s="881"/>
      <c r="HLJ24" s="881"/>
      <c r="HLK24" s="881"/>
      <c r="HLL24" s="881"/>
      <c r="HLM24" s="881"/>
      <c r="HLN24" s="881"/>
      <c r="HLO24" s="881"/>
      <c r="HLP24" s="881"/>
      <c r="HLQ24" s="881"/>
      <c r="HLR24" s="881"/>
      <c r="HLS24" s="881"/>
      <c r="HLT24" s="881"/>
      <c r="HLU24" s="881"/>
      <c r="HLV24" s="881"/>
      <c r="HLW24" s="881"/>
      <c r="HLX24" s="881"/>
      <c r="HLY24" s="881"/>
      <c r="HLZ24" s="881"/>
      <c r="HMA24" s="881"/>
      <c r="HMB24" s="881"/>
      <c r="HMC24" s="881"/>
      <c r="HMD24" s="881"/>
      <c r="HME24" s="881"/>
      <c r="HMF24" s="881"/>
      <c r="HMG24" s="881"/>
      <c r="HMH24" s="881"/>
      <c r="HMI24" s="881"/>
      <c r="HMJ24" s="881"/>
      <c r="HMK24" s="881"/>
      <c r="HML24" s="881"/>
      <c r="HMM24" s="881"/>
      <c r="HMN24" s="881"/>
      <c r="HMO24" s="881"/>
      <c r="HMP24" s="881"/>
      <c r="HMQ24" s="881"/>
      <c r="HMR24" s="881"/>
      <c r="HMS24" s="881"/>
      <c r="HMT24" s="881"/>
      <c r="HMU24" s="881"/>
      <c r="HMV24" s="881"/>
      <c r="HMW24" s="881"/>
      <c r="HMX24" s="881"/>
      <c r="HMY24" s="881"/>
      <c r="HMZ24" s="881"/>
      <c r="HNA24" s="881"/>
      <c r="HNB24" s="881"/>
      <c r="HNC24" s="881"/>
      <c r="HND24" s="881"/>
      <c r="HNE24" s="881"/>
      <c r="HNF24" s="881"/>
      <c r="HNG24" s="881"/>
      <c r="HNH24" s="881"/>
      <c r="HNI24" s="881"/>
      <c r="HNJ24" s="881"/>
      <c r="HNK24" s="881"/>
      <c r="HNL24" s="881"/>
      <c r="HNM24" s="881"/>
      <c r="HNN24" s="881"/>
      <c r="HNO24" s="881"/>
      <c r="HNP24" s="881"/>
      <c r="HNQ24" s="881"/>
      <c r="HNR24" s="881"/>
      <c r="HNS24" s="881"/>
      <c r="HNT24" s="881"/>
      <c r="HNU24" s="881"/>
      <c r="HNV24" s="881"/>
      <c r="HNW24" s="881"/>
      <c r="HNX24" s="881"/>
      <c r="HNY24" s="881"/>
      <c r="HNZ24" s="881"/>
      <c r="HOA24" s="881"/>
      <c r="HOB24" s="881"/>
      <c r="HOC24" s="881"/>
      <c r="HOD24" s="881"/>
      <c r="HOE24" s="881"/>
      <c r="HOF24" s="881"/>
      <c r="HOG24" s="881"/>
      <c r="HOH24" s="881"/>
      <c r="HOI24" s="881"/>
      <c r="HOJ24" s="881"/>
      <c r="HOK24" s="881"/>
      <c r="HOL24" s="881"/>
      <c r="HOM24" s="881"/>
      <c r="HON24" s="881"/>
      <c r="HOO24" s="881"/>
      <c r="HOP24" s="881"/>
      <c r="HOQ24" s="881"/>
      <c r="HOR24" s="881"/>
      <c r="HOS24" s="881"/>
      <c r="HOT24" s="881"/>
      <c r="HOU24" s="881"/>
      <c r="HOV24" s="881"/>
      <c r="HOW24" s="881"/>
      <c r="HOX24" s="881"/>
      <c r="HOY24" s="881"/>
      <c r="HOZ24" s="881"/>
      <c r="HPA24" s="881"/>
      <c r="HPB24" s="881"/>
      <c r="HPC24" s="881"/>
      <c r="HPD24" s="881"/>
      <c r="HPE24" s="881"/>
      <c r="HPF24" s="881"/>
      <c r="HPG24" s="881"/>
      <c r="HPH24" s="881"/>
      <c r="HPI24" s="881"/>
      <c r="HPJ24" s="881"/>
      <c r="HPK24" s="881"/>
      <c r="HPL24" s="881"/>
      <c r="HPM24" s="881"/>
      <c r="HPN24" s="881"/>
      <c r="HPO24" s="881"/>
      <c r="HPP24" s="881"/>
      <c r="HPQ24" s="881"/>
      <c r="HPR24" s="881"/>
      <c r="HPS24" s="881"/>
      <c r="HPT24" s="881"/>
      <c r="HPU24" s="881"/>
      <c r="HPV24" s="881"/>
      <c r="HPW24" s="881"/>
      <c r="HPX24" s="881"/>
      <c r="HPY24" s="881"/>
      <c r="HPZ24" s="881"/>
      <c r="HQA24" s="881"/>
      <c r="HQB24" s="881"/>
      <c r="HQC24" s="881"/>
      <c r="HQD24" s="881"/>
      <c r="HQE24" s="881"/>
      <c r="HQF24" s="881"/>
      <c r="HQG24" s="881"/>
      <c r="HQH24" s="881"/>
      <c r="HQI24" s="881"/>
      <c r="HQJ24" s="881"/>
      <c r="HQK24" s="881"/>
      <c r="HQL24" s="881"/>
      <c r="HQM24" s="881"/>
      <c r="HQN24" s="881"/>
      <c r="HQO24" s="881"/>
      <c r="HQP24" s="881"/>
      <c r="HQQ24" s="881"/>
      <c r="HQR24" s="881"/>
      <c r="HQS24" s="881"/>
      <c r="HQT24" s="881"/>
      <c r="HQU24" s="881"/>
      <c r="HQV24" s="881"/>
      <c r="HQW24" s="881"/>
      <c r="HQX24" s="881"/>
      <c r="HQY24" s="881"/>
      <c r="HQZ24" s="881"/>
      <c r="HRA24" s="881"/>
      <c r="HRB24" s="881"/>
      <c r="HRC24" s="881"/>
      <c r="HRD24" s="881"/>
      <c r="HRE24" s="881"/>
      <c r="HRF24" s="881"/>
      <c r="HRG24" s="881"/>
      <c r="HRH24" s="881"/>
      <c r="HRI24" s="881"/>
      <c r="HRJ24" s="881"/>
      <c r="HRK24" s="881"/>
      <c r="HRL24" s="881"/>
      <c r="HRM24" s="881"/>
      <c r="HRN24" s="881"/>
      <c r="HRO24" s="881"/>
      <c r="HRP24" s="881"/>
      <c r="HRQ24" s="881"/>
      <c r="HRR24" s="881"/>
      <c r="HRS24" s="881"/>
      <c r="HRT24" s="881"/>
      <c r="HRU24" s="881"/>
      <c r="HRV24" s="881"/>
      <c r="HRW24" s="881"/>
      <c r="HRX24" s="881"/>
      <c r="HRY24" s="881"/>
      <c r="HRZ24" s="881"/>
      <c r="HSA24" s="881"/>
      <c r="HSB24" s="881"/>
      <c r="HSC24" s="881"/>
      <c r="HSD24" s="881"/>
      <c r="HSE24" s="881"/>
      <c r="HSF24" s="881"/>
      <c r="HSG24" s="881"/>
      <c r="HSH24" s="881"/>
      <c r="HSI24" s="881"/>
      <c r="HSJ24" s="881"/>
      <c r="HSK24" s="881"/>
      <c r="HSL24" s="881"/>
      <c r="HSM24" s="881"/>
      <c r="HSN24" s="881"/>
      <c r="HSO24" s="881"/>
      <c r="HSP24" s="881"/>
      <c r="HSQ24" s="881"/>
      <c r="HSR24" s="881"/>
      <c r="HSS24" s="881"/>
      <c r="HST24" s="881"/>
      <c r="HSU24" s="881"/>
      <c r="HSV24" s="881"/>
      <c r="HSW24" s="881"/>
      <c r="HSX24" s="881"/>
      <c r="HSY24" s="881"/>
      <c r="HSZ24" s="881"/>
      <c r="HTA24" s="881"/>
      <c r="HTB24" s="881"/>
      <c r="HTC24" s="881"/>
      <c r="HTD24" s="881"/>
      <c r="HTE24" s="881"/>
      <c r="HTF24" s="881"/>
      <c r="HTG24" s="881"/>
      <c r="HTH24" s="881"/>
      <c r="HTI24" s="881"/>
      <c r="HTJ24" s="881"/>
      <c r="HTK24" s="881"/>
      <c r="HTL24" s="881"/>
      <c r="HTM24" s="881"/>
      <c r="HTN24" s="881"/>
      <c r="HTO24" s="881"/>
      <c r="HTP24" s="881"/>
      <c r="HTQ24" s="881"/>
      <c r="HTR24" s="881"/>
      <c r="HTS24" s="881"/>
      <c r="HTT24" s="881"/>
      <c r="HTU24" s="881"/>
      <c r="HTV24" s="881"/>
      <c r="HTW24" s="881"/>
      <c r="HTX24" s="881"/>
      <c r="HTY24" s="881"/>
      <c r="HTZ24" s="881"/>
      <c r="HUA24" s="881"/>
      <c r="HUB24" s="881"/>
      <c r="HUC24" s="881"/>
      <c r="HUD24" s="881"/>
      <c r="HUE24" s="881"/>
      <c r="HUF24" s="881"/>
      <c r="HUG24" s="881"/>
      <c r="HUH24" s="881"/>
      <c r="HUI24" s="881"/>
      <c r="HUJ24" s="881"/>
      <c r="HUK24" s="881"/>
      <c r="HUL24" s="881"/>
      <c r="HUM24" s="881"/>
      <c r="HUN24" s="881"/>
      <c r="HUO24" s="881"/>
      <c r="HUP24" s="881"/>
      <c r="HUQ24" s="881"/>
      <c r="HUR24" s="881"/>
      <c r="HUS24" s="881"/>
      <c r="HUT24" s="881"/>
      <c r="HUU24" s="881"/>
      <c r="HUV24" s="881"/>
      <c r="HUW24" s="881"/>
      <c r="HUX24" s="881"/>
      <c r="HUY24" s="881"/>
      <c r="HUZ24" s="881"/>
      <c r="HVA24" s="881"/>
      <c r="HVB24" s="881"/>
      <c r="HVC24" s="881"/>
      <c r="HVD24" s="881"/>
      <c r="HVE24" s="881"/>
      <c r="HVF24" s="881"/>
      <c r="HVG24" s="881"/>
      <c r="HVH24" s="881"/>
      <c r="HVI24" s="881"/>
      <c r="HVJ24" s="881"/>
      <c r="HVK24" s="881"/>
      <c r="HVL24" s="881"/>
      <c r="HVM24" s="881"/>
      <c r="HVN24" s="881"/>
      <c r="HVO24" s="881"/>
      <c r="HVP24" s="881"/>
      <c r="HVQ24" s="881"/>
      <c r="HVR24" s="881"/>
      <c r="HVS24" s="881"/>
      <c r="HVT24" s="881"/>
      <c r="HVU24" s="881"/>
      <c r="HVV24" s="881"/>
      <c r="HVW24" s="881"/>
      <c r="HVX24" s="881"/>
      <c r="HVY24" s="881"/>
      <c r="HVZ24" s="881"/>
      <c r="HWA24" s="881"/>
      <c r="HWB24" s="881"/>
      <c r="HWC24" s="881"/>
      <c r="HWD24" s="881"/>
      <c r="HWE24" s="881"/>
      <c r="HWF24" s="881"/>
      <c r="HWG24" s="881"/>
      <c r="HWH24" s="881"/>
      <c r="HWI24" s="881"/>
      <c r="HWJ24" s="881"/>
      <c r="HWK24" s="881"/>
      <c r="HWL24" s="881"/>
      <c r="HWM24" s="881"/>
      <c r="HWN24" s="881"/>
      <c r="HWO24" s="881"/>
      <c r="HWP24" s="881"/>
      <c r="HWQ24" s="881"/>
      <c r="HWR24" s="881"/>
      <c r="HWS24" s="881"/>
      <c r="HWT24" s="881"/>
      <c r="HWU24" s="881"/>
      <c r="HWV24" s="881"/>
      <c r="HWW24" s="881"/>
      <c r="HWX24" s="881"/>
      <c r="HWY24" s="881"/>
      <c r="HWZ24" s="881"/>
      <c r="HXA24" s="881"/>
      <c r="HXB24" s="881"/>
      <c r="HXC24" s="881"/>
      <c r="HXD24" s="881"/>
      <c r="HXE24" s="881"/>
      <c r="HXF24" s="881"/>
      <c r="HXG24" s="881"/>
      <c r="HXH24" s="881"/>
      <c r="HXI24" s="881"/>
      <c r="HXJ24" s="881"/>
      <c r="HXK24" s="881"/>
      <c r="HXL24" s="881"/>
      <c r="HXM24" s="881"/>
      <c r="HXN24" s="881"/>
      <c r="HXO24" s="881"/>
      <c r="HXP24" s="881"/>
      <c r="HXQ24" s="881"/>
      <c r="HXR24" s="881"/>
      <c r="HXS24" s="881"/>
      <c r="HXT24" s="881"/>
      <c r="HXU24" s="881"/>
      <c r="HXV24" s="881"/>
      <c r="HXW24" s="881"/>
      <c r="HXX24" s="881"/>
      <c r="HXY24" s="881"/>
      <c r="HXZ24" s="881"/>
      <c r="HYA24" s="881"/>
      <c r="HYB24" s="881"/>
      <c r="HYC24" s="881"/>
      <c r="HYD24" s="881"/>
      <c r="HYE24" s="881"/>
      <c r="HYF24" s="881"/>
      <c r="HYG24" s="881"/>
      <c r="HYH24" s="881"/>
      <c r="HYI24" s="881"/>
      <c r="HYJ24" s="881"/>
      <c r="HYK24" s="881"/>
      <c r="HYL24" s="881"/>
      <c r="HYM24" s="881"/>
      <c r="HYN24" s="881"/>
      <c r="HYO24" s="881"/>
      <c r="HYP24" s="881"/>
      <c r="HYQ24" s="881"/>
      <c r="HYR24" s="881"/>
      <c r="HYS24" s="881"/>
      <c r="HYT24" s="881"/>
      <c r="HYU24" s="881"/>
      <c r="HYV24" s="881"/>
      <c r="HYW24" s="881"/>
      <c r="HYX24" s="881"/>
      <c r="HYY24" s="881"/>
      <c r="HYZ24" s="881"/>
      <c r="HZA24" s="881"/>
      <c r="HZB24" s="881"/>
      <c r="HZC24" s="881"/>
      <c r="HZD24" s="881"/>
      <c r="HZE24" s="881"/>
      <c r="HZF24" s="881"/>
      <c r="HZG24" s="881"/>
      <c r="HZH24" s="881"/>
      <c r="HZI24" s="881"/>
      <c r="HZJ24" s="881"/>
      <c r="HZK24" s="881"/>
      <c r="HZL24" s="881"/>
      <c r="HZM24" s="881"/>
      <c r="HZN24" s="881"/>
      <c r="HZO24" s="881"/>
      <c r="HZP24" s="881"/>
      <c r="HZQ24" s="881"/>
      <c r="HZR24" s="881"/>
      <c r="HZS24" s="881"/>
      <c r="HZT24" s="881"/>
      <c r="HZU24" s="881"/>
      <c r="HZV24" s="881"/>
      <c r="HZW24" s="881"/>
      <c r="HZX24" s="881"/>
      <c r="HZY24" s="881"/>
      <c r="HZZ24" s="881"/>
      <c r="IAA24" s="881"/>
      <c r="IAB24" s="881"/>
      <c r="IAC24" s="881"/>
      <c r="IAD24" s="881"/>
      <c r="IAE24" s="881"/>
      <c r="IAF24" s="881"/>
      <c r="IAG24" s="881"/>
      <c r="IAH24" s="881"/>
      <c r="IAI24" s="881"/>
      <c r="IAJ24" s="881"/>
      <c r="IAK24" s="881"/>
      <c r="IAL24" s="881"/>
      <c r="IAM24" s="881"/>
      <c r="IAN24" s="881"/>
      <c r="IAO24" s="881"/>
      <c r="IAP24" s="881"/>
      <c r="IAQ24" s="881"/>
      <c r="IAR24" s="881"/>
      <c r="IAS24" s="881"/>
      <c r="IAT24" s="881"/>
      <c r="IAU24" s="881"/>
      <c r="IAV24" s="881"/>
      <c r="IAW24" s="881"/>
      <c r="IAX24" s="881"/>
      <c r="IAY24" s="881"/>
      <c r="IAZ24" s="881"/>
      <c r="IBA24" s="881"/>
      <c r="IBB24" s="881"/>
      <c r="IBC24" s="881"/>
      <c r="IBD24" s="881"/>
      <c r="IBE24" s="881"/>
      <c r="IBF24" s="881"/>
      <c r="IBG24" s="881"/>
      <c r="IBH24" s="881"/>
      <c r="IBI24" s="881"/>
      <c r="IBJ24" s="881"/>
      <c r="IBK24" s="881"/>
      <c r="IBL24" s="881"/>
      <c r="IBM24" s="881"/>
      <c r="IBN24" s="881"/>
      <c r="IBO24" s="881"/>
      <c r="IBP24" s="881"/>
      <c r="IBQ24" s="881"/>
      <c r="IBR24" s="881"/>
      <c r="IBS24" s="881"/>
      <c r="IBT24" s="881"/>
      <c r="IBU24" s="881"/>
      <c r="IBV24" s="881"/>
      <c r="IBW24" s="881"/>
      <c r="IBX24" s="881"/>
      <c r="IBY24" s="881"/>
      <c r="IBZ24" s="881"/>
      <c r="ICA24" s="881"/>
      <c r="ICB24" s="881"/>
      <c r="ICC24" s="881"/>
      <c r="ICD24" s="881"/>
      <c r="ICE24" s="881"/>
      <c r="ICF24" s="881"/>
      <c r="ICG24" s="881"/>
      <c r="ICH24" s="881"/>
      <c r="ICI24" s="881"/>
      <c r="ICJ24" s="881"/>
      <c r="ICK24" s="881"/>
      <c r="ICL24" s="881"/>
      <c r="ICM24" s="881"/>
      <c r="ICN24" s="881"/>
      <c r="ICO24" s="881"/>
      <c r="ICP24" s="881"/>
      <c r="ICQ24" s="881"/>
      <c r="ICR24" s="881"/>
      <c r="ICS24" s="881"/>
      <c r="ICT24" s="881"/>
      <c r="ICU24" s="881"/>
      <c r="ICV24" s="881"/>
      <c r="ICW24" s="881"/>
      <c r="ICX24" s="881"/>
      <c r="ICY24" s="881"/>
      <c r="ICZ24" s="881"/>
      <c r="IDA24" s="881"/>
      <c r="IDB24" s="881"/>
      <c r="IDC24" s="881"/>
      <c r="IDD24" s="881"/>
      <c r="IDE24" s="881"/>
      <c r="IDF24" s="881"/>
      <c r="IDG24" s="881"/>
      <c r="IDH24" s="881"/>
      <c r="IDI24" s="881"/>
      <c r="IDJ24" s="881"/>
      <c r="IDK24" s="881"/>
      <c r="IDL24" s="881"/>
      <c r="IDM24" s="881"/>
      <c r="IDN24" s="881"/>
      <c r="IDO24" s="881"/>
      <c r="IDP24" s="881"/>
      <c r="IDQ24" s="881"/>
      <c r="IDR24" s="881"/>
      <c r="IDS24" s="881"/>
      <c r="IDT24" s="881"/>
      <c r="IDU24" s="881"/>
      <c r="IDV24" s="881"/>
      <c r="IDW24" s="881"/>
      <c r="IDX24" s="881"/>
      <c r="IDY24" s="881"/>
      <c r="IDZ24" s="881"/>
      <c r="IEA24" s="881"/>
      <c r="IEB24" s="881"/>
      <c r="IEC24" s="881"/>
      <c r="IED24" s="881"/>
      <c r="IEE24" s="881"/>
      <c r="IEF24" s="881"/>
      <c r="IEG24" s="881"/>
      <c r="IEH24" s="881"/>
      <c r="IEI24" s="881"/>
      <c r="IEJ24" s="881"/>
      <c r="IEK24" s="881"/>
      <c r="IEL24" s="881"/>
      <c r="IEM24" s="881"/>
      <c r="IEN24" s="881"/>
      <c r="IEO24" s="881"/>
      <c r="IEP24" s="881"/>
      <c r="IEQ24" s="881"/>
      <c r="IER24" s="881"/>
      <c r="IES24" s="881"/>
      <c r="IET24" s="881"/>
      <c r="IEU24" s="881"/>
      <c r="IEV24" s="881"/>
      <c r="IEW24" s="881"/>
      <c r="IEX24" s="881"/>
      <c r="IEY24" s="881"/>
      <c r="IEZ24" s="881"/>
      <c r="IFA24" s="881"/>
      <c r="IFB24" s="881"/>
      <c r="IFC24" s="881"/>
      <c r="IFD24" s="881"/>
      <c r="IFE24" s="881"/>
      <c r="IFF24" s="881"/>
      <c r="IFG24" s="881"/>
      <c r="IFH24" s="881"/>
      <c r="IFI24" s="881"/>
      <c r="IFJ24" s="881"/>
      <c r="IFK24" s="881"/>
      <c r="IFL24" s="881"/>
      <c r="IFM24" s="881"/>
      <c r="IFN24" s="881"/>
      <c r="IFO24" s="881"/>
      <c r="IFP24" s="881"/>
      <c r="IFQ24" s="881"/>
      <c r="IFR24" s="881"/>
      <c r="IFS24" s="881"/>
      <c r="IFT24" s="881"/>
      <c r="IFU24" s="881"/>
      <c r="IFV24" s="881"/>
      <c r="IFW24" s="881"/>
      <c r="IFX24" s="881"/>
      <c r="IFY24" s="881"/>
      <c r="IFZ24" s="881"/>
      <c r="IGA24" s="881"/>
      <c r="IGB24" s="881"/>
      <c r="IGC24" s="881"/>
      <c r="IGD24" s="881"/>
      <c r="IGE24" s="881"/>
      <c r="IGF24" s="881"/>
      <c r="IGG24" s="881"/>
      <c r="IGH24" s="881"/>
      <c r="IGI24" s="881"/>
      <c r="IGJ24" s="881"/>
      <c r="IGK24" s="881"/>
      <c r="IGL24" s="881"/>
      <c r="IGM24" s="881"/>
      <c r="IGN24" s="881"/>
      <c r="IGO24" s="881"/>
      <c r="IGP24" s="881"/>
      <c r="IGQ24" s="881"/>
      <c r="IGR24" s="881"/>
      <c r="IGS24" s="881"/>
      <c r="IGT24" s="881"/>
      <c r="IGU24" s="881"/>
      <c r="IGV24" s="881"/>
      <c r="IGW24" s="881"/>
      <c r="IGX24" s="881"/>
      <c r="IGY24" s="881"/>
      <c r="IGZ24" s="881"/>
      <c r="IHA24" s="881"/>
      <c r="IHB24" s="881"/>
      <c r="IHC24" s="881"/>
      <c r="IHD24" s="881"/>
      <c r="IHE24" s="881"/>
      <c r="IHF24" s="881"/>
      <c r="IHG24" s="881"/>
      <c r="IHH24" s="881"/>
      <c r="IHI24" s="881"/>
      <c r="IHJ24" s="881"/>
      <c r="IHK24" s="881"/>
      <c r="IHL24" s="881"/>
      <c r="IHM24" s="881"/>
      <c r="IHN24" s="881"/>
      <c r="IHO24" s="881"/>
      <c r="IHP24" s="881"/>
      <c r="IHQ24" s="881"/>
      <c r="IHR24" s="881"/>
      <c r="IHS24" s="881"/>
      <c r="IHT24" s="881"/>
      <c r="IHU24" s="881"/>
      <c r="IHV24" s="881"/>
      <c r="IHW24" s="881"/>
      <c r="IHX24" s="881"/>
      <c r="IHY24" s="881"/>
      <c r="IHZ24" s="881"/>
      <c r="IIA24" s="881"/>
      <c r="IIB24" s="881"/>
      <c r="IIC24" s="881"/>
      <c r="IID24" s="881"/>
      <c r="IIE24" s="881"/>
      <c r="IIF24" s="881"/>
      <c r="IIG24" s="881"/>
      <c r="IIH24" s="881"/>
      <c r="III24" s="881"/>
      <c r="IIJ24" s="881"/>
      <c r="IIK24" s="881"/>
      <c r="IIL24" s="881"/>
      <c r="IIM24" s="881"/>
      <c r="IIN24" s="881"/>
      <c r="IIO24" s="881"/>
      <c r="IIP24" s="881"/>
      <c r="IIQ24" s="881"/>
      <c r="IIR24" s="881"/>
      <c r="IIS24" s="881"/>
      <c r="IIT24" s="881"/>
      <c r="IIU24" s="881"/>
      <c r="IIV24" s="881"/>
      <c r="IIW24" s="881"/>
      <c r="IIX24" s="881"/>
      <c r="IIY24" s="881"/>
      <c r="IIZ24" s="881"/>
      <c r="IJA24" s="881"/>
      <c r="IJB24" s="881"/>
      <c r="IJC24" s="881"/>
      <c r="IJD24" s="881"/>
      <c r="IJE24" s="881"/>
      <c r="IJF24" s="881"/>
      <c r="IJG24" s="881"/>
      <c r="IJH24" s="881"/>
      <c r="IJI24" s="881"/>
      <c r="IJJ24" s="881"/>
      <c r="IJK24" s="881"/>
      <c r="IJL24" s="881"/>
      <c r="IJM24" s="881"/>
      <c r="IJN24" s="881"/>
      <c r="IJO24" s="881"/>
      <c r="IJP24" s="881"/>
      <c r="IJQ24" s="881"/>
      <c r="IJR24" s="881"/>
      <c r="IJS24" s="881"/>
      <c r="IJT24" s="881"/>
      <c r="IJU24" s="881"/>
      <c r="IJV24" s="881"/>
      <c r="IJW24" s="881"/>
      <c r="IJX24" s="881"/>
      <c r="IJY24" s="881"/>
      <c r="IJZ24" s="881"/>
      <c r="IKA24" s="881"/>
      <c r="IKB24" s="881"/>
      <c r="IKC24" s="881"/>
      <c r="IKD24" s="881"/>
      <c r="IKE24" s="881"/>
      <c r="IKF24" s="881"/>
      <c r="IKG24" s="881"/>
      <c r="IKH24" s="881"/>
      <c r="IKI24" s="881"/>
      <c r="IKJ24" s="881"/>
      <c r="IKK24" s="881"/>
      <c r="IKL24" s="881"/>
      <c r="IKM24" s="881"/>
      <c r="IKN24" s="881"/>
      <c r="IKO24" s="881"/>
      <c r="IKP24" s="881"/>
      <c r="IKQ24" s="881"/>
      <c r="IKR24" s="881"/>
      <c r="IKS24" s="881"/>
      <c r="IKT24" s="881"/>
      <c r="IKU24" s="881"/>
      <c r="IKV24" s="881"/>
      <c r="IKW24" s="881"/>
      <c r="IKX24" s="881"/>
      <c r="IKY24" s="881"/>
      <c r="IKZ24" s="881"/>
      <c r="ILA24" s="881"/>
      <c r="ILB24" s="881"/>
      <c r="ILC24" s="881"/>
      <c r="ILD24" s="881"/>
      <c r="ILE24" s="881"/>
      <c r="ILF24" s="881"/>
      <c r="ILG24" s="881"/>
      <c r="ILH24" s="881"/>
      <c r="ILI24" s="881"/>
      <c r="ILJ24" s="881"/>
      <c r="ILK24" s="881"/>
      <c r="ILL24" s="881"/>
      <c r="ILM24" s="881"/>
      <c r="ILN24" s="881"/>
      <c r="ILO24" s="881"/>
      <c r="ILP24" s="881"/>
      <c r="ILQ24" s="881"/>
      <c r="ILR24" s="881"/>
      <c r="ILS24" s="881"/>
      <c r="ILT24" s="881"/>
      <c r="ILU24" s="881"/>
      <c r="ILV24" s="881"/>
      <c r="ILW24" s="881"/>
      <c r="ILX24" s="881"/>
      <c r="ILY24" s="881"/>
      <c r="ILZ24" s="881"/>
      <c r="IMA24" s="881"/>
      <c r="IMB24" s="881"/>
      <c r="IMC24" s="881"/>
      <c r="IMD24" s="881"/>
      <c r="IME24" s="881"/>
      <c r="IMF24" s="881"/>
      <c r="IMG24" s="881"/>
      <c r="IMH24" s="881"/>
      <c r="IMI24" s="881"/>
      <c r="IMJ24" s="881"/>
      <c r="IMK24" s="881"/>
      <c r="IML24" s="881"/>
      <c r="IMM24" s="881"/>
      <c r="IMN24" s="881"/>
      <c r="IMO24" s="881"/>
      <c r="IMP24" s="881"/>
      <c r="IMQ24" s="881"/>
      <c r="IMR24" s="881"/>
      <c r="IMS24" s="881"/>
      <c r="IMT24" s="881"/>
      <c r="IMU24" s="881"/>
      <c r="IMV24" s="881"/>
      <c r="IMW24" s="881"/>
      <c r="IMX24" s="881"/>
      <c r="IMY24" s="881"/>
      <c r="IMZ24" s="881"/>
      <c r="INA24" s="881"/>
      <c r="INB24" s="881"/>
      <c r="INC24" s="881"/>
      <c r="IND24" s="881"/>
      <c r="INE24" s="881"/>
      <c r="INF24" s="881"/>
      <c r="ING24" s="881"/>
      <c r="INH24" s="881"/>
      <c r="INI24" s="881"/>
      <c r="INJ24" s="881"/>
      <c r="INK24" s="881"/>
      <c r="INL24" s="881"/>
      <c r="INM24" s="881"/>
      <c r="INN24" s="881"/>
      <c r="INO24" s="881"/>
      <c r="INP24" s="881"/>
      <c r="INQ24" s="881"/>
      <c r="INR24" s="881"/>
      <c r="INS24" s="881"/>
      <c r="INT24" s="881"/>
      <c r="INU24" s="881"/>
      <c r="INV24" s="881"/>
      <c r="INW24" s="881"/>
      <c r="INX24" s="881"/>
      <c r="INY24" s="881"/>
      <c r="INZ24" s="881"/>
      <c r="IOA24" s="881"/>
      <c r="IOB24" s="881"/>
      <c r="IOC24" s="881"/>
      <c r="IOD24" s="881"/>
      <c r="IOE24" s="881"/>
      <c r="IOF24" s="881"/>
      <c r="IOG24" s="881"/>
      <c r="IOH24" s="881"/>
      <c r="IOI24" s="881"/>
      <c r="IOJ24" s="881"/>
      <c r="IOK24" s="881"/>
      <c r="IOL24" s="881"/>
      <c r="IOM24" s="881"/>
      <c r="ION24" s="881"/>
      <c r="IOO24" s="881"/>
      <c r="IOP24" s="881"/>
      <c r="IOQ24" s="881"/>
      <c r="IOR24" s="881"/>
      <c r="IOS24" s="881"/>
      <c r="IOT24" s="881"/>
      <c r="IOU24" s="881"/>
      <c r="IOV24" s="881"/>
      <c r="IOW24" s="881"/>
      <c r="IOX24" s="881"/>
      <c r="IOY24" s="881"/>
      <c r="IOZ24" s="881"/>
      <c r="IPA24" s="881"/>
      <c r="IPB24" s="881"/>
      <c r="IPC24" s="881"/>
      <c r="IPD24" s="881"/>
      <c r="IPE24" s="881"/>
      <c r="IPF24" s="881"/>
      <c r="IPG24" s="881"/>
      <c r="IPH24" s="881"/>
      <c r="IPI24" s="881"/>
      <c r="IPJ24" s="881"/>
      <c r="IPK24" s="881"/>
      <c r="IPL24" s="881"/>
      <c r="IPM24" s="881"/>
      <c r="IPN24" s="881"/>
      <c r="IPO24" s="881"/>
      <c r="IPP24" s="881"/>
      <c r="IPQ24" s="881"/>
      <c r="IPR24" s="881"/>
      <c r="IPS24" s="881"/>
      <c r="IPT24" s="881"/>
      <c r="IPU24" s="881"/>
      <c r="IPV24" s="881"/>
      <c r="IPW24" s="881"/>
      <c r="IPX24" s="881"/>
      <c r="IPY24" s="881"/>
      <c r="IPZ24" s="881"/>
      <c r="IQA24" s="881"/>
      <c r="IQB24" s="881"/>
      <c r="IQC24" s="881"/>
      <c r="IQD24" s="881"/>
      <c r="IQE24" s="881"/>
      <c r="IQF24" s="881"/>
      <c r="IQG24" s="881"/>
      <c r="IQH24" s="881"/>
      <c r="IQI24" s="881"/>
      <c r="IQJ24" s="881"/>
      <c r="IQK24" s="881"/>
      <c r="IQL24" s="881"/>
      <c r="IQM24" s="881"/>
      <c r="IQN24" s="881"/>
      <c r="IQO24" s="881"/>
      <c r="IQP24" s="881"/>
      <c r="IQQ24" s="881"/>
      <c r="IQR24" s="881"/>
      <c r="IQS24" s="881"/>
      <c r="IQT24" s="881"/>
      <c r="IQU24" s="881"/>
      <c r="IQV24" s="881"/>
      <c r="IQW24" s="881"/>
      <c r="IQX24" s="881"/>
      <c r="IQY24" s="881"/>
      <c r="IQZ24" s="881"/>
      <c r="IRA24" s="881"/>
      <c r="IRB24" s="881"/>
      <c r="IRC24" s="881"/>
      <c r="IRD24" s="881"/>
      <c r="IRE24" s="881"/>
      <c r="IRF24" s="881"/>
      <c r="IRG24" s="881"/>
      <c r="IRH24" s="881"/>
      <c r="IRI24" s="881"/>
      <c r="IRJ24" s="881"/>
      <c r="IRK24" s="881"/>
      <c r="IRL24" s="881"/>
      <c r="IRM24" s="881"/>
      <c r="IRN24" s="881"/>
      <c r="IRO24" s="881"/>
      <c r="IRP24" s="881"/>
      <c r="IRQ24" s="881"/>
      <c r="IRR24" s="881"/>
      <c r="IRS24" s="881"/>
      <c r="IRT24" s="881"/>
      <c r="IRU24" s="881"/>
      <c r="IRV24" s="881"/>
      <c r="IRW24" s="881"/>
      <c r="IRX24" s="881"/>
      <c r="IRY24" s="881"/>
      <c r="IRZ24" s="881"/>
      <c r="ISA24" s="881"/>
      <c r="ISB24" s="881"/>
      <c r="ISC24" s="881"/>
      <c r="ISD24" s="881"/>
      <c r="ISE24" s="881"/>
      <c r="ISF24" s="881"/>
      <c r="ISG24" s="881"/>
      <c r="ISH24" s="881"/>
      <c r="ISI24" s="881"/>
      <c r="ISJ24" s="881"/>
      <c r="ISK24" s="881"/>
      <c r="ISL24" s="881"/>
      <c r="ISM24" s="881"/>
      <c r="ISN24" s="881"/>
      <c r="ISO24" s="881"/>
      <c r="ISP24" s="881"/>
      <c r="ISQ24" s="881"/>
      <c r="ISR24" s="881"/>
      <c r="ISS24" s="881"/>
      <c r="IST24" s="881"/>
      <c r="ISU24" s="881"/>
      <c r="ISV24" s="881"/>
      <c r="ISW24" s="881"/>
      <c r="ISX24" s="881"/>
      <c r="ISY24" s="881"/>
      <c r="ISZ24" s="881"/>
      <c r="ITA24" s="881"/>
      <c r="ITB24" s="881"/>
      <c r="ITC24" s="881"/>
      <c r="ITD24" s="881"/>
      <c r="ITE24" s="881"/>
      <c r="ITF24" s="881"/>
      <c r="ITG24" s="881"/>
      <c r="ITH24" s="881"/>
      <c r="ITI24" s="881"/>
      <c r="ITJ24" s="881"/>
      <c r="ITK24" s="881"/>
      <c r="ITL24" s="881"/>
      <c r="ITM24" s="881"/>
      <c r="ITN24" s="881"/>
      <c r="ITO24" s="881"/>
      <c r="ITP24" s="881"/>
      <c r="ITQ24" s="881"/>
      <c r="ITR24" s="881"/>
      <c r="ITS24" s="881"/>
      <c r="ITT24" s="881"/>
      <c r="ITU24" s="881"/>
      <c r="ITV24" s="881"/>
      <c r="ITW24" s="881"/>
      <c r="ITX24" s="881"/>
      <c r="ITY24" s="881"/>
      <c r="ITZ24" s="881"/>
      <c r="IUA24" s="881"/>
      <c r="IUB24" s="881"/>
      <c r="IUC24" s="881"/>
      <c r="IUD24" s="881"/>
      <c r="IUE24" s="881"/>
      <c r="IUF24" s="881"/>
      <c r="IUG24" s="881"/>
      <c r="IUH24" s="881"/>
      <c r="IUI24" s="881"/>
      <c r="IUJ24" s="881"/>
      <c r="IUK24" s="881"/>
      <c r="IUL24" s="881"/>
      <c r="IUM24" s="881"/>
      <c r="IUN24" s="881"/>
      <c r="IUO24" s="881"/>
      <c r="IUP24" s="881"/>
      <c r="IUQ24" s="881"/>
      <c r="IUR24" s="881"/>
      <c r="IUS24" s="881"/>
      <c r="IUT24" s="881"/>
      <c r="IUU24" s="881"/>
      <c r="IUV24" s="881"/>
      <c r="IUW24" s="881"/>
      <c r="IUX24" s="881"/>
      <c r="IUY24" s="881"/>
      <c r="IUZ24" s="881"/>
      <c r="IVA24" s="881"/>
      <c r="IVB24" s="881"/>
      <c r="IVC24" s="881"/>
      <c r="IVD24" s="881"/>
      <c r="IVE24" s="881"/>
      <c r="IVF24" s="881"/>
      <c r="IVG24" s="881"/>
      <c r="IVH24" s="881"/>
      <c r="IVI24" s="881"/>
      <c r="IVJ24" s="881"/>
      <c r="IVK24" s="881"/>
      <c r="IVL24" s="881"/>
      <c r="IVM24" s="881"/>
      <c r="IVN24" s="881"/>
      <c r="IVO24" s="881"/>
      <c r="IVP24" s="881"/>
      <c r="IVQ24" s="881"/>
      <c r="IVR24" s="881"/>
      <c r="IVS24" s="881"/>
      <c r="IVT24" s="881"/>
      <c r="IVU24" s="881"/>
      <c r="IVV24" s="881"/>
      <c r="IVW24" s="881"/>
      <c r="IVX24" s="881"/>
      <c r="IVY24" s="881"/>
      <c r="IVZ24" s="881"/>
      <c r="IWA24" s="881"/>
      <c r="IWB24" s="881"/>
      <c r="IWC24" s="881"/>
      <c r="IWD24" s="881"/>
      <c r="IWE24" s="881"/>
      <c r="IWF24" s="881"/>
      <c r="IWG24" s="881"/>
      <c r="IWH24" s="881"/>
      <c r="IWI24" s="881"/>
      <c r="IWJ24" s="881"/>
      <c r="IWK24" s="881"/>
      <c r="IWL24" s="881"/>
      <c r="IWM24" s="881"/>
      <c r="IWN24" s="881"/>
      <c r="IWO24" s="881"/>
      <c r="IWP24" s="881"/>
      <c r="IWQ24" s="881"/>
      <c r="IWR24" s="881"/>
      <c r="IWS24" s="881"/>
      <c r="IWT24" s="881"/>
      <c r="IWU24" s="881"/>
      <c r="IWV24" s="881"/>
      <c r="IWW24" s="881"/>
      <c r="IWX24" s="881"/>
      <c r="IWY24" s="881"/>
      <c r="IWZ24" s="881"/>
      <c r="IXA24" s="881"/>
      <c r="IXB24" s="881"/>
      <c r="IXC24" s="881"/>
      <c r="IXD24" s="881"/>
      <c r="IXE24" s="881"/>
      <c r="IXF24" s="881"/>
      <c r="IXG24" s="881"/>
      <c r="IXH24" s="881"/>
      <c r="IXI24" s="881"/>
      <c r="IXJ24" s="881"/>
      <c r="IXK24" s="881"/>
      <c r="IXL24" s="881"/>
      <c r="IXM24" s="881"/>
      <c r="IXN24" s="881"/>
      <c r="IXO24" s="881"/>
      <c r="IXP24" s="881"/>
      <c r="IXQ24" s="881"/>
      <c r="IXR24" s="881"/>
      <c r="IXS24" s="881"/>
      <c r="IXT24" s="881"/>
      <c r="IXU24" s="881"/>
      <c r="IXV24" s="881"/>
      <c r="IXW24" s="881"/>
      <c r="IXX24" s="881"/>
      <c r="IXY24" s="881"/>
      <c r="IXZ24" s="881"/>
      <c r="IYA24" s="881"/>
      <c r="IYB24" s="881"/>
      <c r="IYC24" s="881"/>
      <c r="IYD24" s="881"/>
      <c r="IYE24" s="881"/>
      <c r="IYF24" s="881"/>
      <c r="IYG24" s="881"/>
      <c r="IYH24" s="881"/>
      <c r="IYI24" s="881"/>
      <c r="IYJ24" s="881"/>
      <c r="IYK24" s="881"/>
      <c r="IYL24" s="881"/>
      <c r="IYM24" s="881"/>
      <c r="IYN24" s="881"/>
      <c r="IYO24" s="881"/>
      <c r="IYP24" s="881"/>
      <c r="IYQ24" s="881"/>
      <c r="IYR24" s="881"/>
      <c r="IYS24" s="881"/>
      <c r="IYT24" s="881"/>
      <c r="IYU24" s="881"/>
      <c r="IYV24" s="881"/>
      <c r="IYW24" s="881"/>
      <c r="IYX24" s="881"/>
      <c r="IYY24" s="881"/>
      <c r="IYZ24" s="881"/>
      <c r="IZA24" s="881"/>
      <c r="IZB24" s="881"/>
      <c r="IZC24" s="881"/>
      <c r="IZD24" s="881"/>
      <c r="IZE24" s="881"/>
      <c r="IZF24" s="881"/>
      <c r="IZG24" s="881"/>
      <c r="IZH24" s="881"/>
      <c r="IZI24" s="881"/>
      <c r="IZJ24" s="881"/>
      <c r="IZK24" s="881"/>
      <c r="IZL24" s="881"/>
      <c r="IZM24" s="881"/>
      <c r="IZN24" s="881"/>
      <c r="IZO24" s="881"/>
      <c r="IZP24" s="881"/>
      <c r="IZQ24" s="881"/>
      <c r="IZR24" s="881"/>
      <c r="IZS24" s="881"/>
      <c r="IZT24" s="881"/>
      <c r="IZU24" s="881"/>
      <c r="IZV24" s="881"/>
      <c r="IZW24" s="881"/>
      <c r="IZX24" s="881"/>
      <c r="IZY24" s="881"/>
      <c r="IZZ24" s="881"/>
      <c r="JAA24" s="881"/>
      <c r="JAB24" s="881"/>
      <c r="JAC24" s="881"/>
      <c r="JAD24" s="881"/>
      <c r="JAE24" s="881"/>
      <c r="JAF24" s="881"/>
      <c r="JAG24" s="881"/>
      <c r="JAH24" s="881"/>
      <c r="JAI24" s="881"/>
      <c r="JAJ24" s="881"/>
      <c r="JAK24" s="881"/>
      <c r="JAL24" s="881"/>
      <c r="JAM24" s="881"/>
      <c r="JAN24" s="881"/>
      <c r="JAO24" s="881"/>
      <c r="JAP24" s="881"/>
      <c r="JAQ24" s="881"/>
      <c r="JAR24" s="881"/>
      <c r="JAS24" s="881"/>
      <c r="JAT24" s="881"/>
      <c r="JAU24" s="881"/>
      <c r="JAV24" s="881"/>
      <c r="JAW24" s="881"/>
      <c r="JAX24" s="881"/>
      <c r="JAY24" s="881"/>
      <c r="JAZ24" s="881"/>
      <c r="JBA24" s="881"/>
      <c r="JBB24" s="881"/>
      <c r="JBC24" s="881"/>
      <c r="JBD24" s="881"/>
      <c r="JBE24" s="881"/>
      <c r="JBF24" s="881"/>
      <c r="JBG24" s="881"/>
      <c r="JBH24" s="881"/>
      <c r="JBI24" s="881"/>
      <c r="JBJ24" s="881"/>
      <c r="JBK24" s="881"/>
      <c r="JBL24" s="881"/>
      <c r="JBM24" s="881"/>
      <c r="JBN24" s="881"/>
      <c r="JBO24" s="881"/>
      <c r="JBP24" s="881"/>
      <c r="JBQ24" s="881"/>
      <c r="JBR24" s="881"/>
      <c r="JBS24" s="881"/>
      <c r="JBT24" s="881"/>
      <c r="JBU24" s="881"/>
      <c r="JBV24" s="881"/>
      <c r="JBW24" s="881"/>
      <c r="JBX24" s="881"/>
      <c r="JBY24" s="881"/>
      <c r="JBZ24" s="881"/>
      <c r="JCA24" s="881"/>
      <c r="JCB24" s="881"/>
      <c r="JCC24" s="881"/>
      <c r="JCD24" s="881"/>
      <c r="JCE24" s="881"/>
      <c r="JCF24" s="881"/>
      <c r="JCG24" s="881"/>
      <c r="JCH24" s="881"/>
      <c r="JCI24" s="881"/>
      <c r="JCJ24" s="881"/>
      <c r="JCK24" s="881"/>
      <c r="JCL24" s="881"/>
      <c r="JCM24" s="881"/>
      <c r="JCN24" s="881"/>
      <c r="JCO24" s="881"/>
      <c r="JCP24" s="881"/>
      <c r="JCQ24" s="881"/>
      <c r="JCR24" s="881"/>
      <c r="JCS24" s="881"/>
      <c r="JCT24" s="881"/>
      <c r="JCU24" s="881"/>
      <c r="JCV24" s="881"/>
      <c r="JCW24" s="881"/>
      <c r="JCX24" s="881"/>
      <c r="JCY24" s="881"/>
      <c r="JCZ24" s="881"/>
      <c r="JDA24" s="881"/>
      <c r="JDB24" s="881"/>
      <c r="JDC24" s="881"/>
      <c r="JDD24" s="881"/>
      <c r="JDE24" s="881"/>
      <c r="JDF24" s="881"/>
      <c r="JDG24" s="881"/>
      <c r="JDH24" s="881"/>
      <c r="JDI24" s="881"/>
      <c r="JDJ24" s="881"/>
      <c r="JDK24" s="881"/>
      <c r="JDL24" s="881"/>
      <c r="JDM24" s="881"/>
      <c r="JDN24" s="881"/>
      <c r="JDO24" s="881"/>
      <c r="JDP24" s="881"/>
      <c r="JDQ24" s="881"/>
      <c r="JDR24" s="881"/>
      <c r="JDS24" s="881"/>
      <c r="JDT24" s="881"/>
      <c r="JDU24" s="881"/>
      <c r="JDV24" s="881"/>
      <c r="JDW24" s="881"/>
      <c r="JDX24" s="881"/>
      <c r="JDY24" s="881"/>
      <c r="JDZ24" s="881"/>
      <c r="JEA24" s="881"/>
      <c r="JEB24" s="881"/>
      <c r="JEC24" s="881"/>
      <c r="JED24" s="881"/>
      <c r="JEE24" s="881"/>
      <c r="JEF24" s="881"/>
      <c r="JEG24" s="881"/>
      <c r="JEH24" s="881"/>
      <c r="JEI24" s="881"/>
      <c r="JEJ24" s="881"/>
      <c r="JEK24" s="881"/>
      <c r="JEL24" s="881"/>
      <c r="JEM24" s="881"/>
      <c r="JEN24" s="881"/>
      <c r="JEO24" s="881"/>
      <c r="JEP24" s="881"/>
      <c r="JEQ24" s="881"/>
      <c r="JER24" s="881"/>
      <c r="JES24" s="881"/>
      <c r="JET24" s="881"/>
      <c r="JEU24" s="881"/>
      <c r="JEV24" s="881"/>
      <c r="JEW24" s="881"/>
      <c r="JEX24" s="881"/>
      <c r="JEY24" s="881"/>
      <c r="JEZ24" s="881"/>
      <c r="JFA24" s="881"/>
      <c r="JFB24" s="881"/>
      <c r="JFC24" s="881"/>
      <c r="JFD24" s="881"/>
      <c r="JFE24" s="881"/>
      <c r="JFF24" s="881"/>
      <c r="JFG24" s="881"/>
      <c r="JFH24" s="881"/>
      <c r="JFI24" s="881"/>
      <c r="JFJ24" s="881"/>
      <c r="JFK24" s="881"/>
      <c r="JFL24" s="881"/>
      <c r="JFM24" s="881"/>
      <c r="JFN24" s="881"/>
      <c r="JFO24" s="881"/>
      <c r="JFP24" s="881"/>
      <c r="JFQ24" s="881"/>
      <c r="JFR24" s="881"/>
      <c r="JFS24" s="881"/>
      <c r="JFT24" s="881"/>
      <c r="JFU24" s="881"/>
      <c r="JFV24" s="881"/>
      <c r="JFW24" s="881"/>
      <c r="JFX24" s="881"/>
      <c r="JFY24" s="881"/>
      <c r="JFZ24" s="881"/>
      <c r="JGA24" s="881"/>
      <c r="JGB24" s="881"/>
      <c r="JGC24" s="881"/>
      <c r="JGD24" s="881"/>
      <c r="JGE24" s="881"/>
      <c r="JGF24" s="881"/>
      <c r="JGG24" s="881"/>
      <c r="JGH24" s="881"/>
      <c r="JGI24" s="881"/>
      <c r="JGJ24" s="881"/>
      <c r="JGK24" s="881"/>
      <c r="JGL24" s="881"/>
      <c r="JGM24" s="881"/>
      <c r="JGN24" s="881"/>
      <c r="JGO24" s="881"/>
      <c r="JGP24" s="881"/>
      <c r="JGQ24" s="881"/>
      <c r="JGR24" s="881"/>
      <c r="JGS24" s="881"/>
      <c r="JGT24" s="881"/>
      <c r="JGU24" s="881"/>
      <c r="JGV24" s="881"/>
      <c r="JGW24" s="881"/>
      <c r="JGX24" s="881"/>
      <c r="JGY24" s="881"/>
      <c r="JGZ24" s="881"/>
      <c r="JHA24" s="881"/>
      <c r="JHB24" s="881"/>
      <c r="JHC24" s="881"/>
      <c r="JHD24" s="881"/>
      <c r="JHE24" s="881"/>
      <c r="JHF24" s="881"/>
      <c r="JHG24" s="881"/>
      <c r="JHH24" s="881"/>
      <c r="JHI24" s="881"/>
      <c r="JHJ24" s="881"/>
      <c r="JHK24" s="881"/>
      <c r="JHL24" s="881"/>
      <c r="JHM24" s="881"/>
      <c r="JHN24" s="881"/>
      <c r="JHO24" s="881"/>
      <c r="JHP24" s="881"/>
      <c r="JHQ24" s="881"/>
      <c r="JHR24" s="881"/>
      <c r="JHS24" s="881"/>
      <c r="JHT24" s="881"/>
      <c r="JHU24" s="881"/>
      <c r="JHV24" s="881"/>
      <c r="JHW24" s="881"/>
      <c r="JHX24" s="881"/>
      <c r="JHY24" s="881"/>
      <c r="JHZ24" s="881"/>
      <c r="JIA24" s="881"/>
      <c r="JIB24" s="881"/>
      <c r="JIC24" s="881"/>
      <c r="JID24" s="881"/>
      <c r="JIE24" s="881"/>
      <c r="JIF24" s="881"/>
      <c r="JIG24" s="881"/>
      <c r="JIH24" s="881"/>
      <c r="JII24" s="881"/>
      <c r="JIJ24" s="881"/>
      <c r="JIK24" s="881"/>
      <c r="JIL24" s="881"/>
      <c r="JIM24" s="881"/>
      <c r="JIN24" s="881"/>
      <c r="JIO24" s="881"/>
      <c r="JIP24" s="881"/>
      <c r="JIQ24" s="881"/>
      <c r="JIR24" s="881"/>
      <c r="JIS24" s="881"/>
      <c r="JIT24" s="881"/>
      <c r="JIU24" s="881"/>
      <c r="JIV24" s="881"/>
      <c r="JIW24" s="881"/>
      <c r="JIX24" s="881"/>
      <c r="JIY24" s="881"/>
      <c r="JIZ24" s="881"/>
      <c r="JJA24" s="881"/>
      <c r="JJB24" s="881"/>
      <c r="JJC24" s="881"/>
      <c r="JJD24" s="881"/>
      <c r="JJE24" s="881"/>
      <c r="JJF24" s="881"/>
      <c r="JJG24" s="881"/>
      <c r="JJH24" s="881"/>
      <c r="JJI24" s="881"/>
      <c r="JJJ24" s="881"/>
      <c r="JJK24" s="881"/>
      <c r="JJL24" s="881"/>
      <c r="JJM24" s="881"/>
      <c r="JJN24" s="881"/>
      <c r="JJO24" s="881"/>
      <c r="JJP24" s="881"/>
      <c r="JJQ24" s="881"/>
      <c r="JJR24" s="881"/>
      <c r="JJS24" s="881"/>
      <c r="JJT24" s="881"/>
      <c r="JJU24" s="881"/>
      <c r="JJV24" s="881"/>
      <c r="JJW24" s="881"/>
      <c r="JJX24" s="881"/>
      <c r="JJY24" s="881"/>
      <c r="JJZ24" s="881"/>
      <c r="JKA24" s="881"/>
      <c r="JKB24" s="881"/>
      <c r="JKC24" s="881"/>
      <c r="JKD24" s="881"/>
      <c r="JKE24" s="881"/>
      <c r="JKF24" s="881"/>
      <c r="JKG24" s="881"/>
      <c r="JKH24" s="881"/>
      <c r="JKI24" s="881"/>
      <c r="JKJ24" s="881"/>
      <c r="JKK24" s="881"/>
      <c r="JKL24" s="881"/>
      <c r="JKM24" s="881"/>
      <c r="JKN24" s="881"/>
      <c r="JKO24" s="881"/>
      <c r="JKP24" s="881"/>
      <c r="JKQ24" s="881"/>
      <c r="JKR24" s="881"/>
      <c r="JKS24" s="881"/>
      <c r="JKT24" s="881"/>
      <c r="JKU24" s="881"/>
      <c r="JKV24" s="881"/>
      <c r="JKW24" s="881"/>
      <c r="JKX24" s="881"/>
      <c r="JKY24" s="881"/>
      <c r="JKZ24" s="881"/>
      <c r="JLA24" s="881"/>
      <c r="JLB24" s="881"/>
      <c r="JLC24" s="881"/>
      <c r="JLD24" s="881"/>
      <c r="JLE24" s="881"/>
      <c r="JLF24" s="881"/>
      <c r="JLG24" s="881"/>
      <c r="JLH24" s="881"/>
      <c r="JLI24" s="881"/>
      <c r="JLJ24" s="881"/>
      <c r="JLK24" s="881"/>
      <c r="JLL24" s="881"/>
      <c r="JLM24" s="881"/>
      <c r="JLN24" s="881"/>
      <c r="JLO24" s="881"/>
      <c r="JLP24" s="881"/>
      <c r="JLQ24" s="881"/>
      <c r="JLR24" s="881"/>
      <c r="JLS24" s="881"/>
      <c r="JLT24" s="881"/>
      <c r="JLU24" s="881"/>
      <c r="JLV24" s="881"/>
      <c r="JLW24" s="881"/>
      <c r="JLX24" s="881"/>
      <c r="JLY24" s="881"/>
      <c r="JLZ24" s="881"/>
      <c r="JMA24" s="881"/>
      <c r="JMB24" s="881"/>
      <c r="JMC24" s="881"/>
      <c r="JMD24" s="881"/>
      <c r="JME24" s="881"/>
      <c r="JMF24" s="881"/>
      <c r="JMG24" s="881"/>
      <c r="JMH24" s="881"/>
      <c r="JMI24" s="881"/>
      <c r="JMJ24" s="881"/>
      <c r="JMK24" s="881"/>
      <c r="JML24" s="881"/>
      <c r="JMM24" s="881"/>
      <c r="JMN24" s="881"/>
      <c r="JMO24" s="881"/>
      <c r="JMP24" s="881"/>
      <c r="JMQ24" s="881"/>
      <c r="JMR24" s="881"/>
      <c r="JMS24" s="881"/>
      <c r="JMT24" s="881"/>
      <c r="JMU24" s="881"/>
      <c r="JMV24" s="881"/>
      <c r="JMW24" s="881"/>
      <c r="JMX24" s="881"/>
      <c r="JMY24" s="881"/>
      <c r="JMZ24" s="881"/>
      <c r="JNA24" s="881"/>
      <c r="JNB24" s="881"/>
      <c r="JNC24" s="881"/>
      <c r="JND24" s="881"/>
      <c r="JNE24" s="881"/>
      <c r="JNF24" s="881"/>
      <c r="JNG24" s="881"/>
      <c r="JNH24" s="881"/>
      <c r="JNI24" s="881"/>
      <c r="JNJ24" s="881"/>
      <c r="JNK24" s="881"/>
      <c r="JNL24" s="881"/>
      <c r="JNM24" s="881"/>
      <c r="JNN24" s="881"/>
      <c r="JNO24" s="881"/>
      <c r="JNP24" s="881"/>
      <c r="JNQ24" s="881"/>
      <c r="JNR24" s="881"/>
      <c r="JNS24" s="881"/>
      <c r="JNT24" s="881"/>
      <c r="JNU24" s="881"/>
      <c r="JNV24" s="881"/>
      <c r="JNW24" s="881"/>
      <c r="JNX24" s="881"/>
      <c r="JNY24" s="881"/>
      <c r="JNZ24" s="881"/>
      <c r="JOA24" s="881"/>
      <c r="JOB24" s="881"/>
      <c r="JOC24" s="881"/>
      <c r="JOD24" s="881"/>
      <c r="JOE24" s="881"/>
      <c r="JOF24" s="881"/>
      <c r="JOG24" s="881"/>
      <c r="JOH24" s="881"/>
      <c r="JOI24" s="881"/>
      <c r="JOJ24" s="881"/>
      <c r="JOK24" s="881"/>
      <c r="JOL24" s="881"/>
      <c r="JOM24" s="881"/>
      <c r="JON24" s="881"/>
      <c r="JOO24" s="881"/>
      <c r="JOP24" s="881"/>
      <c r="JOQ24" s="881"/>
      <c r="JOR24" s="881"/>
      <c r="JOS24" s="881"/>
      <c r="JOT24" s="881"/>
      <c r="JOU24" s="881"/>
      <c r="JOV24" s="881"/>
      <c r="JOW24" s="881"/>
      <c r="JOX24" s="881"/>
      <c r="JOY24" s="881"/>
      <c r="JOZ24" s="881"/>
      <c r="JPA24" s="881"/>
      <c r="JPB24" s="881"/>
      <c r="JPC24" s="881"/>
      <c r="JPD24" s="881"/>
      <c r="JPE24" s="881"/>
      <c r="JPF24" s="881"/>
      <c r="JPG24" s="881"/>
      <c r="JPH24" s="881"/>
      <c r="JPI24" s="881"/>
      <c r="JPJ24" s="881"/>
      <c r="JPK24" s="881"/>
      <c r="JPL24" s="881"/>
      <c r="JPM24" s="881"/>
      <c r="JPN24" s="881"/>
      <c r="JPO24" s="881"/>
      <c r="JPP24" s="881"/>
      <c r="JPQ24" s="881"/>
      <c r="JPR24" s="881"/>
      <c r="JPS24" s="881"/>
      <c r="JPT24" s="881"/>
      <c r="JPU24" s="881"/>
      <c r="JPV24" s="881"/>
      <c r="JPW24" s="881"/>
      <c r="JPX24" s="881"/>
      <c r="JPY24" s="881"/>
      <c r="JPZ24" s="881"/>
      <c r="JQA24" s="881"/>
      <c r="JQB24" s="881"/>
      <c r="JQC24" s="881"/>
      <c r="JQD24" s="881"/>
      <c r="JQE24" s="881"/>
      <c r="JQF24" s="881"/>
      <c r="JQG24" s="881"/>
      <c r="JQH24" s="881"/>
      <c r="JQI24" s="881"/>
      <c r="JQJ24" s="881"/>
      <c r="JQK24" s="881"/>
      <c r="JQL24" s="881"/>
      <c r="JQM24" s="881"/>
      <c r="JQN24" s="881"/>
      <c r="JQO24" s="881"/>
      <c r="JQP24" s="881"/>
      <c r="JQQ24" s="881"/>
      <c r="JQR24" s="881"/>
      <c r="JQS24" s="881"/>
      <c r="JQT24" s="881"/>
      <c r="JQU24" s="881"/>
      <c r="JQV24" s="881"/>
      <c r="JQW24" s="881"/>
      <c r="JQX24" s="881"/>
      <c r="JQY24" s="881"/>
      <c r="JQZ24" s="881"/>
      <c r="JRA24" s="881"/>
      <c r="JRB24" s="881"/>
      <c r="JRC24" s="881"/>
      <c r="JRD24" s="881"/>
      <c r="JRE24" s="881"/>
      <c r="JRF24" s="881"/>
      <c r="JRG24" s="881"/>
      <c r="JRH24" s="881"/>
      <c r="JRI24" s="881"/>
      <c r="JRJ24" s="881"/>
      <c r="JRK24" s="881"/>
      <c r="JRL24" s="881"/>
      <c r="JRM24" s="881"/>
      <c r="JRN24" s="881"/>
      <c r="JRO24" s="881"/>
      <c r="JRP24" s="881"/>
      <c r="JRQ24" s="881"/>
      <c r="JRR24" s="881"/>
      <c r="JRS24" s="881"/>
      <c r="JRT24" s="881"/>
      <c r="JRU24" s="881"/>
      <c r="JRV24" s="881"/>
      <c r="JRW24" s="881"/>
      <c r="JRX24" s="881"/>
      <c r="JRY24" s="881"/>
      <c r="JRZ24" s="881"/>
      <c r="JSA24" s="881"/>
      <c r="JSB24" s="881"/>
      <c r="JSC24" s="881"/>
      <c r="JSD24" s="881"/>
      <c r="JSE24" s="881"/>
      <c r="JSF24" s="881"/>
      <c r="JSG24" s="881"/>
      <c r="JSH24" s="881"/>
      <c r="JSI24" s="881"/>
      <c r="JSJ24" s="881"/>
      <c r="JSK24" s="881"/>
      <c r="JSL24" s="881"/>
      <c r="JSM24" s="881"/>
      <c r="JSN24" s="881"/>
      <c r="JSO24" s="881"/>
      <c r="JSP24" s="881"/>
      <c r="JSQ24" s="881"/>
      <c r="JSR24" s="881"/>
      <c r="JSS24" s="881"/>
      <c r="JST24" s="881"/>
      <c r="JSU24" s="881"/>
      <c r="JSV24" s="881"/>
      <c r="JSW24" s="881"/>
      <c r="JSX24" s="881"/>
      <c r="JSY24" s="881"/>
      <c r="JSZ24" s="881"/>
      <c r="JTA24" s="881"/>
      <c r="JTB24" s="881"/>
      <c r="JTC24" s="881"/>
      <c r="JTD24" s="881"/>
      <c r="JTE24" s="881"/>
      <c r="JTF24" s="881"/>
      <c r="JTG24" s="881"/>
      <c r="JTH24" s="881"/>
      <c r="JTI24" s="881"/>
      <c r="JTJ24" s="881"/>
      <c r="JTK24" s="881"/>
      <c r="JTL24" s="881"/>
      <c r="JTM24" s="881"/>
      <c r="JTN24" s="881"/>
      <c r="JTO24" s="881"/>
      <c r="JTP24" s="881"/>
      <c r="JTQ24" s="881"/>
      <c r="JTR24" s="881"/>
      <c r="JTS24" s="881"/>
      <c r="JTT24" s="881"/>
      <c r="JTU24" s="881"/>
      <c r="JTV24" s="881"/>
      <c r="JTW24" s="881"/>
      <c r="JTX24" s="881"/>
      <c r="JTY24" s="881"/>
      <c r="JTZ24" s="881"/>
      <c r="JUA24" s="881"/>
      <c r="JUB24" s="881"/>
      <c r="JUC24" s="881"/>
      <c r="JUD24" s="881"/>
      <c r="JUE24" s="881"/>
      <c r="JUF24" s="881"/>
      <c r="JUG24" s="881"/>
      <c r="JUH24" s="881"/>
      <c r="JUI24" s="881"/>
      <c r="JUJ24" s="881"/>
      <c r="JUK24" s="881"/>
      <c r="JUL24" s="881"/>
      <c r="JUM24" s="881"/>
      <c r="JUN24" s="881"/>
      <c r="JUO24" s="881"/>
      <c r="JUP24" s="881"/>
      <c r="JUQ24" s="881"/>
      <c r="JUR24" s="881"/>
      <c r="JUS24" s="881"/>
      <c r="JUT24" s="881"/>
      <c r="JUU24" s="881"/>
      <c r="JUV24" s="881"/>
      <c r="JUW24" s="881"/>
      <c r="JUX24" s="881"/>
      <c r="JUY24" s="881"/>
      <c r="JUZ24" s="881"/>
      <c r="JVA24" s="881"/>
      <c r="JVB24" s="881"/>
      <c r="JVC24" s="881"/>
      <c r="JVD24" s="881"/>
      <c r="JVE24" s="881"/>
      <c r="JVF24" s="881"/>
      <c r="JVG24" s="881"/>
      <c r="JVH24" s="881"/>
      <c r="JVI24" s="881"/>
      <c r="JVJ24" s="881"/>
      <c r="JVK24" s="881"/>
      <c r="JVL24" s="881"/>
      <c r="JVM24" s="881"/>
      <c r="JVN24" s="881"/>
      <c r="JVO24" s="881"/>
      <c r="JVP24" s="881"/>
      <c r="JVQ24" s="881"/>
      <c r="JVR24" s="881"/>
      <c r="JVS24" s="881"/>
      <c r="JVT24" s="881"/>
      <c r="JVU24" s="881"/>
      <c r="JVV24" s="881"/>
      <c r="JVW24" s="881"/>
      <c r="JVX24" s="881"/>
      <c r="JVY24" s="881"/>
      <c r="JVZ24" s="881"/>
      <c r="JWA24" s="881"/>
      <c r="JWB24" s="881"/>
      <c r="JWC24" s="881"/>
      <c r="JWD24" s="881"/>
      <c r="JWE24" s="881"/>
      <c r="JWF24" s="881"/>
      <c r="JWG24" s="881"/>
      <c r="JWH24" s="881"/>
      <c r="JWI24" s="881"/>
      <c r="JWJ24" s="881"/>
      <c r="JWK24" s="881"/>
      <c r="JWL24" s="881"/>
      <c r="JWM24" s="881"/>
      <c r="JWN24" s="881"/>
      <c r="JWO24" s="881"/>
      <c r="JWP24" s="881"/>
      <c r="JWQ24" s="881"/>
      <c r="JWR24" s="881"/>
      <c r="JWS24" s="881"/>
      <c r="JWT24" s="881"/>
      <c r="JWU24" s="881"/>
      <c r="JWV24" s="881"/>
      <c r="JWW24" s="881"/>
      <c r="JWX24" s="881"/>
      <c r="JWY24" s="881"/>
      <c r="JWZ24" s="881"/>
      <c r="JXA24" s="881"/>
      <c r="JXB24" s="881"/>
      <c r="JXC24" s="881"/>
      <c r="JXD24" s="881"/>
      <c r="JXE24" s="881"/>
      <c r="JXF24" s="881"/>
      <c r="JXG24" s="881"/>
      <c r="JXH24" s="881"/>
      <c r="JXI24" s="881"/>
      <c r="JXJ24" s="881"/>
      <c r="JXK24" s="881"/>
      <c r="JXL24" s="881"/>
      <c r="JXM24" s="881"/>
      <c r="JXN24" s="881"/>
      <c r="JXO24" s="881"/>
      <c r="JXP24" s="881"/>
      <c r="JXQ24" s="881"/>
      <c r="JXR24" s="881"/>
      <c r="JXS24" s="881"/>
      <c r="JXT24" s="881"/>
      <c r="JXU24" s="881"/>
      <c r="JXV24" s="881"/>
      <c r="JXW24" s="881"/>
      <c r="JXX24" s="881"/>
      <c r="JXY24" s="881"/>
      <c r="JXZ24" s="881"/>
      <c r="JYA24" s="881"/>
      <c r="JYB24" s="881"/>
      <c r="JYC24" s="881"/>
      <c r="JYD24" s="881"/>
      <c r="JYE24" s="881"/>
      <c r="JYF24" s="881"/>
      <c r="JYG24" s="881"/>
      <c r="JYH24" s="881"/>
      <c r="JYI24" s="881"/>
      <c r="JYJ24" s="881"/>
      <c r="JYK24" s="881"/>
      <c r="JYL24" s="881"/>
      <c r="JYM24" s="881"/>
      <c r="JYN24" s="881"/>
      <c r="JYO24" s="881"/>
      <c r="JYP24" s="881"/>
      <c r="JYQ24" s="881"/>
      <c r="JYR24" s="881"/>
      <c r="JYS24" s="881"/>
      <c r="JYT24" s="881"/>
      <c r="JYU24" s="881"/>
      <c r="JYV24" s="881"/>
      <c r="JYW24" s="881"/>
      <c r="JYX24" s="881"/>
      <c r="JYY24" s="881"/>
      <c r="JYZ24" s="881"/>
      <c r="JZA24" s="881"/>
      <c r="JZB24" s="881"/>
      <c r="JZC24" s="881"/>
      <c r="JZD24" s="881"/>
      <c r="JZE24" s="881"/>
      <c r="JZF24" s="881"/>
      <c r="JZG24" s="881"/>
      <c r="JZH24" s="881"/>
      <c r="JZI24" s="881"/>
      <c r="JZJ24" s="881"/>
      <c r="JZK24" s="881"/>
      <c r="JZL24" s="881"/>
      <c r="JZM24" s="881"/>
      <c r="JZN24" s="881"/>
      <c r="JZO24" s="881"/>
      <c r="JZP24" s="881"/>
      <c r="JZQ24" s="881"/>
      <c r="JZR24" s="881"/>
      <c r="JZS24" s="881"/>
      <c r="JZT24" s="881"/>
      <c r="JZU24" s="881"/>
      <c r="JZV24" s="881"/>
      <c r="JZW24" s="881"/>
      <c r="JZX24" s="881"/>
      <c r="JZY24" s="881"/>
      <c r="JZZ24" s="881"/>
      <c r="KAA24" s="881"/>
      <c r="KAB24" s="881"/>
      <c r="KAC24" s="881"/>
      <c r="KAD24" s="881"/>
      <c r="KAE24" s="881"/>
      <c r="KAF24" s="881"/>
      <c r="KAG24" s="881"/>
      <c r="KAH24" s="881"/>
      <c r="KAI24" s="881"/>
      <c r="KAJ24" s="881"/>
      <c r="KAK24" s="881"/>
      <c r="KAL24" s="881"/>
      <c r="KAM24" s="881"/>
      <c r="KAN24" s="881"/>
      <c r="KAO24" s="881"/>
      <c r="KAP24" s="881"/>
      <c r="KAQ24" s="881"/>
      <c r="KAR24" s="881"/>
      <c r="KAS24" s="881"/>
      <c r="KAT24" s="881"/>
      <c r="KAU24" s="881"/>
      <c r="KAV24" s="881"/>
      <c r="KAW24" s="881"/>
      <c r="KAX24" s="881"/>
      <c r="KAY24" s="881"/>
      <c r="KAZ24" s="881"/>
      <c r="KBA24" s="881"/>
      <c r="KBB24" s="881"/>
      <c r="KBC24" s="881"/>
      <c r="KBD24" s="881"/>
      <c r="KBE24" s="881"/>
      <c r="KBF24" s="881"/>
      <c r="KBG24" s="881"/>
      <c r="KBH24" s="881"/>
      <c r="KBI24" s="881"/>
      <c r="KBJ24" s="881"/>
      <c r="KBK24" s="881"/>
      <c r="KBL24" s="881"/>
      <c r="KBM24" s="881"/>
      <c r="KBN24" s="881"/>
      <c r="KBO24" s="881"/>
      <c r="KBP24" s="881"/>
      <c r="KBQ24" s="881"/>
      <c r="KBR24" s="881"/>
      <c r="KBS24" s="881"/>
      <c r="KBT24" s="881"/>
      <c r="KBU24" s="881"/>
      <c r="KBV24" s="881"/>
      <c r="KBW24" s="881"/>
      <c r="KBX24" s="881"/>
      <c r="KBY24" s="881"/>
      <c r="KBZ24" s="881"/>
      <c r="KCA24" s="881"/>
      <c r="KCB24" s="881"/>
      <c r="KCC24" s="881"/>
      <c r="KCD24" s="881"/>
      <c r="KCE24" s="881"/>
      <c r="KCF24" s="881"/>
      <c r="KCG24" s="881"/>
      <c r="KCH24" s="881"/>
      <c r="KCI24" s="881"/>
      <c r="KCJ24" s="881"/>
      <c r="KCK24" s="881"/>
      <c r="KCL24" s="881"/>
      <c r="KCM24" s="881"/>
      <c r="KCN24" s="881"/>
      <c r="KCO24" s="881"/>
      <c r="KCP24" s="881"/>
      <c r="KCQ24" s="881"/>
      <c r="KCR24" s="881"/>
      <c r="KCS24" s="881"/>
      <c r="KCT24" s="881"/>
      <c r="KCU24" s="881"/>
      <c r="KCV24" s="881"/>
      <c r="KCW24" s="881"/>
      <c r="KCX24" s="881"/>
      <c r="KCY24" s="881"/>
      <c r="KCZ24" s="881"/>
      <c r="KDA24" s="881"/>
      <c r="KDB24" s="881"/>
      <c r="KDC24" s="881"/>
      <c r="KDD24" s="881"/>
      <c r="KDE24" s="881"/>
      <c r="KDF24" s="881"/>
      <c r="KDG24" s="881"/>
      <c r="KDH24" s="881"/>
      <c r="KDI24" s="881"/>
      <c r="KDJ24" s="881"/>
      <c r="KDK24" s="881"/>
      <c r="KDL24" s="881"/>
      <c r="KDM24" s="881"/>
      <c r="KDN24" s="881"/>
      <c r="KDO24" s="881"/>
      <c r="KDP24" s="881"/>
      <c r="KDQ24" s="881"/>
      <c r="KDR24" s="881"/>
      <c r="KDS24" s="881"/>
      <c r="KDT24" s="881"/>
      <c r="KDU24" s="881"/>
      <c r="KDV24" s="881"/>
      <c r="KDW24" s="881"/>
      <c r="KDX24" s="881"/>
      <c r="KDY24" s="881"/>
      <c r="KDZ24" s="881"/>
      <c r="KEA24" s="881"/>
      <c r="KEB24" s="881"/>
      <c r="KEC24" s="881"/>
      <c r="KED24" s="881"/>
      <c r="KEE24" s="881"/>
      <c r="KEF24" s="881"/>
      <c r="KEG24" s="881"/>
      <c r="KEH24" s="881"/>
      <c r="KEI24" s="881"/>
      <c r="KEJ24" s="881"/>
      <c r="KEK24" s="881"/>
      <c r="KEL24" s="881"/>
      <c r="KEM24" s="881"/>
      <c r="KEN24" s="881"/>
      <c r="KEO24" s="881"/>
      <c r="KEP24" s="881"/>
      <c r="KEQ24" s="881"/>
      <c r="KER24" s="881"/>
      <c r="KES24" s="881"/>
      <c r="KET24" s="881"/>
      <c r="KEU24" s="881"/>
      <c r="KEV24" s="881"/>
      <c r="KEW24" s="881"/>
      <c r="KEX24" s="881"/>
      <c r="KEY24" s="881"/>
      <c r="KEZ24" s="881"/>
      <c r="KFA24" s="881"/>
      <c r="KFB24" s="881"/>
      <c r="KFC24" s="881"/>
      <c r="KFD24" s="881"/>
      <c r="KFE24" s="881"/>
      <c r="KFF24" s="881"/>
      <c r="KFG24" s="881"/>
      <c r="KFH24" s="881"/>
      <c r="KFI24" s="881"/>
      <c r="KFJ24" s="881"/>
      <c r="KFK24" s="881"/>
      <c r="KFL24" s="881"/>
      <c r="KFM24" s="881"/>
      <c r="KFN24" s="881"/>
      <c r="KFO24" s="881"/>
      <c r="KFP24" s="881"/>
      <c r="KFQ24" s="881"/>
      <c r="KFR24" s="881"/>
      <c r="KFS24" s="881"/>
      <c r="KFT24" s="881"/>
      <c r="KFU24" s="881"/>
      <c r="KFV24" s="881"/>
      <c r="KFW24" s="881"/>
      <c r="KFX24" s="881"/>
      <c r="KFY24" s="881"/>
      <c r="KFZ24" s="881"/>
      <c r="KGA24" s="881"/>
      <c r="KGB24" s="881"/>
      <c r="KGC24" s="881"/>
      <c r="KGD24" s="881"/>
      <c r="KGE24" s="881"/>
      <c r="KGF24" s="881"/>
      <c r="KGG24" s="881"/>
      <c r="KGH24" s="881"/>
      <c r="KGI24" s="881"/>
      <c r="KGJ24" s="881"/>
      <c r="KGK24" s="881"/>
      <c r="KGL24" s="881"/>
      <c r="KGM24" s="881"/>
      <c r="KGN24" s="881"/>
      <c r="KGO24" s="881"/>
      <c r="KGP24" s="881"/>
      <c r="KGQ24" s="881"/>
      <c r="KGR24" s="881"/>
      <c r="KGS24" s="881"/>
      <c r="KGT24" s="881"/>
      <c r="KGU24" s="881"/>
      <c r="KGV24" s="881"/>
      <c r="KGW24" s="881"/>
      <c r="KGX24" s="881"/>
      <c r="KGY24" s="881"/>
      <c r="KGZ24" s="881"/>
      <c r="KHA24" s="881"/>
      <c r="KHB24" s="881"/>
      <c r="KHC24" s="881"/>
      <c r="KHD24" s="881"/>
      <c r="KHE24" s="881"/>
      <c r="KHF24" s="881"/>
      <c r="KHG24" s="881"/>
      <c r="KHH24" s="881"/>
      <c r="KHI24" s="881"/>
      <c r="KHJ24" s="881"/>
      <c r="KHK24" s="881"/>
      <c r="KHL24" s="881"/>
      <c r="KHM24" s="881"/>
      <c r="KHN24" s="881"/>
      <c r="KHO24" s="881"/>
      <c r="KHP24" s="881"/>
      <c r="KHQ24" s="881"/>
      <c r="KHR24" s="881"/>
      <c r="KHS24" s="881"/>
      <c r="KHT24" s="881"/>
      <c r="KHU24" s="881"/>
      <c r="KHV24" s="881"/>
      <c r="KHW24" s="881"/>
      <c r="KHX24" s="881"/>
      <c r="KHY24" s="881"/>
      <c r="KHZ24" s="881"/>
      <c r="KIA24" s="881"/>
      <c r="KIB24" s="881"/>
      <c r="KIC24" s="881"/>
      <c r="KID24" s="881"/>
      <c r="KIE24" s="881"/>
      <c r="KIF24" s="881"/>
      <c r="KIG24" s="881"/>
      <c r="KIH24" s="881"/>
      <c r="KII24" s="881"/>
      <c r="KIJ24" s="881"/>
      <c r="KIK24" s="881"/>
      <c r="KIL24" s="881"/>
      <c r="KIM24" s="881"/>
      <c r="KIN24" s="881"/>
      <c r="KIO24" s="881"/>
      <c r="KIP24" s="881"/>
      <c r="KIQ24" s="881"/>
      <c r="KIR24" s="881"/>
      <c r="KIS24" s="881"/>
      <c r="KIT24" s="881"/>
      <c r="KIU24" s="881"/>
      <c r="KIV24" s="881"/>
      <c r="KIW24" s="881"/>
      <c r="KIX24" s="881"/>
      <c r="KIY24" s="881"/>
      <c r="KIZ24" s="881"/>
      <c r="KJA24" s="881"/>
      <c r="KJB24" s="881"/>
      <c r="KJC24" s="881"/>
      <c r="KJD24" s="881"/>
      <c r="KJE24" s="881"/>
      <c r="KJF24" s="881"/>
      <c r="KJG24" s="881"/>
      <c r="KJH24" s="881"/>
      <c r="KJI24" s="881"/>
      <c r="KJJ24" s="881"/>
      <c r="KJK24" s="881"/>
      <c r="KJL24" s="881"/>
      <c r="KJM24" s="881"/>
      <c r="KJN24" s="881"/>
      <c r="KJO24" s="881"/>
      <c r="KJP24" s="881"/>
      <c r="KJQ24" s="881"/>
      <c r="KJR24" s="881"/>
      <c r="KJS24" s="881"/>
      <c r="KJT24" s="881"/>
      <c r="KJU24" s="881"/>
      <c r="KJV24" s="881"/>
      <c r="KJW24" s="881"/>
      <c r="KJX24" s="881"/>
      <c r="KJY24" s="881"/>
      <c r="KJZ24" s="881"/>
      <c r="KKA24" s="881"/>
      <c r="KKB24" s="881"/>
      <c r="KKC24" s="881"/>
      <c r="KKD24" s="881"/>
      <c r="KKE24" s="881"/>
      <c r="KKF24" s="881"/>
      <c r="KKG24" s="881"/>
      <c r="KKH24" s="881"/>
      <c r="KKI24" s="881"/>
      <c r="KKJ24" s="881"/>
      <c r="KKK24" s="881"/>
      <c r="KKL24" s="881"/>
      <c r="KKM24" s="881"/>
      <c r="KKN24" s="881"/>
      <c r="KKO24" s="881"/>
      <c r="KKP24" s="881"/>
      <c r="KKQ24" s="881"/>
      <c r="KKR24" s="881"/>
      <c r="KKS24" s="881"/>
      <c r="KKT24" s="881"/>
      <c r="KKU24" s="881"/>
      <c r="KKV24" s="881"/>
      <c r="KKW24" s="881"/>
      <c r="KKX24" s="881"/>
      <c r="KKY24" s="881"/>
      <c r="KKZ24" s="881"/>
      <c r="KLA24" s="881"/>
      <c r="KLB24" s="881"/>
      <c r="KLC24" s="881"/>
      <c r="KLD24" s="881"/>
      <c r="KLE24" s="881"/>
      <c r="KLF24" s="881"/>
      <c r="KLG24" s="881"/>
      <c r="KLH24" s="881"/>
      <c r="KLI24" s="881"/>
      <c r="KLJ24" s="881"/>
      <c r="KLK24" s="881"/>
      <c r="KLL24" s="881"/>
      <c r="KLM24" s="881"/>
      <c r="KLN24" s="881"/>
      <c r="KLO24" s="881"/>
      <c r="KLP24" s="881"/>
      <c r="KLQ24" s="881"/>
      <c r="KLR24" s="881"/>
      <c r="KLS24" s="881"/>
      <c r="KLT24" s="881"/>
      <c r="KLU24" s="881"/>
      <c r="KLV24" s="881"/>
      <c r="KLW24" s="881"/>
      <c r="KLX24" s="881"/>
      <c r="KLY24" s="881"/>
      <c r="KLZ24" s="881"/>
      <c r="KMA24" s="881"/>
      <c r="KMB24" s="881"/>
      <c r="KMC24" s="881"/>
      <c r="KMD24" s="881"/>
      <c r="KME24" s="881"/>
      <c r="KMF24" s="881"/>
      <c r="KMG24" s="881"/>
      <c r="KMH24" s="881"/>
      <c r="KMI24" s="881"/>
      <c r="KMJ24" s="881"/>
      <c r="KMK24" s="881"/>
      <c r="KML24" s="881"/>
      <c r="KMM24" s="881"/>
      <c r="KMN24" s="881"/>
      <c r="KMO24" s="881"/>
      <c r="KMP24" s="881"/>
      <c r="KMQ24" s="881"/>
      <c r="KMR24" s="881"/>
      <c r="KMS24" s="881"/>
      <c r="KMT24" s="881"/>
      <c r="KMU24" s="881"/>
      <c r="KMV24" s="881"/>
      <c r="KMW24" s="881"/>
      <c r="KMX24" s="881"/>
      <c r="KMY24" s="881"/>
      <c r="KMZ24" s="881"/>
      <c r="KNA24" s="881"/>
      <c r="KNB24" s="881"/>
      <c r="KNC24" s="881"/>
      <c r="KND24" s="881"/>
      <c r="KNE24" s="881"/>
      <c r="KNF24" s="881"/>
      <c r="KNG24" s="881"/>
      <c r="KNH24" s="881"/>
      <c r="KNI24" s="881"/>
      <c r="KNJ24" s="881"/>
      <c r="KNK24" s="881"/>
      <c r="KNL24" s="881"/>
      <c r="KNM24" s="881"/>
      <c r="KNN24" s="881"/>
      <c r="KNO24" s="881"/>
      <c r="KNP24" s="881"/>
      <c r="KNQ24" s="881"/>
      <c r="KNR24" s="881"/>
      <c r="KNS24" s="881"/>
      <c r="KNT24" s="881"/>
      <c r="KNU24" s="881"/>
      <c r="KNV24" s="881"/>
      <c r="KNW24" s="881"/>
      <c r="KNX24" s="881"/>
      <c r="KNY24" s="881"/>
      <c r="KNZ24" s="881"/>
      <c r="KOA24" s="881"/>
      <c r="KOB24" s="881"/>
      <c r="KOC24" s="881"/>
      <c r="KOD24" s="881"/>
      <c r="KOE24" s="881"/>
      <c r="KOF24" s="881"/>
      <c r="KOG24" s="881"/>
      <c r="KOH24" s="881"/>
      <c r="KOI24" s="881"/>
      <c r="KOJ24" s="881"/>
      <c r="KOK24" s="881"/>
      <c r="KOL24" s="881"/>
      <c r="KOM24" s="881"/>
      <c r="KON24" s="881"/>
      <c r="KOO24" s="881"/>
      <c r="KOP24" s="881"/>
      <c r="KOQ24" s="881"/>
      <c r="KOR24" s="881"/>
      <c r="KOS24" s="881"/>
      <c r="KOT24" s="881"/>
      <c r="KOU24" s="881"/>
      <c r="KOV24" s="881"/>
      <c r="KOW24" s="881"/>
      <c r="KOX24" s="881"/>
      <c r="KOY24" s="881"/>
      <c r="KOZ24" s="881"/>
      <c r="KPA24" s="881"/>
      <c r="KPB24" s="881"/>
      <c r="KPC24" s="881"/>
      <c r="KPD24" s="881"/>
      <c r="KPE24" s="881"/>
      <c r="KPF24" s="881"/>
      <c r="KPG24" s="881"/>
      <c r="KPH24" s="881"/>
      <c r="KPI24" s="881"/>
      <c r="KPJ24" s="881"/>
      <c r="KPK24" s="881"/>
      <c r="KPL24" s="881"/>
      <c r="KPM24" s="881"/>
      <c r="KPN24" s="881"/>
      <c r="KPO24" s="881"/>
      <c r="KPP24" s="881"/>
      <c r="KPQ24" s="881"/>
      <c r="KPR24" s="881"/>
      <c r="KPS24" s="881"/>
      <c r="KPT24" s="881"/>
      <c r="KPU24" s="881"/>
      <c r="KPV24" s="881"/>
      <c r="KPW24" s="881"/>
      <c r="KPX24" s="881"/>
      <c r="KPY24" s="881"/>
      <c r="KPZ24" s="881"/>
      <c r="KQA24" s="881"/>
      <c r="KQB24" s="881"/>
      <c r="KQC24" s="881"/>
      <c r="KQD24" s="881"/>
      <c r="KQE24" s="881"/>
      <c r="KQF24" s="881"/>
      <c r="KQG24" s="881"/>
      <c r="KQH24" s="881"/>
      <c r="KQI24" s="881"/>
      <c r="KQJ24" s="881"/>
      <c r="KQK24" s="881"/>
      <c r="KQL24" s="881"/>
      <c r="KQM24" s="881"/>
      <c r="KQN24" s="881"/>
      <c r="KQO24" s="881"/>
      <c r="KQP24" s="881"/>
      <c r="KQQ24" s="881"/>
      <c r="KQR24" s="881"/>
      <c r="KQS24" s="881"/>
      <c r="KQT24" s="881"/>
      <c r="KQU24" s="881"/>
      <c r="KQV24" s="881"/>
      <c r="KQW24" s="881"/>
      <c r="KQX24" s="881"/>
      <c r="KQY24" s="881"/>
      <c r="KQZ24" s="881"/>
      <c r="KRA24" s="881"/>
      <c r="KRB24" s="881"/>
      <c r="KRC24" s="881"/>
      <c r="KRD24" s="881"/>
      <c r="KRE24" s="881"/>
      <c r="KRF24" s="881"/>
      <c r="KRG24" s="881"/>
      <c r="KRH24" s="881"/>
      <c r="KRI24" s="881"/>
      <c r="KRJ24" s="881"/>
      <c r="KRK24" s="881"/>
      <c r="KRL24" s="881"/>
      <c r="KRM24" s="881"/>
      <c r="KRN24" s="881"/>
      <c r="KRO24" s="881"/>
      <c r="KRP24" s="881"/>
      <c r="KRQ24" s="881"/>
      <c r="KRR24" s="881"/>
      <c r="KRS24" s="881"/>
      <c r="KRT24" s="881"/>
      <c r="KRU24" s="881"/>
      <c r="KRV24" s="881"/>
      <c r="KRW24" s="881"/>
      <c r="KRX24" s="881"/>
      <c r="KRY24" s="881"/>
      <c r="KRZ24" s="881"/>
      <c r="KSA24" s="881"/>
      <c r="KSB24" s="881"/>
      <c r="KSC24" s="881"/>
      <c r="KSD24" s="881"/>
      <c r="KSE24" s="881"/>
      <c r="KSF24" s="881"/>
      <c r="KSG24" s="881"/>
      <c r="KSH24" s="881"/>
      <c r="KSI24" s="881"/>
      <c r="KSJ24" s="881"/>
      <c r="KSK24" s="881"/>
      <c r="KSL24" s="881"/>
      <c r="KSM24" s="881"/>
      <c r="KSN24" s="881"/>
      <c r="KSO24" s="881"/>
      <c r="KSP24" s="881"/>
      <c r="KSQ24" s="881"/>
      <c r="KSR24" s="881"/>
      <c r="KSS24" s="881"/>
      <c r="KST24" s="881"/>
      <c r="KSU24" s="881"/>
      <c r="KSV24" s="881"/>
      <c r="KSW24" s="881"/>
      <c r="KSX24" s="881"/>
      <c r="KSY24" s="881"/>
      <c r="KSZ24" s="881"/>
      <c r="KTA24" s="881"/>
      <c r="KTB24" s="881"/>
      <c r="KTC24" s="881"/>
      <c r="KTD24" s="881"/>
      <c r="KTE24" s="881"/>
      <c r="KTF24" s="881"/>
      <c r="KTG24" s="881"/>
      <c r="KTH24" s="881"/>
      <c r="KTI24" s="881"/>
      <c r="KTJ24" s="881"/>
      <c r="KTK24" s="881"/>
      <c r="KTL24" s="881"/>
      <c r="KTM24" s="881"/>
      <c r="KTN24" s="881"/>
      <c r="KTO24" s="881"/>
      <c r="KTP24" s="881"/>
      <c r="KTQ24" s="881"/>
      <c r="KTR24" s="881"/>
      <c r="KTS24" s="881"/>
      <c r="KTT24" s="881"/>
      <c r="KTU24" s="881"/>
      <c r="KTV24" s="881"/>
      <c r="KTW24" s="881"/>
      <c r="KTX24" s="881"/>
      <c r="KTY24" s="881"/>
      <c r="KTZ24" s="881"/>
      <c r="KUA24" s="881"/>
      <c r="KUB24" s="881"/>
      <c r="KUC24" s="881"/>
      <c r="KUD24" s="881"/>
      <c r="KUE24" s="881"/>
      <c r="KUF24" s="881"/>
      <c r="KUG24" s="881"/>
      <c r="KUH24" s="881"/>
      <c r="KUI24" s="881"/>
      <c r="KUJ24" s="881"/>
      <c r="KUK24" s="881"/>
      <c r="KUL24" s="881"/>
      <c r="KUM24" s="881"/>
      <c r="KUN24" s="881"/>
      <c r="KUO24" s="881"/>
      <c r="KUP24" s="881"/>
      <c r="KUQ24" s="881"/>
      <c r="KUR24" s="881"/>
      <c r="KUS24" s="881"/>
      <c r="KUT24" s="881"/>
      <c r="KUU24" s="881"/>
      <c r="KUV24" s="881"/>
      <c r="KUW24" s="881"/>
      <c r="KUX24" s="881"/>
      <c r="KUY24" s="881"/>
      <c r="KUZ24" s="881"/>
      <c r="KVA24" s="881"/>
      <c r="KVB24" s="881"/>
      <c r="KVC24" s="881"/>
      <c r="KVD24" s="881"/>
      <c r="KVE24" s="881"/>
      <c r="KVF24" s="881"/>
      <c r="KVG24" s="881"/>
      <c r="KVH24" s="881"/>
      <c r="KVI24" s="881"/>
      <c r="KVJ24" s="881"/>
      <c r="KVK24" s="881"/>
      <c r="KVL24" s="881"/>
      <c r="KVM24" s="881"/>
      <c r="KVN24" s="881"/>
      <c r="KVO24" s="881"/>
      <c r="KVP24" s="881"/>
      <c r="KVQ24" s="881"/>
      <c r="KVR24" s="881"/>
      <c r="KVS24" s="881"/>
      <c r="KVT24" s="881"/>
      <c r="KVU24" s="881"/>
      <c r="KVV24" s="881"/>
      <c r="KVW24" s="881"/>
      <c r="KVX24" s="881"/>
      <c r="KVY24" s="881"/>
      <c r="KVZ24" s="881"/>
      <c r="KWA24" s="881"/>
      <c r="KWB24" s="881"/>
      <c r="KWC24" s="881"/>
      <c r="KWD24" s="881"/>
      <c r="KWE24" s="881"/>
      <c r="KWF24" s="881"/>
      <c r="KWG24" s="881"/>
      <c r="KWH24" s="881"/>
      <c r="KWI24" s="881"/>
      <c r="KWJ24" s="881"/>
      <c r="KWK24" s="881"/>
      <c r="KWL24" s="881"/>
      <c r="KWM24" s="881"/>
      <c r="KWN24" s="881"/>
      <c r="KWO24" s="881"/>
      <c r="KWP24" s="881"/>
      <c r="KWQ24" s="881"/>
      <c r="KWR24" s="881"/>
      <c r="KWS24" s="881"/>
      <c r="KWT24" s="881"/>
      <c r="KWU24" s="881"/>
      <c r="KWV24" s="881"/>
      <c r="KWW24" s="881"/>
      <c r="KWX24" s="881"/>
      <c r="KWY24" s="881"/>
      <c r="KWZ24" s="881"/>
      <c r="KXA24" s="881"/>
      <c r="KXB24" s="881"/>
      <c r="KXC24" s="881"/>
      <c r="KXD24" s="881"/>
      <c r="KXE24" s="881"/>
      <c r="KXF24" s="881"/>
      <c r="KXG24" s="881"/>
      <c r="KXH24" s="881"/>
      <c r="KXI24" s="881"/>
      <c r="KXJ24" s="881"/>
      <c r="KXK24" s="881"/>
      <c r="KXL24" s="881"/>
      <c r="KXM24" s="881"/>
      <c r="KXN24" s="881"/>
      <c r="KXO24" s="881"/>
      <c r="KXP24" s="881"/>
      <c r="KXQ24" s="881"/>
      <c r="KXR24" s="881"/>
      <c r="KXS24" s="881"/>
      <c r="KXT24" s="881"/>
      <c r="KXU24" s="881"/>
      <c r="KXV24" s="881"/>
      <c r="KXW24" s="881"/>
      <c r="KXX24" s="881"/>
      <c r="KXY24" s="881"/>
      <c r="KXZ24" s="881"/>
      <c r="KYA24" s="881"/>
      <c r="KYB24" s="881"/>
      <c r="KYC24" s="881"/>
      <c r="KYD24" s="881"/>
      <c r="KYE24" s="881"/>
      <c r="KYF24" s="881"/>
      <c r="KYG24" s="881"/>
      <c r="KYH24" s="881"/>
      <c r="KYI24" s="881"/>
      <c r="KYJ24" s="881"/>
      <c r="KYK24" s="881"/>
      <c r="KYL24" s="881"/>
      <c r="KYM24" s="881"/>
      <c r="KYN24" s="881"/>
      <c r="KYO24" s="881"/>
      <c r="KYP24" s="881"/>
      <c r="KYQ24" s="881"/>
      <c r="KYR24" s="881"/>
      <c r="KYS24" s="881"/>
      <c r="KYT24" s="881"/>
      <c r="KYU24" s="881"/>
      <c r="KYV24" s="881"/>
      <c r="KYW24" s="881"/>
      <c r="KYX24" s="881"/>
      <c r="KYY24" s="881"/>
      <c r="KYZ24" s="881"/>
      <c r="KZA24" s="881"/>
      <c r="KZB24" s="881"/>
      <c r="KZC24" s="881"/>
      <c r="KZD24" s="881"/>
      <c r="KZE24" s="881"/>
      <c r="KZF24" s="881"/>
      <c r="KZG24" s="881"/>
      <c r="KZH24" s="881"/>
      <c r="KZI24" s="881"/>
      <c r="KZJ24" s="881"/>
      <c r="KZK24" s="881"/>
      <c r="KZL24" s="881"/>
      <c r="KZM24" s="881"/>
      <c r="KZN24" s="881"/>
      <c r="KZO24" s="881"/>
      <c r="KZP24" s="881"/>
      <c r="KZQ24" s="881"/>
      <c r="KZR24" s="881"/>
      <c r="KZS24" s="881"/>
      <c r="KZT24" s="881"/>
      <c r="KZU24" s="881"/>
      <c r="KZV24" s="881"/>
      <c r="KZW24" s="881"/>
      <c r="KZX24" s="881"/>
      <c r="KZY24" s="881"/>
      <c r="KZZ24" s="881"/>
      <c r="LAA24" s="881"/>
      <c r="LAB24" s="881"/>
      <c r="LAC24" s="881"/>
      <c r="LAD24" s="881"/>
      <c r="LAE24" s="881"/>
      <c r="LAF24" s="881"/>
      <c r="LAG24" s="881"/>
      <c r="LAH24" s="881"/>
      <c r="LAI24" s="881"/>
      <c r="LAJ24" s="881"/>
      <c r="LAK24" s="881"/>
      <c r="LAL24" s="881"/>
      <c r="LAM24" s="881"/>
      <c r="LAN24" s="881"/>
      <c r="LAO24" s="881"/>
      <c r="LAP24" s="881"/>
      <c r="LAQ24" s="881"/>
      <c r="LAR24" s="881"/>
      <c r="LAS24" s="881"/>
      <c r="LAT24" s="881"/>
      <c r="LAU24" s="881"/>
      <c r="LAV24" s="881"/>
      <c r="LAW24" s="881"/>
      <c r="LAX24" s="881"/>
      <c r="LAY24" s="881"/>
      <c r="LAZ24" s="881"/>
      <c r="LBA24" s="881"/>
      <c r="LBB24" s="881"/>
      <c r="LBC24" s="881"/>
      <c r="LBD24" s="881"/>
      <c r="LBE24" s="881"/>
      <c r="LBF24" s="881"/>
      <c r="LBG24" s="881"/>
      <c r="LBH24" s="881"/>
      <c r="LBI24" s="881"/>
      <c r="LBJ24" s="881"/>
      <c r="LBK24" s="881"/>
      <c r="LBL24" s="881"/>
      <c r="LBM24" s="881"/>
      <c r="LBN24" s="881"/>
      <c r="LBO24" s="881"/>
      <c r="LBP24" s="881"/>
      <c r="LBQ24" s="881"/>
      <c r="LBR24" s="881"/>
      <c r="LBS24" s="881"/>
      <c r="LBT24" s="881"/>
      <c r="LBU24" s="881"/>
      <c r="LBV24" s="881"/>
      <c r="LBW24" s="881"/>
      <c r="LBX24" s="881"/>
      <c r="LBY24" s="881"/>
      <c r="LBZ24" s="881"/>
      <c r="LCA24" s="881"/>
      <c r="LCB24" s="881"/>
      <c r="LCC24" s="881"/>
      <c r="LCD24" s="881"/>
      <c r="LCE24" s="881"/>
      <c r="LCF24" s="881"/>
      <c r="LCG24" s="881"/>
      <c r="LCH24" s="881"/>
      <c r="LCI24" s="881"/>
      <c r="LCJ24" s="881"/>
      <c r="LCK24" s="881"/>
      <c r="LCL24" s="881"/>
      <c r="LCM24" s="881"/>
      <c r="LCN24" s="881"/>
      <c r="LCO24" s="881"/>
      <c r="LCP24" s="881"/>
      <c r="LCQ24" s="881"/>
      <c r="LCR24" s="881"/>
      <c r="LCS24" s="881"/>
      <c r="LCT24" s="881"/>
      <c r="LCU24" s="881"/>
      <c r="LCV24" s="881"/>
      <c r="LCW24" s="881"/>
      <c r="LCX24" s="881"/>
      <c r="LCY24" s="881"/>
      <c r="LCZ24" s="881"/>
      <c r="LDA24" s="881"/>
      <c r="LDB24" s="881"/>
      <c r="LDC24" s="881"/>
      <c r="LDD24" s="881"/>
      <c r="LDE24" s="881"/>
      <c r="LDF24" s="881"/>
      <c r="LDG24" s="881"/>
      <c r="LDH24" s="881"/>
      <c r="LDI24" s="881"/>
      <c r="LDJ24" s="881"/>
      <c r="LDK24" s="881"/>
      <c r="LDL24" s="881"/>
      <c r="LDM24" s="881"/>
      <c r="LDN24" s="881"/>
      <c r="LDO24" s="881"/>
      <c r="LDP24" s="881"/>
      <c r="LDQ24" s="881"/>
      <c r="LDR24" s="881"/>
      <c r="LDS24" s="881"/>
      <c r="LDT24" s="881"/>
      <c r="LDU24" s="881"/>
      <c r="LDV24" s="881"/>
      <c r="LDW24" s="881"/>
      <c r="LDX24" s="881"/>
      <c r="LDY24" s="881"/>
      <c r="LDZ24" s="881"/>
      <c r="LEA24" s="881"/>
      <c r="LEB24" s="881"/>
      <c r="LEC24" s="881"/>
      <c r="LED24" s="881"/>
      <c r="LEE24" s="881"/>
      <c r="LEF24" s="881"/>
      <c r="LEG24" s="881"/>
      <c r="LEH24" s="881"/>
      <c r="LEI24" s="881"/>
      <c r="LEJ24" s="881"/>
      <c r="LEK24" s="881"/>
      <c r="LEL24" s="881"/>
      <c r="LEM24" s="881"/>
      <c r="LEN24" s="881"/>
      <c r="LEO24" s="881"/>
      <c r="LEP24" s="881"/>
      <c r="LEQ24" s="881"/>
      <c r="LER24" s="881"/>
      <c r="LES24" s="881"/>
      <c r="LET24" s="881"/>
      <c r="LEU24" s="881"/>
      <c r="LEV24" s="881"/>
      <c r="LEW24" s="881"/>
      <c r="LEX24" s="881"/>
      <c r="LEY24" s="881"/>
      <c r="LEZ24" s="881"/>
      <c r="LFA24" s="881"/>
      <c r="LFB24" s="881"/>
      <c r="LFC24" s="881"/>
      <c r="LFD24" s="881"/>
      <c r="LFE24" s="881"/>
      <c r="LFF24" s="881"/>
      <c r="LFG24" s="881"/>
      <c r="LFH24" s="881"/>
      <c r="LFI24" s="881"/>
      <c r="LFJ24" s="881"/>
      <c r="LFK24" s="881"/>
      <c r="LFL24" s="881"/>
      <c r="LFM24" s="881"/>
      <c r="LFN24" s="881"/>
      <c r="LFO24" s="881"/>
      <c r="LFP24" s="881"/>
      <c r="LFQ24" s="881"/>
      <c r="LFR24" s="881"/>
      <c r="LFS24" s="881"/>
      <c r="LFT24" s="881"/>
      <c r="LFU24" s="881"/>
      <c r="LFV24" s="881"/>
      <c r="LFW24" s="881"/>
      <c r="LFX24" s="881"/>
      <c r="LFY24" s="881"/>
      <c r="LFZ24" s="881"/>
      <c r="LGA24" s="881"/>
      <c r="LGB24" s="881"/>
      <c r="LGC24" s="881"/>
      <c r="LGD24" s="881"/>
      <c r="LGE24" s="881"/>
      <c r="LGF24" s="881"/>
      <c r="LGG24" s="881"/>
      <c r="LGH24" s="881"/>
      <c r="LGI24" s="881"/>
      <c r="LGJ24" s="881"/>
      <c r="LGK24" s="881"/>
      <c r="LGL24" s="881"/>
      <c r="LGM24" s="881"/>
      <c r="LGN24" s="881"/>
      <c r="LGO24" s="881"/>
      <c r="LGP24" s="881"/>
      <c r="LGQ24" s="881"/>
      <c r="LGR24" s="881"/>
      <c r="LGS24" s="881"/>
      <c r="LGT24" s="881"/>
      <c r="LGU24" s="881"/>
      <c r="LGV24" s="881"/>
      <c r="LGW24" s="881"/>
      <c r="LGX24" s="881"/>
      <c r="LGY24" s="881"/>
      <c r="LGZ24" s="881"/>
      <c r="LHA24" s="881"/>
      <c r="LHB24" s="881"/>
      <c r="LHC24" s="881"/>
      <c r="LHD24" s="881"/>
      <c r="LHE24" s="881"/>
      <c r="LHF24" s="881"/>
      <c r="LHG24" s="881"/>
      <c r="LHH24" s="881"/>
      <c r="LHI24" s="881"/>
      <c r="LHJ24" s="881"/>
      <c r="LHK24" s="881"/>
      <c r="LHL24" s="881"/>
      <c r="LHM24" s="881"/>
      <c r="LHN24" s="881"/>
      <c r="LHO24" s="881"/>
      <c r="LHP24" s="881"/>
      <c r="LHQ24" s="881"/>
      <c r="LHR24" s="881"/>
      <c r="LHS24" s="881"/>
      <c r="LHT24" s="881"/>
      <c r="LHU24" s="881"/>
      <c r="LHV24" s="881"/>
      <c r="LHW24" s="881"/>
      <c r="LHX24" s="881"/>
      <c r="LHY24" s="881"/>
      <c r="LHZ24" s="881"/>
      <c r="LIA24" s="881"/>
      <c r="LIB24" s="881"/>
      <c r="LIC24" s="881"/>
      <c r="LID24" s="881"/>
      <c r="LIE24" s="881"/>
      <c r="LIF24" s="881"/>
      <c r="LIG24" s="881"/>
      <c r="LIH24" s="881"/>
      <c r="LII24" s="881"/>
      <c r="LIJ24" s="881"/>
      <c r="LIK24" s="881"/>
      <c r="LIL24" s="881"/>
      <c r="LIM24" s="881"/>
      <c r="LIN24" s="881"/>
      <c r="LIO24" s="881"/>
      <c r="LIP24" s="881"/>
      <c r="LIQ24" s="881"/>
      <c r="LIR24" s="881"/>
      <c r="LIS24" s="881"/>
      <c r="LIT24" s="881"/>
      <c r="LIU24" s="881"/>
      <c r="LIV24" s="881"/>
      <c r="LIW24" s="881"/>
      <c r="LIX24" s="881"/>
      <c r="LIY24" s="881"/>
      <c r="LIZ24" s="881"/>
      <c r="LJA24" s="881"/>
      <c r="LJB24" s="881"/>
      <c r="LJC24" s="881"/>
      <c r="LJD24" s="881"/>
      <c r="LJE24" s="881"/>
      <c r="LJF24" s="881"/>
      <c r="LJG24" s="881"/>
      <c r="LJH24" s="881"/>
      <c r="LJI24" s="881"/>
      <c r="LJJ24" s="881"/>
      <c r="LJK24" s="881"/>
      <c r="LJL24" s="881"/>
      <c r="LJM24" s="881"/>
      <c r="LJN24" s="881"/>
      <c r="LJO24" s="881"/>
      <c r="LJP24" s="881"/>
      <c r="LJQ24" s="881"/>
      <c r="LJR24" s="881"/>
      <c r="LJS24" s="881"/>
      <c r="LJT24" s="881"/>
      <c r="LJU24" s="881"/>
      <c r="LJV24" s="881"/>
      <c r="LJW24" s="881"/>
      <c r="LJX24" s="881"/>
      <c r="LJY24" s="881"/>
      <c r="LJZ24" s="881"/>
      <c r="LKA24" s="881"/>
      <c r="LKB24" s="881"/>
      <c r="LKC24" s="881"/>
      <c r="LKD24" s="881"/>
      <c r="LKE24" s="881"/>
      <c r="LKF24" s="881"/>
      <c r="LKG24" s="881"/>
      <c r="LKH24" s="881"/>
      <c r="LKI24" s="881"/>
      <c r="LKJ24" s="881"/>
      <c r="LKK24" s="881"/>
      <c r="LKL24" s="881"/>
      <c r="LKM24" s="881"/>
      <c r="LKN24" s="881"/>
      <c r="LKO24" s="881"/>
      <c r="LKP24" s="881"/>
      <c r="LKQ24" s="881"/>
      <c r="LKR24" s="881"/>
      <c r="LKS24" s="881"/>
      <c r="LKT24" s="881"/>
      <c r="LKU24" s="881"/>
      <c r="LKV24" s="881"/>
      <c r="LKW24" s="881"/>
      <c r="LKX24" s="881"/>
      <c r="LKY24" s="881"/>
      <c r="LKZ24" s="881"/>
      <c r="LLA24" s="881"/>
      <c r="LLB24" s="881"/>
      <c r="LLC24" s="881"/>
      <c r="LLD24" s="881"/>
      <c r="LLE24" s="881"/>
      <c r="LLF24" s="881"/>
      <c r="LLG24" s="881"/>
      <c r="LLH24" s="881"/>
      <c r="LLI24" s="881"/>
      <c r="LLJ24" s="881"/>
      <c r="LLK24" s="881"/>
      <c r="LLL24" s="881"/>
      <c r="LLM24" s="881"/>
      <c r="LLN24" s="881"/>
      <c r="LLO24" s="881"/>
      <c r="LLP24" s="881"/>
      <c r="LLQ24" s="881"/>
      <c r="LLR24" s="881"/>
      <c r="LLS24" s="881"/>
      <c r="LLT24" s="881"/>
      <c r="LLU24" s="881"/>
      <c r="LLV24" s="881"/>
      <c r="LLW24" s="881"/>
      <c r="LLX24" s="881"/>
      <c r="LLY24" s="881"/>
      <c r="LLZ24" s="881"/>
      <c r="LMA24" s="881"/>
      <c r="LMB24" s="881"/>
      <c r="LMC24" s="881"/>
      <c r="LMD24" s="881"/>
      <c r="LME24" s="881"/>
      <c r="LMF24" s="881"/>
      <c r="LMG24" s="881"/>
      <c r="LMH24" s="881"/>
      <c r="LMI24" s="881"/>
      <c r="LMJ24" s="881"/>
      <c r="LMK24" s="881"/>
      <c r="LML24" s="881"/>
      <c r="LMM24" s="881"/>
      <c r="LMN24" s="881"/>
      <c r="LMO24" s="881"/>
      <c r="LMP24" s="881"/>
      <c r="LMQ24" s="881"/>
      <c r="LMR24" s="881"/>
      <c r="LMS24" s="881"/>
      <c r="LMT24" s="881"/>
      <c r="LMU24" s="881"/>
      <c r="LMV24" s="881"/>
      <c r="LMW24" s="881"/>
      <c r="LMX24" s="881"/>
      <c r="LMY24" s="881"/>
      <c r="LMZ24" s="881"/>
      <c r="LNA24" s="881"/>
      <c r="LNB24" s="881"/>
      <c r="LNC24" s="881"/>
      <c r="LND24" s="881"/>
      <c r="LNE24" s="881"/>
      <c r="LNF24" s="881"/>
      <c r="LNG24" s="881"/>
      <c r="LNH24" s="881"/>
      <c r="LNI24" s="881"/>
      <c r="LNJ24" s="881"/>
      <c r="LNK24" s="881"/>
      <c r="LNL24" s="881"/>
      <c r="LNM24" s="881"/>
      <c r="LNN24" s="881"/>
      <c r="LNO24" s="881"/>
      <c r="LNP24" s="881"/>
      <c r="LNQ24" s="881"/>
      <c r="LNR24" s="881"/>
      <c r="LNS24" s="881"/>
      <c r="LNT24" s="881"/>
      <c r="LNU24" s="881"/>
      <c r="LNV24" s="881"/>
      <c r="LNW24" s="881"/>
      <c r="LNX24" s="881"/>
      <c r="LNY24" s="881"/>
      <c r="LNZ24" s="881"/>
      <c r="LOA24" s="881"/>
      <c r="LOB24" s="881"/>
      <c r="LOC24" s="881"/>
      <c r="LOD24" s="881"/>
      <c r="LOE24" s="881"/>
      <c r="LOF24" s="881"/>
      <c r="LOG24" s="881"/>
      <c r="LOH24" s="881"/>
      <c r="LOI24" s="881"/>
      <c r="LOJ24" s="881"/>
      <c r="LOK24" s="881"/>
      <c r="LOL24" s="881"/>
      <c r="LOM24" s="881"/>
      <c r="LON24" s="881"/>
      <c r="LOO24" s="881"/>
      <c r="LOP24" s="881"/>
      <c r="LOQ24" s="881"/>
      <c r="LOR24" s="881"/>
      <c r="LOS24" s="881"/>
      <c r="LOT24" s="881"/>
      <c r="LOU24" s="881"/>
      <c r="LOV24" s="881"/>
      <c r="LOW24" s="881"/>
      <c r="LOX24" s="881"/>
      <c r="LOY24" s="881"/>
      <c r="LOZ24" s="881"/>
      <c r="LPA24" s="881"/>
      <c r="LPB24" s="881"/>
      <c r="LPC24" s="881"/>
      <c r="LPD24" s="881"/>
      <c r="LPE24" s="881"/>
      <c r="LPF24" s="881"/>
      <c r="LPG24" s="881"/>
      <c r="LPH24" s="881"/>
      <c r="LPI24" s="881"/>
      <c r="LPJ24" s="881"/>
      <c r="LPK24" s="881"/>
      <c r="LPL24" s="881"/>
      <c r="LPM24" s="881"/>
      <c r="LPN24" s="881"/>
      <c r="LPO24" s="881"/>
      <c r="LPP24" s="881"/>
      <c r="LPQ24" s="881"/>
      <c r="LPR24" s="881"/>
      <c r="LPS24" s="881"/>
      <c r="LPT24" s="881"/>
      <c r="LPU24" s="881"/>
      <c r="LPV24" s="881"/>
      <c r="LPW24" s="881"/>
      <c r="LPX24" s="881"/>
      <c r="LPY24" s="881"/>
      <c r="LPZ24" s="881"/>
      <c r="LQA24" s="881"/>
      <c r="LQB24" s="881"/>
      <c r="LQC24" s="881"/>
      <c r="LQD24" s="881"/>
      <c r="LQE24" s="881"/>
      <c r="LQF24" s="881"/>
      <c r="LQG24" s="881"/>
      <c r="LQH24" s="881"/>
      <c r="LQI24" s="881"/>
      <c r="LQJ24" s="881"/>
      <c r="LQK24" s="881"/>
      <c r="LQL24" s="881"/>
      <c r="LQM24" s="881"/>
      <c r="LQN24" s="881"/>
      <c r="LQO24" s="881"/>
      <c r="LQP24" s="881"/>
      <c r="LQQ24" s="881"/>
      <c r="LQR24" s="881"/>
      <c r="LQS24" s="881"/>
      <c r="LQT24" s="881"/>
      <c r="LQU24" s="881"/>
      <c r="LQV24" s="881"/>
      <c r="LQW24" s="881"/>
      <c r="LQX24" s="881"/>
      <c r="LQY24" s="881"/>
      <c r="LQZ24" s="881"/>
      <c r="LRA24" s="881"/>
      <c r="LRB24" s="881"/>
      <c r="LRC24" s="881"/>
      <c r="LRD24" s="881"/>
      <c r="LRE24" s="881"/>
      <c r="LRF24" s="881"/>
      <c r="LRG24" s="881"/>
      <c r="LRH24" s="881"/>
      <c r="LRI24" s="881"/>
      <c r="LRJ24" s="881"/>
      <c r="LRK24" s="881"/>
      <c r="LRL24" s="881"/>
      <c r="LRM24" s="881"/>
      <c r="LRN24" s="881"/>
      <c r="LRO24" s="881"/>
      <c r="LRP24" s="881"/>
      <c r="LRQ24" s="881"/>
      <c r="LRR24" s="881"/>
      <c r="LRS24" s="881"/>
      <c r="LRT24" s="881"/>
      <c r="LRU24" s="881"/>
      <c r="LRV24" s="881"/>
      <c r="LRW24" s="881"/>
      <c r="LRX24" s="881"/>
      <c r="LRY24" s="881"/>
      <c r="LRZ24" s="881"/>
      <c r="LSA24" s="881"/>
      <c r="LSB24" s="881"/>
      <c r="LSC24" s="881"/>
      <c r="LSD24" s="881"/>
      <c r="LSE24" s="881"/>
      <c r="LSF24" s="881"/>
      <c r="LSG24" s="881"/>
      <c r="LSH24" s="881"/>
      <c r="LSI24" s="881"/>
      <c r="LSJ24" s="881"/>
      <c r="LSK24" s="881"/>
      <c r="LSL24" s="881"/>
      <c r="LSM24" s="881"/>
      <c r="LSN24" s="881"/>
      <c r="LSO24" s="881"/>
      <c r="LSP24" s="881"/>
      <c r="LSQ24" s="881"/>
      <c r="LSR24" s="881"/>
      <c r="LSS24" s="881"/>
      <c r="LST24" s="881"/>
      <c r="LSU24" s="881"/>
      <c r="LSV24" s="881"/>
      <c r="LSW24" s="881"/>
      <c r="LSX24" s="881"/>
      <c r="LSY24" s="881"/>
      <c r="LSZ24" s="881"/>
      <c r="LTA24" s="881"/>
      <c r="LTB24" s="881"/>
      <c r="LTC24" s="881"/>
      <c r="LTD24" s="881"/>
      <c r="LTE24" s="881"/>
      <c r="LTF24" s="881"/>
      <c r="LTG24" s="881"/>
      <c r="LTH24" s="881"/>
      <c r="LTI24" s="881"/>
      <c r="LTJ24" s="881"/>
      <c r="LTK24" s="881"/>
      <c r="LTL24" s="881"/>
      <c r="LTM24" s="881"/>
      <c r="LTN24" s="881"/>
      <c r="LTO24" s="881"/>
      <c r="LTP24" s="881"/>
      <c r="LTQ24" s="881"/>
      <c r="LTR24" s="881"/>
      <c r="LTS24" s="881"/>
      <c r="LTT24" s="881"/>
      <c r="LTU24" s="881"/>
      <c r="LTV24" s="881"/>
      <c r="LTW24" s="881"/>
      <c r="LTX24" s="881"/>
      <c r="LTY24" s="881"/>
      <c r="LTZ24" s="881"/>
      <c r="LUA24" s="881"/>
      <c r="LUB24" s="881"/>
      <c r="LUC24" s="881"/>
      <c r="LUD24" s="881"/>
      <c r="LUE24" s="881"/>
      <c r="LUF24" s="881"/>
      <c r="LUG24" s="881"/>
      <c r="LUH24" s="881"/>
      <c r="LUI24" s="881"/>
      <c r="LUJ24" s="881"/>
      <c r="LUK24" s="881"/>
      <c r="LUL24" s="881"/>
      <c r="LUM24" s="881"/>
      <c r="LUN24" s="881"/>
      <c r="LUO24" s="881"/>
      <c r="LUP24" s="881"/>
      <c r="LUQ24" s="881"/>
      <c r="LUR24" s="881"/>
      <c r="LUS24" s="881"/>
      <c r="LUT24" s="881"/>
      <c r="LUU24" s="881"/>
      <c r="LUV24" s="881"/>
      <c r="LUW24" s="881"/>
      <c r="LUX24" s="881"/>
      <c r="LUY24" s="881"/>
      <c r="LUZ24" s="881"/>
      <c r="LVA24" s="881"/>
      <c r="LVB24" s="881"/>
      <c r="LVC24" s="881"/>
      <c r="LVD24" s="881"/>
      <c r="LVE24" s="881"/>
      <c r="LVF24" s="881"/>
      <c r="LVG24" s="881"/>
      <c r="LVH24" s="881"/>
      <c r="LVI24" s="881"/>
      <c r="LVJ24" s="881"/>
      <c r="LVK24" s="881"/>
      <c r="LVL24" s="881"/>
      <c r="LVM24" s="881"/>
      <c r="LVN24" s="881"/>
      <c r="LVO24" s="881"/>
      <c r="LVP24" s="881"/>
      <c r="LVQ24" s="881"/>
      <c r="LVR24" s="881"/>
      <c r="LVS24" s="881"/>
      <c r="LVT24" s="881"/>
      <c r="LVU24" s="881"/>
      <c r="LVV24" s="881"/>
      <c r="LVW24" s="881"/>
      <c r="LVX24" s="881"/>
      <c r="LVY24" s="881"/>
      <c r="LVZ24" s="881"/>
      <c r="LWA24" s="881"/>
      <c r="LWB24" s="881"/>
      <c r="LWC24" s="881"/>
      <c r="LWD24" s="881"/>
      <c r="LWE24" s="881"/>
      <c r="LWF24" s="881"/>
      <c r="LWG24" s="881"/>
      <c r="LWH24" s="881"/>
      <c r="LWI24" s="881"/>
      <c r="LWJ24" s="881"/>
      <c r="LWK24" s="881"/>
      <c r="LWL24" s="881"/>
      <c r="LWM24" s="881"/>
      <c r="LWN24" s="881"/>
      <c r="LWO24" s="881"/>
      <c r="LWP24" s="881"/>
      <c r="LWQ24" s="881"/>
      <c r="LWR24" s="881"/>
      <c r="LWS24" s="881"/>
      <c r="LWT24" s="881"/>
      <c r="LWU24" s="881"/>
      <c r="LWV24" s="881"/>
      <c r="LWW24" s="881"/>
      <c r="LWX24" s="881"/>
      <c r="LWY24" s="881"/>
      <c r="LWZ24" s="881"/>
      <c r="LXA24" s="881"/>
      <c r="LXB24" s="881"/>
      <c r="LXC24" s="881"/>
      <c r="LXD24" s="881"/>
      <c r="LXE24" s="881"/>
      <c r="LXF24" s="881"/>
      <c r="LXG24" s="881"/>
      <c r="LXH24" s="881"/>
      <c r="LXI24" s="881"/>
      <c r="LXJ24" s="881"/>
      <c r="LXK24" s="881"/>
      <c r="LXL24" s="881"/>
      <c r="LXM24" s="881"/>
      <c r="LXN24" s="881"/>
      <c r="LXO24" s="881"/>
      <c r="LXP24" s="881"/>
      <c r="LXQ24" s="881"/>
      <c r="LXR24" s="881"/>
      <c r="LXS24" s="881"/>
      <c r="LXT24" s="881"/>
      <c r="LXU24" s="881"/>
      <c r="LXV24" s="881"/>
      <c r="LXW24" s="881"/>
      <c r="LXX24" s="881"/>
      <c r="LXY24" s="881"/>
      <c r="LXZ24" s="881"/>
      <c r="LYA24" s="881"/>
      <c r="LYB24" s="881"/>
      <c r="LYC24" s="881"/>
      <c r="LYD24" s="881"/>
      <c r="LYE24" s="881"/>
      <c r="LYF24" s="881"/>
      <c r="LYG24" s="881"/>
      <c r="LYH24" s="881"/>
      <c r="LYI24" s="881"/>
      <c r="LYJ24" s="881"/>
      <c r="LYK24" s="881"/>
      <c r="LYL24" s="881"/>
      <c r="LYM24" s="881"/>
      <c r="LYN24" s="881"/>
      <c r="LYO24" s="881"/>
      <c r="LYP24" s="881"/>
      <c r="LYQ24" s="881"/>
      <c r="LYR24" s="881"/>
      <c r="LYS24" s="881"/>
      <c r="LYT24" s="881"/>
      <c r="LYU24" s="881"/>
      <c r="LYV24" s="881"/>
      <c r="LYW24" s="881"/>
      <c r="LYX24" s="881"/>
      <c r="LYY24" s="881"/>
      <c r="LYZ24" s="881"/>
      <c r="LZA24" s="881"/>
      <c r="LZB24" s="881"/>
      <c r="LZC24" s="881"/>
      <c r="LZD24" s="881"/>
      <c r="LZE24" s="881"/>
      <c r="LZF24" s="881"/>
      <c r="LZG24" s="881"/>
      <c r="LZH24" s="881"/>
      <c r="LZI24" s="881"/>
      <c r="LZJ24" s="881"/>
      <c r="LZK24" s="881"/>
      <c r="LZL24" s="881"/>
      <c r="LZM24" s="881"/>
      <c r="LZN24" s="881"/>
      <c r="LZO24" s="881"/>
      <c r="LZP24" s="881"/>
      <c r="LZQ24" s="881"/>
      <c r="LZR24" s="881"/>
      <c r="LZS24" s="881"/>
      <c r="LZT24" s="881"/>
      <c r="LZU24" s="881"/>
      <c r="LZV24" s="881"/>
      <c r="LZW24" s="881"/>
      <c r="LZX24" s="881"/>
      <c r="LZY24" s="881"/>
      <c r="LZZ24" s="881"/>
      <c r="MAA24" s="881"/>
      <c r="MAB24" s="881"/>
      <c r="MAC24" s="881"/>
      <c r="MAD24" s="881"/>
      <c r="MAE24" s="881"/>
      <c r="MAF24" s="881"/>
      <c r="MAG24" s="881"/>
      <c r="MAH24" s="881"/>
      <c r="MAI24" s="881"/>
      <c r="MAJ24" s="881"/>
      <c r="MAK24" s="881"/>
      <c r="MAL24" s="881"/>
      <c r="MAM24" s="881"/>
      <c r="MAN24" s="881"/>
      <c r="MAO24" s="881"/>
      <c r="MAP24" s="881"/>
      <c r="MAQ24" s="881"/>
      <c r="MAR24" s="881"/>
      <c r="MAS24" s="881"/>
      <c r="MAT24" s="881"/>
      <c r="MAU24" s="881"/>
      <c r="MAV24" s="881"/>
      <c r="MAW24" s="881"/>
      <c r="MAX24" s="881"/>
      <c r="MAY24" s="881"/>
      <c r="MAZ24" s="881"/>
      <c r="MBA24" s="881"/>
      <c r="MBB24" s="881"/>
      <c r="MBC24" s="881"/>
      <c r="MBD24" s="881"/>
      <c r="MBE24" s="881"/>
      <c r="MBF24" s="881"/>
      <c r="MBG24" s="881"/>
      <c r="MBH24" s="881"/>
      <c r="MBI24" s="881"/>
      <c r="MBJ24" s="881"/>
      <c r="MBK24" s="881"/>
      <c r="MBL24" s="881"/>
      <c r="MBM24" s="881"/>
      <c r="MBN24" s="881"/>
      <c r="MBO24" s="881"/>
      <c r="MBP24" s="881"/>
      <c r="MBQ24" s="881"/>
      <c r="MBR24" s="881"/>
      <c r="MBS24" s="881"/>
      <c r="MBT24" s="881"/>
      <c r="MBU24" s="881"/>
      <c r="MBV24" s="881"/>
      <c r="MBW24" s="881"/>
      <c r="MBX24" s="881"/>
      <c r="MBY24" s="881"/>
      <c r="MBZ24" s="881"/>
      <c r="MCA24" s="881"/>
      <c r="MCB24" s="881"/>
      <c r="MCC24" s="881"/>
      <c r="MCD24" s="881"/>
      <c r="MCE24" s="881"/>
      <c r="MCF24" s="881"/>
      <c r="MCG24" s="881"/>
      <c r="MCH24" s="881"/>
      <c r="MCI24" s="881"/>
      <c r="MCJ24" s="881"/>
      <c r="MCK24" s="881"/>
      <c r="MCL24" s="881"/>
      <c r="MCM24" s="881"/>
      <c r="MCN24" s="881"/>
      <c r="MCO24" s="881"/>
      <c r="MCP24" s="881"/>
      <c r="MCQ24" s="881"/>
      <c r="MCR24" s="881"/>
      <c r="MCS24" s="881"/>
      <c r="MCT24" s="881"/>
      <c r="MCU24" s="881"/>
      <c r="MCV24" s="881"/>
      <c r="MCW24" s="881"/>
      <c r="MCX24" s="881"/>
      <c r="MCY24" s="881"/>
      <c r="MCZ24" s="881"/>
      <c r="MDA24" s="881"/>
      <c r="MDB24" s="881"/>
      <c r="MDC24" s="881"/>
      <c r="MDD24" s="881"/>
      <c r="MDE24" s="881"/>
      <c r="MDF24" s="881"/>
      <c r="MDG24" s="881"/>
      <c r="MDH24" s="881"/>
      <c r="MDI24" s="881"/>
      <c r="MDJ24" s="881"/>
      <c r="MDK24" s="881"/>
      <c r="MDL24" s="881"/>
      <c r="MDM24" s="881"/>
      <c r="MDN24" s="881"/>
      <c r="MDO24" s="881"/>
      <c r="MDP24" s="881"/>
      <c r="MDQ24" s="881"/>
      <c r="MDR24" s="881"/>
      <c r="MDS24" s="881"/>
      <c r="MDT24" s="881"/>
      <c r="MDU24" s="881"/>
      <c r="MDV24" s="881"/>
      <c r="MDW24" s="881"/>
      <c r="MDX24" s="881"/>
      <c r="MDY24" s="881"/>
      <c r="MDZ24" s="881"/>
      <c r="MEA24" s="881"/>
      <c r="MEB24" s="881"/>
      <c r="MEC24" s="881"/>
      <c r="MED24" s="881"/>
      <c r="MEE24" s="881"/>
      <c r="MEF24" s="881"/>
      <c r="MEG24" s="881"/>
      <c r="MEH24" s="881"/>
      <c r="MEI24" s="881"/>
      <c r="MEJ24" s="881"/>
      <c r="MEK24" s="881"/>
      <c r="MEL24" s="881"/>
      <c r="MEM24" s="881"/>
      <c r="MEN24" s="881"/>
      <c r="MEO24" s="881"/>
      <c r="MEP24" s="881"/>
      <c r="MEQ24" s="881"/>
      <c r="MER24" s="881"/>
      <c r="MES24" s="881"/>
      <c r="MET24" s="881"/>
      <c r="MEU24" s="881"/>
      <c r="MEV24" s="881"/>
      <c r="MEW24" s="881"/>
      <c r="MEX24" s="881"/>
      <c r="MEY24" s="881"/>
      <c r="MEZ24" s="881"/>
      <c r="MFA24" s="881"/>
      <c r="MFB24" s="881"/>
      <c r="MFC24" s="881"/>
      <c r="MFD24" s="881"/>
      <c r="MFE24" s="881"/>
      <c r="MFF24" s="881"/>
      <c r="MFG24" s="881"/>
      <c r="MFH24" s="881"/>
      <c r="MFI24" s="881"/>
      <c r="MFJ24" s="881"/>
      <c r="MFK24" s="881"/>
      <c r="MFL24" s="881"/>
      <c r="MFM24" s="881"/>
      <c r="MFN24" s="881"/>
      <c r="MFO24" s="881"/>
      <c r="MFP24" s="881"/>
      <c r="MFQ24" s="881"/>
      <c r="MFR24" s="881"/>
      <c r="MFS24" s="881"/>
      <c r="MFT24" s="881"/>
      <c r="MFU24" s="881"/>
      <c r="MFV24" s="881"/>
      <c r="MFW24" s="881"/>
      <c r="MFX24" s="881"/>
      <c r="MFY24" s="881"/>
      <c r="MFZ24" s="881"/>
      <c r="MGA24" s="881"/>
      <c r="MGB24" s="881"/>
      <c r="MGC24" s="881"/>
      <c r="MGD24" s="881"/>
      <c r="MGE24" s="881"/>
      <c r="MGF24" s="881"/>
      <c r="MGG24" s="881"/>
      <c r="MGH24" s="881"/>
      <c r="MGI24" s="881"/>
      <c r="MGJ24" s="881"/>
      <c r="MGK24" s="881"/>
      <c r="MGL24" s="881"/>
      <c r="MGM24" s="881"/>
      <c r="MGN24" s="881"/>
      <c r="MGO24" s="881"/>
      <c r="MGP24" s="881"/>
      <c r="MGQ24" s="881"/>
      <c r="MGR24" s="881"/>
      <c r="MGS24" s="881"/>
      <c r="MGT24" s="881"/>
      <c r="MGU24" s="881"/>
      <c r="MGV24" s="881"/>
      <c r="MGW24" s="881"/>
      <c r="MGX24" s="881"/>
      <c r="MGY24" s="881"/>
      <c r="MGZ24" s="881"/>
      <c r="MHA24" s="881"/>
      <c r="MHB24" s="881"/>
      <c r="MHC24" s="881"/>
      <c r="MHD24" s="881"/>
      <c r="MHE24" s="881"/>
      <c r="MHF24" s="881"/>
      <c r="MHG24" s="881"/>
      <c r="MHH24" s="881"/>
      <c r="MHI24" s="881"/>
      <c r="MHJ24" s="881"/>
      <c r="MHK24" s="881"/>
      <c r="MHL24" s="881"/>
      <c r="MHM24" s="881"/>
      <c r="MHN24" s="881"/>
      <c r="MHO24" s="881"/>
      <c r="MHP24" s="881"/>
      <c r="MHQ24" s="881"/>
      <c r="MHR24" s="881"/>
      <c r="MHS24" s="881"/>
      <c r="MHT24" s="881"/>
      <c r="MHU24" s="881"/>
      <c r="MHV24" s="881"/>
      <c r="MHW24" s="881"/>
      <c r="MHX24" s="881"/>
      <c r="MHY24" s="881"/>
      <c r="MHZ24" s="881"/>
      <c r="MIA24" s="881"/>
      <c r="MIB24" s="881"/>
      <c r="MIC24" s="881"/>
      <c r="MID24" s="881"/>
      <c r="MIE24" s="881"/>
      <c r="MIF24" s="881"/>
      <c r="MIG24" s="881"/>
      <c r="MIH24" s="881"/>
      <c r="MII24" s="881"/>
      <c r="MIJ24" s="881"/>
      <c r="MIK24" s="881"/>
      <c r="MIL24" s="881"/>
      <c r="MIM24" s="881"/>
      <c r="MIN24" s="881"/>
      <c r="MIO24" s="881"/>
      <c r="MIP24" s="881"/>
      <c r="MIQ24" s="881"/>
      <c r="MIR24" s="881"/>
      <c r="MIS24" s="881"/>
      <c r="MIT24" s="881"/>
      <c r="MIU24" s="881"/>
      <c r="MIV24" s="881"/>
      <c r="MIW24" s="881"/>
      <c r="MIX24" s="881"/>
      <c r="MIY24" s="881"/>
      <c r="MIZ24" s="881"/>
      <c r="MJA24" s="881"/>
      <c r="MJB24" s="881"/>
      <c r="MJC24" s="881"/>
      <c r="MJD24" s="881"/>
      <c r="MJE24" s="881"/>
      <c r="MJF24" s="881"/>
      <c r="MJG24" s="881"/>
      <c r="MJH24" s="881"/>
      <c r="MJI24" s="881"/>
      <c r="MJJ24" s="881"/>
      <c r="MJK24" s="881"/>
      <c r="MJL24" s="881"/>
      <c r="MJM24" s="881"/>
      <c r="MJN24" s="881"/>
      <c r="MJO24" s="881"/>
      <c r="MJP24" s="881"/>
      <c r="MJQ24" s="881"/>
      <c r="MJR24" s="881"/>
      <c r="MJS24" s="881"/>
      <c r="MJT24" s="881"/>
      <c r="MJU24" s="881"/>
      <c r="MJV24" s="881"/>
      <c r="MJW24" s="881"/>
      <c r="MJX24" s="881"/>
      <c r="MJY24" s="881"/>
      <c r="MJZ24" s="881"/>
      <c r="MKA24" s="881"/>
      <c r="MKB24" s="881"/>
      <c r="MKC24" s="881"/>
      <c r="MKD24" s="881"/>
      <c r="MKE24" s="881"/>
      <c r="MKF24" s="881"/>
      <c r="MKG24" s="881"/>
      <c r="MKH24" s="881"/>
      <c r="MKI24" s="881"/>
      <c r="MKJ24" s="881"/>
      <c r="MKK24" s="881"/>
      <c r="MKL24" s="881"/>
      <c r="MKM24" s="881"/>
      <c r="MKN24" s="881"/>
      <c r="MKO24" s="881"/>
      <c r="MKP24" s="881"/>
      <c r="MKQ24" s="881"/>
      <c r="MKR24" s="881"/>
      <c r="MKS24" s="881"/>
      <c r="MKT24" s="881"/>
      <c r="MKU24" s="881"/>
      <c r="MKV24" s="881"/>
      <c r="MKW24" s="881"/>
      <c r="MKX24" s="881"/>
      <c r="MKY24" s="881"/>
      <c r="MKZ24" s="881"/>
      <c r="MLA24" s="881"/>
      <c r="MLB24" s="881"/>
      <c r="MLC24" s="881"/>
      <c r="MLD24" s="881"/>
      <c r="MLE24" s="881"/>
      <c r="MLF24" s="881"/>
      <c r="MLG24" s="881"/>
      <c r="MLH24" s="881"/>
      <c r="MLI24" s="881"/>
      <c r="MLJ24" s="881"/>
      <c r="MLK24" s="881"/>
      <c r="MLL24" s="881"/>
      <c r="MLM24" s="881"/>
      <c r="MLN24" s="881"/>
      <c r="MLO24" s="881"/>
      <c r="MLP24" s="881"/>
      <c r="MLQ24" s="881"/>
      <c r="MLR24" s="881"/>
      <c r="MLS24" s="881"/>
      <c r="MLT24" s="881"/>
      <c r="MLU24" s="881"/>
      <c r="MLV24" s="881"/>
      <c r="MLW24" s="881"/>
      <c r="MLX24" s="881"/>
      <c r="MLY24" s="881"/>
      <c r="MLZ24" s="881"/>
      <c r="MMA24" s="881"/>
      <c r="MMB24" s="881"/>
      <c r="MMC24" s="881"/>
      <c r="MMD24" s="881"/>
      <c r="MME24" s="881"/>
      <c r="MMF24" s="881"/>
      <c r="MMG24" s="881"/>
      <c r="MMH24" s="881"/>
      <c r="MMI24" s="881"/>
      <c r="MMJ24" s="881"/>
      <c r="MMK24" s="881"/>
      <c r="MML24" s="881"/>
      <c r="MMM24" s="881"/>
      <c r="MMN24" s="881"/>
      <c r="MMO24" s="881"/>
      <c r="MMP24" s="881"/>
      <c r="MMQ24" s="881"/>
      <c r="MMR24" s="881"/>
      <c r="MMS24" s="881"/>
      <c r="MMT24" s="881"/>
      <c r="MMU24" s="881"/>
      <c r="MMV24" s="881"/>
      <c r="MMW24" s="881"/>
      <c r="MMX24" s="881"/>
      <c r="MMY24" s="881"/>
      <c r="MMZ24" s="881"/>
      <c r="MNA24" s="881"/>
      <c r="MNB24" s="881"/>
      <c r="MNC24" s="881"/>
      <c r="MND24" s="881"/>
      <c r="MNE24" s="881"/>
      <c r="MNF24" s="881"/>
      <c r="MNG24" s="881"/>
      <c r="MNH24" s="881"/>
      <c r="MNI24" s="881"/>
      <c r="MNJ24" s="881"/>
      <c r="MNK24" s="881"/>
      <c r="MNL24" s="881"/>
      <c r="MNM24" s="881"/>
      <c r="MNN24" s="881"/>
      <c r="MNO24" s="881"/>
      <c r="MNP24" s="881"/>
      <c r="MNQ24" s="881"/>
      <c r="MNR24" s="881"/>
      <c r="MNS24" s="881"/>
      <c r="MNT24" s="881"/>
      <c r="MNU24" s="881"/>
      <c r="MNV24" s="881"/>
      <c r="MNW24" s="881"/>
      <c r="MNX24" s="881"/>
      <c r="MNY24" s="881"/>
      <c r="MNZ24" s="881"/>
      <c r="MOA24" s="881"/>
      <c r="MOB24" s="881"/>
      <c r="MOC24" s="881"/>
      <c r="MOD24" s="881"/>
      <c r="MOE24" s="881"/>
      <c r="MOF24" s="881"/>
      <c r="MOG24" s="881"/>
      <c r="MOH24" s="881"/>
      <c r="MOI24" s="881"/>
      <c r="MOJ24" s="881"/>
      <c r="MOK24" s="881"/>
      <c r="MOL24" s="881"/>
      <c r="MOM24" s="881"/>
      <c r="MON24" s="881"/>
      <c r="MOO24" s="881"/>
      <c r="MOP24" s="881"/>
      <c r="MOQ24" s="881"/>
      <c r="MOR24" s="881"/>
      <c r="MOS24" s="881"/>
      <c r="MOT24" s="881"/>
      <c r="MOU24" s="881"/>
      <c r="MOV24" s="881"/>
      <c r="MOW24" s="881"/>
      <c r="MOX24" s="881"/>
      <c r="MOY24" s="881"/>
      <c r="MOZ24" s="881"/>
      <c r="MPA24" s="881"/>
      <c r="MPB24" s="881"/>
      <c r="MPC24" s="881"/>
      <c r="MPD24" s="881"/>
      <c r="MPE24" s="881"/>
      <c r="MPF24" s="881"/>
      <c r="MPG24" s="881"/>
      <c r="MPH24" s="881"/>
      <c r="MPI24" s="881"/>
      <c r="MPJ24" s="881"/>
      <c r="MPK24" s="881"/>
      <c r="MPL24" s="881"/>
      <c r="MPM24" s="881"/>
      <c r="MPN24" s="881"/>
      <c r="MPO24" s="881"/>
      <c r="MPP24" s="881"/>
      <c r="MPQ24" s="881"/>
      <c r="MPR24" s="881"/>
      <c r="MPS24" s="881"/>
      <c r="MPT24" s="881"/>
      <c r="MPU24" s="881"/>
      <c r="MPV24" s="881"/>
      <c r="MPW24" s="881"/>
      <c r="MPX24" s="881"/>
      <c r="MPY24" s="881"/>
      <c r="MPZ24" s="881"/>
      <c r="MQA24" s="881"/>
      <c r="MQB24" s="881"/>
      <c r="MQC24" s="881"/>
      <c r="MQD24" s="881"/>
      <c r="MQE24" s="881"/>
      <c r="MQF24" s="881"/>
      <c r="MQG24" s="881"/>
      <c r="MQH24" s="881"/>
      <c r="MQI24" s="881"/>
      <c r="MQJ24" s="881"/>
      <c r="MQK24" s="881"/>
      <c r="MQL24" s="881"/>
      <c r="MQM24" s="881"/>
      <c r="MQN24" s="881"/>
      <c r="MQO24" s="881"/>
      <c r="MQP24" s="881"/>
      <c r="MQQ24" s="881"/>
      <c r="MQR24" s="881"/>
      <c r="MQS24" s="881"/>
      <c r="MQT24" s="881"/>
      <c r="MQU24" s="881"/>
      <c r="MQV24" s="881"/>
      <c r="MQW24" s="881"/>
      <c r="MQX24" s="881"/>
      <c r="MQY24" s="881"/>
      <c r="MQZ24" s="881"/>
      <c r="MRA24" s="881"/>
      <c r="MRB24" s="881"/>
      <c r="MRC24" s="881"/>
      <c r="MRD24" s="881"/>
      <c r="MRE24" s="881"/>
      <c r="MRF24" s="881"/>
      <c r="MRG24" s="881"/>
      <c r="MRH24" s="881"/>
      <c r="MRI24" s="881"/>
      <c r="MRJ24" s="881"/>
      <c r="MRK24" s="881"/>
      <c r="MRL24" s="881"/>
      <c r="MRM24" s="881"/>
      <c r="MRN24" s="881"/>
      <c r="MRO24" s="881"/>
      <c r="MRP24" s="881"/>
      <c r="MRQ24" s="881"/>
      <c r="MRR24" s="881"/>
      <c r="MRS24" s="881"/>
      <c r="MRT24" s="881"/>
      <c r="MRU24" s="881"/>
      <c r="MRV24" s="881"/>
      <c r="MRW24" s="881"/>
      <c r="MRX24" s="881"/>
      <c r="MRY24" s="881"/>
      <c r="MRZ24" s="881"/>
      <c r="MSA24" s="881"/>
      <c r="MSB24" s="881"/>
      <c r="MSC24" s="881"/>
      <c r="MSD24" s="881"/>
      <c r="MSE24" s="881"/>
      <c r="MSF24" s="881"/>
      <c r="MSG24" s="881"/>
      <c r="MSH24" s="881"/>
      <c r="MSI24" s="881"/>
      <c r="MSJ24" s="881"/>
      <c r="MSK24" s="881"/>
      <c r="MSL24" s="881"/>
      <c r="MSM24" s="881"/>
      <c r="MSN24" s="881"/>
      <c r="MSO24" s="881"/>
      <c r="MSP24" s="881"/>
      <c r="MSQ24" s="881"/>
      <c r="MSR24" s="881"/>
      <c r="MSS24" s="881"/>
      <c r="MST24" s="881"/>
      <c r="MSU24" s="881"/>
      <c r="MSV24" s="881"/>
      <c r="MSW24" s="881"/>
      <c r="MSX24" s="881"/>
      <c r="MSY24" s="881"/>
      <c r="MSZ24" s="881"/>
      <c r="MTA24" s="881"/>
      <c r="MTB24" s="881"/>
      <c r="MTC24" s="881"/>
      <c r="MTD24" s="881"/>
      <c r="MTE24" s="881"/>
      <c r="MTF24" s="881"/>
      <c r="MTG24" s="881"/>
      <c r="MTH24" s="881"/>
      <c r="MTI24" s="881"/>
      <c r="MTJ24" s="881"/>
      <c r="MTK24" s="881"/>
      <c r="MTL24" s="881"/>
      <c r="MTM24" s="881"/>
      <c r="MTN24" s="881"/>
      <c r="MTO24" s="881"/>
      <c r="MTP24" s="881"/>
      <c r="MTQ24" s="881"/>
      <c r="MTR24" s="881"/>
      <c r="MTS24" s="881"/>
      <c r="MTT24" s="881"/>
      <c r="MTU24" s="881"/>
      <c r="MTV24" s="881"/>
      <c r="MTW24" s="881"/>
      <c r="MTX24" s="881"/>
      <c r="MTY24" s="881"/>
      <c r="MTZ24" s="881"/>
      <c r="MUA24" s="881"/>
      <c r="MUB24" s="881"/>
      <c r="MUC24" s="881"/>
      <c r="MUD24" s="881"/>
      <c r="MUE24" s="881"/>
      <c r="MUF24" s="881"/>
      <c r="MUG24" s="881"/>
      <c r="MUH24" s="881"/>
      <c r="MUI24" s="881"/>
      <c r="MUJ24" s="881"/>
      <c r="MUK24" s="881"/>
      <c r="MUL24" s="881"/>
      <c r="MUM24" s="881"/>
      <c r="MUN24" s="881"/>
      <c r="MUO24" s="881"/>
      <c r="MUP24" s="881"/>
      <c r="MUQ24" s="881"/>
      <c r="MUR24" s="881"/>
      <c r="MUS24" s="881"/>
      <c r="MUT24" s="881"/>
      <c r="MUU24" s="881"/>
      <c r="MUV24" s="881"/>
      <c r="MUW24" s="881"/>
      <c r="MUX24" s="881"/>
      <c r="MUY24" s="881"/>
      <c r="MUZ24" s="881"/>
      <c r="MVA24" s="881"/>
      <c r="MVB24" s="881"/>
      <c r="MVC24" s="881"/>
      <c r="MVD24" s="881"/>
      <c r="MVE24" s="881"/>
      <c r="MVF24" s="881"/>
      <c r="MVG24" s="881"/>
      <c r="MVH24" s="881"/>
      <c r="MVI24" s="881"/>
      <c r="MVJ24" s="881"/>
      <c r="MVK24" s="881"/>
      <c r="MVL24" s="881"/>
      <c r="MVM24" s="881"/>
      <c r="MVN24" s="881"/>
      <c r="MVO24" s="881"/>
      <c r="MVP24" s="881"/>
      <c r="MVQ24" s="881"/>
      <c r="MVR24" s="881"/>
      <c r="MVS24" s="881"/>
      <c r="MVT24" s="881"/>
      <c r="MVU24" s="881"/>
      <c r="MVV24" s="881"/>
      <c r="MVW24" s="881"/>
      <c r="MVX24" s="881"/>
      <c r="MVY24" s="881"/>
      <c r="MVZ24" s="881"/>
      <c r="MWA24" s="881"/>
      <c r="MWB24" s="881"/>
      <c r="MWC24" s="881"/>
      <c r="MWD24" s="881"/>
      <c r="MWE24" s="881"/>
      <c r="MWF24" s="881"/>
      <c r="MWG24" s="881"/>
      <c r="MWH24" s="881"/>
      <c r="MWI24" s="881"/>
      <c r="MWJ24" s="881"/>
      <c r="MWK24" s="881"/>
      <c r="MWL24" s="881"/>
      <c r="MWM24" s="881"/>
      <c r="MWN24" s="881"/>
      <c r="MWO24" s="881"/>
      <c r="MWP24" s="881"/>
      <c r="MWQ24" s="881"/>
      <c r="MWR24" s="881"/>
      <c r="MWS24" s="881"/>
      <c r="MWT24" s="881"/>
      <c r="MWU24" s="881"/>
      <c r="MWV24" s="881"/>
      <c r="MWW24" s="881"/>
      <c r="MWX24" s="881"/>
      <c r="MWY24" s="881"/>
      <c r="MWZ24" s="881"/>
      <c r="MXA24" s="881"/>
      <c r="MXB24" s="881"/>
      <c r="MXC24" s="881"/>
      <c r="MXD24" s="881"/>
      <c r="MXE24" s="881"/>
      <c r="MXF24" s="881"/>
      <c r="MXG24" s="881"/>
      <c r="MXH24" s="881"/>
      <c r="MXI24" s="881"/>
      <c r="MXJ24" s="881"/>
      <c r="MXK24" s="881"/>
      <c r="MXL24" s="881"/>
      <c r="MXM24" s="881"/>
      <c r="MXN24" s="881"/>
      <c r="MXO24" s="881"/>
      <c r="MXP24" s="881"/>
      <c r="MXQ24" s="881"/>
      <c r="MXR24" s="881"/>
      <c r="MXS24" s="881"/>
      <c r="MXT24" s="881"/>
      <c r="MXU24" s="881"/>
      <c r="MXV24" s="881"/>
      <c r="MXW24" s="881"/>
      <c r="MXX24" s="881"/>
      <c r="MXY24" s="881"/>
      <c r="MXZ24" s="881"/>
      <c r="MYA24" s="881"/>
      <c r="MYB24" s="881"/>
      <c r="MYC24" s="881"/>
      <c r="MYD24" s="881"/>
      <c r="MYE24" s="881"/>
      <c r="MYF24" s="881"/>
      <c r="MYG24" s="881"/>
      <c r="MYH24" s="881"/>
      <c r="MYI24" s="881"/>
      <c r="MYJ24" s="881"/>
      <c r="MYK24" s="881"/>
      <c r="MYL24" s="881"/>
      <c r="MYM24" s="881"/>
      <c r="MYN24" s="881"/>
      <c r="MYO24" s="881"/>
      <c r="MYP24" s="881"/>
      <c r="MYQ24" s="881"/>
      <c r="MYR24" s="881"/>
      <c r="MYS24" s="881"/>
      <c r="MYT24" s="881"/>
      <c r="MYU24" s="881"/>
      <c r="MYV24" s="881"/>
      <c r="MYW24" s="881"/>
      <c r="MYX24" s="881"/>
      <c r="MYY24" s="881"/>
      <c r="MYZ24" s="881"/>
      <c r="MZA24" s="881"/>
      <c r="MZB24" s="881"/>
      <c r="MZC24" s="881"/>
      <c r="MZD24" s="881"/>
      <c r="MZE24" s="881"/>
      <c r="MZF24" s="881"/>
      <c r="MZG24" s="881"/>
      <c r="MZH24" s="881"/>
      <c r="MZI24" s="881"/>
      <c r="MZJ24" s="881"/>
      <c r="MZK24" s="881"/>
      <c r="MZL24" s="881"/>
      <c r="MZM24" s="881"/>
      <c r="MZN24" s="881"/>
      <c r="MZO24" s="881"/>
      <c r="MZP24" s="881"/>
      <c r="MZQ24" s="881"/>
      <c r="MZR24" s="881"/>
      <c r="MZS24" s="881"/>
      <c r="MZT24" s="881"/>
      <c r="MZU24" s="881"/>
      <c r="MZV24" s="881"/>
      <c r="MZW24" s="881"/>
      <c r="MZX24" s="881"/>
      <c r="MZY24" s="881"/>
      <c r="MZZ24" s="881"/>
      <c r="NAA24" s="881"/>
      <c r="NAB24" s="881"/>
      <c r="NAC24" s="881"/>
      <c r="NAD24" s="881"/>
      <c r="NAE24" s="881"/>
      <c r="NAF24" s="881"/>
      <c r="NAG24" s="881"/>
      <c r="NAH24" s="881"/>
      <c r="NAI24" s="881"/>
      <c r="NAJ24" s="881"/>
      <c r="NAK24" s="881"/>
      <c r="NAL24" s="881"/>
      <c r="NAM24" s="881"/>
      <c r="NAN24" s="881"/>
      <c r="NAO24" s="881"/>
      <c r="NAP24" s="881"/>
      <c r="NAQ24" s="881"/>
      <c r="NAR24" s="881"/>
      <c r="NAS24" s="881"/>
      <c r="NAT24" s="881"/>
      <c r="NAU24" s="881"/>
      <c r="NAV24" s="881"/>
      <c r="NAW24" s="881"/>
      <c r="NAX24" s="881"/>
      <c r="NAY24" s="881"/>
      <c r="NAZ24" s="881"/>
      <c r="NBA24" s="881"/>
      <c r="NBB24" s="881"/>
      <c r="NBC24" s="881"/>
      <c r="NBD24" s="881"/>
      <c r="NBE24" s="881"/>
      <c r="NBF24" s="881"/>
      <c r="NBG24" s="881"/>
      <c r="NBH24" s="881"/>
      <c r="NBI24" s="881"/>
      <c r="NBJ24" s="881"/>
      <c r="NBK24" s="881"/>
      <c r="NBL24" s="881"/>
      <c r="NBM24" s="881"/>
      <c r="NBN24" s="881"/>
      <c r="NBO24" s="881"/>
      <c r="NBP24" s="881"/>
      <c r="NBQ24" s="881"/>
      <c r="NBR24" s="881"/>
      <c r="NBS24" s="881"/>
      <c r="NBT24" s="881"/>
      <c r="NBU24" s="881"/>
      <c r="NBV24" s="881"/>
      <c r="NBW24" s="881"/>
      <c r="NBX24" s="881"/>
      <c r="NBY24" s="881"/>
      <c r="NBZ24" s="881"/>
      <c r="NCA24" s="881"/>
      <c r="NCB24" s="881"/>
      <c r="NCC24" s="881"/>
      <c r="NCD24" s="881"/>
      <c r="NCE24" s="881"/>
      <c r="NCF24" s="881"/>
      <c r="NCG24" s="881"/>
      <c r="NCH24" s="881"/>
      <c r="NCI24" s="881"/>
      <c r="NCJ24" s="881"/>
      <c r="NCK24" s="881"/>
      <c r="NCL24" s="881"/>
      <c r="NCM24" s="881"/>
      <c r="NCN24" s="881"/>
      <c r="NCO24" s="881"/>
      <c r="NCP24" s="881"/>
      <c r="NCQ24" s="881"/>
      <c r="NCR24" s="881"/>
      <c r="NCS24" s="881"/>
      <c r="NCT24" s="881"/>
      <c r="NCU24" s="881"/>
      <c r="NCV24" s="881"/>
      <c r="NCW24" s="881"/>
      <c r="NCX24" s="881"/>
      <c r="NCY24" s="881"/>
      <c r="NCZ24" s="881"/>
      <c r="NDA24" s="881"/>
      <c r="NDB24" s="881"/>
      <c r="NDC24" s="881"/>
      <c r="NDD24" s="881"/>
      <c r="NDE24" s="881"/>
      <c r="NDF24" s="881"/>
      <c r="NDG24" s="881"/>
      <c r="NDH24" s="881"/>
      <c r="NDI24" s="881"/>
      <c r="NDJ24" s="881"/>
      <c r="NDK24" s="881"/>
      <c r="NDL24" s="881"/>
      <c r="NDM24" s="881"/>
      <c r="NDN24" s="881"/>
      <c r="NDO24" s="881"/>
      <c r="NDP24" s="881"/>
      <c r="NDQ24" s="881"/>
      <c r="NDR24" s="881"/>
      <c r="NDS24" s="881"/>
      <c r="NDT24" s="881"/>
      <c r="NDU24" s="881"/>
      <c r="NDV24" s="881"/>
      <c r="NDW24" s="881"/>
      <c r="NDX24" s="881"/>
      <c r="NDY24" s="881"/>
      <c r="NDZ24" s="881"/>
      <c r="NEA24" s="881"/>
      <c r="NEB24" s="881"/>
      <c r="NEC24" s="881"/>
      <c r="NED24" s="881"/>
      <c r="NEE24" s="881"/>
      <c r="NEF24" s="881"/>
      <c r="NEG24" s="881"/>
      <c r="NEH24" s="881"/>
      <c r="NEI24" s="881"/>
      <c r="NEJ24" s="881"/>
      <c r="NEK24" s="881"/>
      <c r="NEL24" s="881"/>
      <c r="NEM24" s="881"/>
      <c r="NEN24" s="881"/>
      <c r="NEO24" s="881"/>
      <c r="NEP24" s="881"/>
      <c r="NEQ24" s="881"/>
      <c r="NER24" s="881"/>
      <c r="NES24" s="881"/>
      <c r="NET24" s="881"/>
      <c r="NEU24" s="881"/>
      <c r="NEV24" s="881"/>
      <c r="NEW24" s="881"/>
      <c r="NEX24" s="881"/>
      <c r="NEY24" s="881"/>
      <c r="NEZ24" s="881"/>
      <c r="NFA24" s="881"/>
      <c r="NFB24" s="881"/>
      <c r="NFC24" s="881"/>
      <c r="NFD24" s="881"/>
      <c r="NFE24" s="881"/>
      <c r="NFF24" s="881"/>
      <c r="NFG24" s="881"/>
      <c r="NFH24" s="881"/>
      <c r="NFI24" s="881"/>
      <c r="NFJ24" s="881"/>
      <c r="NFK24" s="881"/>
      <c r="NFL24" s="881"/>
      <c r="NFM24" s="881"/>
      <c r="NFN24" s="881"/>
      <c r="NFO24" s="881"/>
      <c r="NFP24" s="881"/>
      <c r="NFQ24" s="881"/>
      <c r="NFR24" s="881"/>
      <c r="NFS24" s="881"/>
      <c r="NFT24" s="881"/>
      <c r="NFU24" s="881"/>
      <c r="NFV24" s="881"/>
      <c r="NFW24" s="881"/>
      <c r="NFX24" s="881"/>
      <c r="NFY24" s="881"/>
      <c r="NFZ24" s="881"/>
      <c r="NGA24" s="881"/>
      <c r="NGB24" s="881"/>
      <c r="NGC24" s="881"/>
      <c r="NGD24" s="881"/>
      <c r="NGE24" s="881"/>
      <c r="NGF24" s="881"/>
      <c r="NGG24" s="881"/>
      <c r="NGH24" s="881"/>
      <c r="NGI24" s="881"/>
      <c r="NGJ24" s="881"/>
      <c r="NGK24" s="881"/>
      <c r="NGL24" s="881"/>
      <c r="NGM24" s="881"/>
      <c r="NGN24" s="881"/>
      <c r="NGO24" s="881"/>
      <c r="NGP24" s="881"/>
      <c r="NGQ24" s="881"/>
      <c r="NGR24" s="881"/>
      <c r="NGS24" s="881"/>
      <c r="NGT24" s="881"/>
      <c r="NGU24" s="881"/>
      <c r="NGV24" s="881"/>
      <c r="NGW24" s="881"/>
      <c r="NGX24" s="881"/>
      <c r="NGY24" s="881"/>
      <c r="NGZ24" s="881"/>
      <c r="NHA24" s="881"/>
      <c r="NHB24" s="881"/>
      <c r="NHC24" s="881"/>
      <c r="NHD24" s="881"/>
      <c r="NHE24" s="881"/>
      <c r="NHF24" s="881"/>
      <c r="NHG24" s="881"/>
      <c r="NHH24" s="881"/>
      <c r="NHI24" s="881"/>
      <c r="NHJ24" s="881"/>
      <c r="NHK24" s="881"/>
      <c r="NHL24" s="881"/>
      <c r="NHM24" s="881"/>
      <c r="NHN24" s="881"/>
      <c r="NHO24" s="881"/>
      <c r="NHP24" s="881"/>
      <c r="NHQ24" s="881"/>
      <c r="NHR24" s="881"/>
      <c r="NHS24" s="881"/>
      <c r="NHT24" s="881"/>
      <c r="NHU24" s="881"/>
      <c r="NHV24" s="881"/>
      <c r="NHW24" s="881"/>
      <c r="NHX24" s="881"/>
      <c r="NHY24" s="881"/>
      <c r="NHZ24" s="881"/>
      <c r="NIA24" s="881"/>
      <c r="NIB24" s="881"/>
      <c r="NIC24" s="881"/>
      <c r="NID24" s="881"/>
      <c r="NIE24" s="881"/>
      <c r="NIF24" s="881"/>
      <c r="NIG24" s="881"/>
      <c r="NIH24" s="881"/>
      <c r="NII24" s="881"/>
      <c r="NIJ24" s="881"/>
      <c r="NIK24" s="881"/>
      <c r="NIL24" s="881"/>
      <c r="NIM24" s="881"/>
      <c r="NIN24" s="881"/>
      <c r="NIO24" s="881"/>
      <c r="NIP24" s="881"/>
      <c r="NIQ24" s="881"/>
      <c r="NIR24" s="881"/>
      <c r="NIS24" s="881"/>
      <c r="NIT24" s="881"/>
      <c r="NIU24" s="881"/>
      <c r="NIV24" s="881"/>
      <c r="NIW24" s="881"/>
      <c r="NIX24" s="881"/>
      <c r="NIY24" s="881"/>
      <c r="NIZ24" s="881"/>
      <c r="NJA24" s="881"/>
      <c r="NJB24" s="881"/>
      <c r="NJC24" s="881"/>
      <c r="NJD24" s="881"/>
      <c r="NJE24" s="881"/>
      <c r="NJF24" s="881"/>
      <c r="NJG24" s="881"/>
      <c r="NJH24" s="881"/>
      <c r="NJI24" s="881"/>
      <c r="NJJ24" s="881"/>
      <c r="NJK24" s="881"/>
      <c r="NJL24" s="881"/>
      <c r="NJM24" s="881"/>
      <c r="NJN24" s="881"/>
      <c r="NJO24" s="881"/>
      <c r="NJP24" s="881"/>
      <c r="NJQ24" s="881"/>
      <c r="NJR24" s="881"/>
      <c r="NJS24" s="881"/>
      <c r="NJT24" s="881"/>
      <c r="NJU24" s="881"/>
      <c r="NJV24" s="881"/>
      <c r="NJW24" s="881"/>
      <c r="NJX24" s="881"/>
      <c r="NJY24" s="881"/>
      <c r="NJZ24" s="881"/>
      <c r="NKA24" s="881"/>
      <c r="NKB24" s="881"/>
      <c r="NKC24" s="881"/>
      <c r="NKD24" s="881"/>
      <c r="NKE24" s="881"/>
      <c r="NKF24" s="881"/>
      <c r="NKG24" s="881"/>
      <c r="NKH24" s="881"/>
      <c r="NKI24" s="881"/>
      <c r="NKJ24" s="881"/>
      <c r="NKK24" s="881"/>
      <c r="NKL24" s="881"/>
      <c r="NKM24" s="881"/>
      <c r="NKN24" s="881"/>
      <c r="NKO24" s="881"/>
      <c r="NKP24" s="881"/>
      <c r="NKQ24" s="881"/>
      <c r="NKR24" s="881"/>
      <c r="NKS24" s="881"/>
      <c r="NKT24" s="881"/>
      <c r="NKU24" s="881"/>
      <c r="NKV24" s="881"/>
      <c r="NKW24" s="881"/>
      <c r="NKX24" s="881"/>
      <c r="NKY24" s="881"/>
      <c r="NKZ24" s="881"/>
      <c r="NLA24" s="881"/>
      <c r="NLB24" s="881"/>
      <c r="NLC24" s="881"/>
      <c r="NLD24" s="881"/>
      <c r="NLE24" s="881"/>
      <c r="NLF24" s="881"/>
      <c r="NLG24" s="881"/>
      <c r="NLH24" s="881"/>
      <c r="NLI24" s="881"/>
      <c r="NLJ24" s="881"/>
      <c r="NLK24" s="881"/>
      <c r="NLL24" s="881"/>
      <c r="NLM24" s="881"/>
      <c r="NLN24" s="881"/>
      <c r="NLO24" s="881"/>
      <c r="NLP24" s="881"/>
      <c r="NLQ24" s="881"/>
      <c r="NLR24" s="881"/>
      <c r="NLS24" s="881"/>
      <c r="NLT24" s="881"/>
      <c r="NLU24" s="881"/>
      <c r="NLV24" s="881"/>
      <c r="NLW24" s="881"/>
      <c r="NLX24" s="881"/>
      <c r="NLY24" s="881"/>
      <c r="NLZ24" s="881"/>
      <c r="NMA24" s="881"/>
      <c r="NMB24" s="881"/>
      <c r="NMC24" s="881"/>
      <c r="NMD24" s="881"/>
      <c r="NME24" s="881"/>
      <c r="NMF24" s="881"/>
      <c r="NMG24" s="881"/>
      <c r="NMH24" s="881"/>
      <c r="NMI24" s="881"/>
      <c r="NMJ24" s="881"/>
      <c r="NMK24" s="881"/>
      <c r="NML24" s="881"/>
      <c r="NMM24" s="881"/>
      <c r="NMN24" s="881"/>
      <c r="NMO24" s="881"/>
      <c r="NMP24" s="881"/>
      <c r="NMQ24" s="881"/>
      <c r="NMR24" s="881"/>
      <c r="NMS24" s="881"/>
      <c r="NMT24" s="881"/>
      <c r="NMU24" s="881"/>
      <c r="NMV24" s="881"/>
      <c r="NMW24" s="881"/>
      <c r="NMX24" s="881"/>
      <c r="NMY24" s="881"/>
      <c r="NMZ24" s="881"/>
      <c r="NNA24" s="881"/>
      <c r="NNB24" s="881"/>
      <c r="NNC24" s="881"/>
      <c r="NND24" s="881"/>
      <c r="NNE24" s="881"/>
      <c r="NNF24" s="881"/>
      <c r="NNG24" s="881"/>
      <c r="NNH24" s="881"/>
      <c r="NNI24" s="881"/>
      <c r="NNJ24" s="881"/>
      <c r="NNK24" s="881"/>
      <c r="NNL24" s="881"/>
      <c r="NNM24" s="881"/>
      <c r="NNN24" s="881"/>
      <c r="NNO24" s="881"/>
      <c r="NNP24" s="881"/>
      <c r="NNQ24" s="881"/>
      <c r="NNR24" s="881"/>
      <c r="NNS24" s="881"/>
      <c r="NNT24" s="881"/>
      <c r="NNU24" s="881"/>
      <c r="NNV24" s="881"/>
      <c r="NNW24" s="881"/>
      <c r="NNX24" s="881"/>
      <c r="NNY24" s="881"/>
      <c r="NNZ24" s="881"/>
      <c r="NOA24" s="881"/>
      <c r="NOB24" s="881"/>
      <c r="NOC24" s="881"/>
      <c r="NOD24" s="881"/>
      <c r="NOE24" s="881"/>
      <c r="NOF24" s="881"/>
      <c r="NOG24" s="881"/>
      <c r="NOH24" s="881"/>
      <c r="NOI24" s="881"/>
      <c r="NOJ24" s="881"/>
      <c r="NOK24" s="881"/>
      <c r="NOL24" s="881"/>
      <c r="NOM24" s="881"/>
      <c r="NON24" s="881"/>
      <c r="NOO24" s="881"/>
      <c r="NOP24" s="881"/>
      <c r="NOQ24" s="881"/>
      <c r="NOR24" s="881"/>
      <c r="NOS24" s="881"/>
      <c r="NOT24" s="881"/>
      <c r="NOU24" s="881"/>
      <c r="NOV24" s="881"/>
      <c r="NOW24" s="881"/>
      <c r="NOX24" s="881"/>
      <c r="NOY24" s="881"/>
      <c r="NOZ24" s="881"/>
      <c r="NPA24" s="881"/>
      <c r="NPB24" s="881"/>
      <c r="NPC24" s="881"/>
      <c r="NPD24" s="881"/>
      <c r="NPE24" s="881"/>
      <c r="NPF24" s="881"/>
      <c r="NPG24" s="881"/>
      <c r="NPH24" s="881"/>
      <c r="NPI24" s="881"/>
      <c r="NPJ24" s="881"/>
      <c r="NPK24" s="881"/>
      <c r="NPL24" s="881"/>
      <c r="NPM24" s="881"/>
      <c r="NPN24" s="881"/>
      <c r="NPO24" s="881"/>
      <c r="NPP24" s="881"/>
      <c r="NPQ24" s="881"/>
      <c r="NPR24" s="881"/>
      <c r="NPS24" s="881"/>
      <c r="NPT24" s="881"/>
      <c r="NPU24" s="881"/>
      <c r="NPV24" s="881"/>
      <c r="NPW24" s="881"/>
      <c r="NPX24" s="881"/>
      <c r="NPY24" s="881"/>
      <c r="NPZ24" s="881"/>
      <c r="NQA24" s="881"/>
      <c r="NQB24" s="881"/>
      <c r="NQC24" s="881"/>
      <c r="NQD24" s="881"/>
      <c r="NQE24" s="881"/>
      <c r="NQF24" s="881"/>
      <c r="NQG24" s="881"/>
      <c r="NQH24" s="881"/>
      <c r="NQI24" s="881"/>
      <c r="NQJ24" s="881"/>
      <c r="NQK24" s="881"/>
      <c r="NQL24" s="881"/>
      <c r="NQM24" s="881"/>
      <c r="NQN24" s="881"/>
      <c r="NQO24" s="881"/>
      <c r="NQP24" s="881"/>
      <c r="NQQ24" s="881"/>
      <c r="NQR24" s="881"/>
      <c r="NQS24" s="881"/>
      <c r="NQT24" s="881"/>
      <c r="NQU24" s="881"/>
      <c r="NQV24" s="881"/>
      <c r="NQW24" s="881"/>
      <c r="NQX24" s="881"/>
      <c r="NQY24" s="881"/>
      <c r="NQZ24" s="881"/>
      <c r="NRA24" s="881"/>
      <c r="NRB24" s="881"/>
      <c r="NRC24" s="881"/>
      <c r="NRD24" s="881"/>
      <c r="NRE24" s="881"/>
      <c r="NRF24" s="881"/>
      <c r="NRG24" s="881"/>
      <c r="NRH24" s="881"/>
      <c r="NRI24" s="881"/>
      <c r="NRJ24" s="881"/>
      <c r="NRK24" s="881"/>
      <c r="NRL24" s="881"/>
      <c r="NRM24" s="881"/>
      <c r="NRN24" s="881"/>
      <c r="NRO24" s="881"/>
      <c r="NRP24" s="881"/>
      <c r="NRQ24" s="881"/>
      <c r="NRR24" s="881"/>
      <c r="NRS24" s="881"/>
      <c r="NRT24" s="881"/>
      <c r="NRU24" s="881"/>
      <c r="NRV24" s="881"/>
      <c r="NRW24" s="881"/>
      <c r="NRX24" s="881"/>
      <c r="NRY24" s="881"/>
      <c r="NRZ24" s="881"/>
      <c r="NSA24" s="881"/>
      <c r="NSB24" s="881"/>
      <c r="NSC24" s="881"/>
      <c r="NSD24" s="881"/>
      <c r="NSE24" s="881"/>
      <c r="NSF24" s="881"/>
      <c r="NSG24" s="881"/>
      <c r="NSH24" s="881"/>
      <c r="NSI24" s="881"/>
      <c r="NSJ24" s="881"/>
      <c r="NSK24" s="881"/>
      <c r="NSL24" s="881"/>
      <c r="NSM24" s="881"/>
      <c r="NSN24" s="881"/>
      <c r="NSO24" s="881"/>
      <c r="NSP24" s="881"/>
      <c r="NSQ24" s="881"/>
      <c r="NSR24" s="881"/>
      <c r="NSS24" s="881"/>
      <c r="NST24" s="881"/>
      <c r="NSU24" s="881"/>
      <c r="NSV24" s="881"/>
      <c r="NSW24" s="881"/>
      <c r="NSX24" s="881"/>
      <c r="NSY24" s="881"/>
      <c r="NSZ24" s="881"/>
      <c r="NTA24" s="881"/>
      <c r="NTB24" s="881"/>
      <c r="NTC24" s="881"/>
      <c r="NTD24" s="881"/>
      <c r="NTE24" s="881"/>
      <c r="NTF24" s="881"/>
      <c r="NTG24" s="881"/>
      <c r="NTH24" s="881"/>
      <c r="NTI24" s="881"/>
      <c r="NTJ24" s="881"/>
      <c r="NTK24" s="881"/>
      <c r="NTL24" s="881"/>
      <c r="NTM24" s="881"/>
      <c r="NTN24" s="881"/>
      <c r="NTO24" s="881"/>
      <c r="NTP24" s="881"/>
      <c r="NTQ24" s="881"/>
      <c r="NTR24" s="881"/>
      <c r="NTS24" s="881"/>
      <c r="NTT24" s="881"/>
      <c r="NTU24" s="881"/>
      <c r="NTV24" s="881"/>
      <c r="NTW24" s="881"/>
      <c r="NTX24" s="881"/>
      <c r="NTY24" s="881"/>
      <c r="NTZ24" s="881"/>
      <c r="NUA24" s="881"/>
      <c r="NUB24" s="881"/>
      <c r="NUC24" s="881"/>
      <c r="NUD24" s="881"/>
      <c r="NUE24" s="881"/>
      <c r="NUF24" s="881"/>
      <c r="NUG24" s="881"/>
      <c r="NUH24" s="881"/>
      <c r="NUI24" s="881"/>
      <c r="NUJ24" s="881"/>
      <c r="NUK24" s="881"/>
      <c r="NUL24" s="881"/>
      <c r="NUM24" s="881"/>
      <c r="NUN24" s="881"/>
      <c r="NUO24" s="881"/>
      <c r="NUP24" s="881"/>
      <c r="NUQ24" s="881"/>
      <c r="NUR24" s="881"/>
      <c r="NUS24" s="881"/>
      <c r="NUT24" s="881"/>
      <c r="NUU24" s="881"/>
      <c r="NUV24" s="881"/>
      <c r="NUW24" s="881"/>
      <c r="NUX24" s="881"/>
      <c r="NUY24" s="881"/>
      <c r="NUZ24" s="881"/>
      <c r="NVA24" s="881"/>
      <c r="NVB24" s="881"/>
      <c r="NVC24" s="881"/>
      <c r="NVD24" s="881"/>
      <c r="NVE24" s="881"/>
      <c r="NVF24" s="881"/>
      <c r="NVG24" s="881"/>
      <c r="NVH24" s="881"/>
      <c r="NVI24" s="881"/>
      <c r="NVJ24" s="881"/>
      <c r="NVK24" s="881"/>
      <c r="NVL24" s="881"/>
      <c r="NVM24" s="881"/>
      <c r="NVN24" s="881"/>
      <c r="NVO24" s="881"/>
      <c r="NVP24" s="881"/>
      <c r="NVQ24" s="881"/>
      <c r="NVR24" s="881"/>
      <c r="NVS24" s="881"/>
      <c r="NVT24" s="881"/>
      <c r="NVU24" s="881"/>
      <c r="NVV24" s="881"/>
      <c r="NVW24" s="881"/>
      <c r="NVX24" s="881"/>
      <c r="NVY24" s="881"/>
      <c r="NVZ24" s="881"/>
      <c r="NWA24" s="881"/>
      <c r="NWB24" s="881"/>
      <c r="NWC24" s="881"/>
      <c r="NWD24" s="881"/>
      <c r="NWE24" s="881"/>
      <c r="NWF24" s="881"/>
      <c r="NWG24" s="881"/>
      <c r="NWH24" s="881"/>
      <c r="NWI24" s="881"/>
      <c r="NWJ24" s="881"/>
      <c r="NWK24" s="881"/>
      <c r="NWL24" s="881"/>
      <c r="NWM24" s="881"/>
      <c r="NWN24" s="881"/>
      <c r="NWO24" s="881"/>
      <c r="NWP24" s="881"/>
      <c r="NWQ24" s="881"/>
      <c r="NWR24" s="881"/>
      <c r="NWS24" s="881"/>
      <c r="NWT24" s="881"/>
      <c r="NWU24" s="881"/>
      <c r="NWV24" s="881"/>
      <c r="NWW24" s="881"/>
      <c r="NWX24" s="881"/>
      <c r="NWY24" s="881"/>
      <c r="NWZ24" s="881"/>
      <c r="NXA24" s="881"/>
      <c r="NXB24" s="881"/>
      <c r="NXC24" s="881"/>
      <c r="NXD24" s="881"/>
      <c r="NXE24" s="881"/>
      <c r="NXF24" s="881"/>
      <c r="NXG24" s="881"/>
      <c r="NXH24" s="881"/>
      <c r="NXI24" s="881"/>
      <c r="NXJ24" s="881"/>
      <c r="NXK24" s="881"/>
      <c r="NXL24" s="881"/>
      <c r="NXM24" s="881"/>
      <c r="NXN24" s="881"/>
      <c r="NXO24" s="881"/>
      <c r="NXP24" s="881"/>
      <c r="NXQ24" s="881"/>
      <c r="NXR24" s="881"/>
      <c r="NXS24" s="881"/>
      <c r="NXT24" s="881"/>
      <c r="NXU24" s="881"/>
      <c r="NXV24" s="881"/>
      <c r="NXW24" s="881"/>
      <c r="NXX24" s="881"/>
      <c r="NXY24" s="881"/>
      <c r="NXZ24" s="881"/>
      <c r="NYA24" s="881"/>
      <c r="NYB24" s="881"/>
      <c r="NYC24" s="881"/>
      <c r="NYD24" s="881"/>
      <c r="NYE24" s="881"/>
      <c r="NYF24" s="881"/>
      <c r="NYG24" s="881"/>
      <c r="NYH24" s="881"/>
      <c r="NYI24" s="881"/>
      <c r="NYJ24" s="881"/>
      <c r="NYK24" s="881"/>
      <c r="NYL24" s="881"/>
      <c r="NYM24" s="881"/>
      <c r="NYN24" s="881"/>
      <c r="NYO24" s="881"/>
      <c r="NYP24" s="881"/>
      <c r="NYQ24" s="881"/>
      <c r="NYR24" s="881"/>
      <c r="NYS24" s="881"/>
      <c r="NYT24" s="881"/>
      <c r="NYU24" s="881"/>
      <c r="NYV24" s="881"/>
      <c r="NYW24" s="881"/>
      <c r="NYX24" s="881"/>
      <c r="NYY24" s="881"/>
      <c r="NYZ24" s="881"/>
      <c r="NZA24" s="881"/>
      <c r="NZB24" s="881"/>
      <c r="NZC24" s="881"/>
      <c r="NZD24" s="881"/>
      <c r="NZE24" s="881"/>
      <c r="NZF24" s="881"/>
      <c r="NZG24" s="881"/>
      <c r="NZH24" s="881"/>
      <c r="NZI24" s="881"/>
      <c r="NZJ24" s="881"/>
      <c r="NZK24" s="881"/>
      <c r="NZL24" s="881"/>
      <c r="NZM24" s="881"/>
      <c r="NZN24" s="881"/>
      <c r="NZO24" s="881"/>
      <c r="NZP24" s="881"/>
      <c r="NZQ24" s="881"/>
      <c r="NZR24" s="881"/>
      <c r="NZS24" s="881"/>
      <c r="NZT24" s="881"/>
      <c r="NZU24" s="881"/>
      <c r="NZV24" s="881"/>
      <c r="NZW24" s="881"/>
      <c r="NZX24" s="881"/>
      <c r="NZY24" s="881"/>
      <c r="NZZ24" s="881"/>
      <c r="OAA24" s="881"/>
      <c r="OAB24" s="881"/>
      <c r="OAC24" s="881"/>
      <c r="OAD24" s="881"/>
      <c r="OAE24" s="881"/>
      <c r="OAF24" s="881"/>
      <c r="OAG24" s="881"/>
      <c r="OAH24" s="881"/>
      <c r="OAI24" s="881"/>
      <c r="OAJ24" s="881"/>
      <c r="OAK24" s="881"/>
      <c r="OAL24" s="881"/>
      <c r="OAM24" s="881"/>
      <c r="OAN24" s="881"/>
      <c r="OAO24" s="881"/>
      <c r="OAP24" s="881"/>
      <c r="OAQ24" s="881"/>
      <c r="OAR24" s="881"/>
      <c r="OAS24" s="881"/>
      <c r="OAT24" s="881"/>
      <c r="OAU24" s="881"/>
      <c r="OAV24" s="881"/>
      <c r="OAW24" s="881"/>
      <c r="OAX24" s="881"/>
      <c r="OAY24" s="881"/>
      <c r="OAZ24" s="881"/>
      <c r="OBA24" s="881"/>
      <c r="OBB24" s="881"/>
      <c r="OBC24" s="881"/>
      <c r="OBD24" s="881"/>
      <c r="OBE24" s="881"/>
      <c r="OBF24" s="881"/>
      <c r="OBG24" s="881"/>
      <c r="OBH24" s="881"/>
      <c r="OBI24" s="881"/>
      <c r="OBJ24" s="881"/>
      <c r="OBK24" s="881"/>
      <c r="OBL24" s="881"/>
      <c r="OBM24" s="881"/>
      <c r="OBN24" s="881"/>
      <c r="OBO24" s="881"/>
      <c r="OBP24" s="881"/>
      <c r="OBQ24" s="881"/>
      <c r="OBR24" s="881"/>
      <c r="OBS24" s="881"/>
      <c r="OBT24" s="881"/>
      <c r="OBU24" s="881"/>
      <c r="OBV24" s="881"/>
      <c r="OBW24" s="881"/>
      <c r="OBX24" s="881"/>
      <c r="OBY24" s="881"/>
      <c r="OBZ24" s="881"/>
      <c r="OCA24" s="881"/>
      <c r="OCB24" s="881"/>
      <c r="OCC24" s="881"/>
      <c r="OCD24" s="881"/>
      <c r="OCE24" s="881"/>
      <c r="OCF24" s="881"/>
      <c r="OCG24" s="881"/>
      <c r="OCH24" s="881"/>
      <c r="OCI24" s="881"/>
      <c r="OCJ24" s="881"/>
      <c r="OCK24" s="881"/>
      <c r="OCL24" s="881"/>
      <c r="OCM24" s="881"/>
      <c r="OCN24" s="881"/>
      <c r="OCO24" s="881"/>
      <c r="OCP24" s="881"/>
      <c r="OCQ24" s="881"/>
      <c r="OCR24" s="881"/>
      <c r="OCS24" s="881"/>
      <c r="OCT24" s="881"/>
      <c r="OCU24" s="881"/>
      <c r="OCV24" s="881"/>
      <c r="OCW24" s="881"/>
      <c r="OCX24" s="881"/>
      <c r="OCY24" s="881"/>
      <c r="OCZ24" s="881"/>
      <c r="ODA24" s="881"/>
      <c r="ODB24" s="881"/>
      <c r="ODC24" s="881"/>
      <c r="ODD24" s="881"/>
      <c r="ODE24" s="881"/>
      <c r="ODF24" s="881"/>
      <c r="ODG24" s="881"/>
      <c r="ODH24" s="881"/>
      <c r="ODI24" s="881"/>
      <c r="ODJ24" s="881"/>
      <c r="ODK24" s="881"/>
      <c r="ODL24" s="881"/>
      <c r="ODM24" s="881"/>
      <c r="ODN24" s="881"/>
      <c r="ODO24" s="881"/>
      <c r="ODP24" s="881"/>
      <c r="ODQ24" s="881"/>
      <c r="ODR24" s="881"/>
      <c r="ODS24" s="881"/>
      <c r="ODT24" s="881"/>
      <c r="ODU24" s="881"/>
      <c r="ODV24" s="881"/>
      <c r="ODW24" s="881"/>
      <c r="ODX24" s="881"/>
      <c r="ODY24" s="881"/>
      <c r="ODZ24" s="881"/>
      <c r="OEA24" s="881"/>
      <c r="OEB24" s="881"/>
      <c r="OEC24" s="881"/>
      <c r="OED24" s="881"/>
      <c r="OEE24" s="881"/>
      <c r="OEF24" s="881"/>
      <c r="OEG24" s="881"/>
      <c r="OEH24" s="881"/>
      <c r="OEI24" s="881"/>
      <c r="OEJ24" s="881"/>
      <c r="OEK24" s="881"/>
      <c r="OEL24" s="881"/>
      <c r="OEM24" s="881"/>
      <c r="OEN24" s="881"/>
      <c r="OEO24" s="881"/>
      <c r="OEP24" s="881"/>
      <c r="OEQ24" s="881"/>
      <c r="OER24" s="881"/>
      <c r="OES24" s="881"/>
      <c r="OET24" s="881"/>
      <c r="OEU24" s="881"/>
      <c r="OEV24" s="881"/>
      <c r="OEW24" s="881"/>
      <c r="OEX24" s="881"/>
      <c r="OEY24" s="881"/>
      <c r="OEZ24" s="881"/>
      <c r="OFA24" s="881"/>
      <c r="OFB24" s="881"/>
      <c r="OFC24" s="881"/>
      <c r="OFD24" s="881"/>
      <c r="OFE24" s="881"/>
      <c r="OFF24" s="881"/>
      <c r="OFG24" s="881"/>
      <c r="OFH24" s="881"/>
      <c r="OFI24" s="881"/>
      <c r="OFJ24" s="881"/>
      <c r="OFK24" s="881"/>
      <c r="OFL24" s="881"/>
      <c r="OFM24" s="881"/>
      <c r="OFN24" s="881"/>
      <c r="OFO24" s="881"/>
      <c r="OFP24" s="881"/>
      <c r="OFQ24" s="881"/>
      <c r="OFR24" s="881"/>
      <c r="OFS24" s="881"/>
      <c r="OFT24" s="881"/>
      <c r="OFU24" s="881"/>
      <c r="OFV24" s="881"/>
      <c r="OFW24" s="881"/>
      <c r="OFX24" s="881"/>
      <c r="OFY24" s="881"/>
      <c r="OFZ24" s="881"/>
      <c r="OGA24" s="881"/>
      <c r="OGB24" s="881"/>
      <c r="OGC24" s="881"/>
      <c r="OGD24" s="881"/>
      <c r="OGE24" s="881"/>
      <c r="OGF24" s="881"/>
      <c r="OGG24" s="881"/>
      <c r="OGH24" s="881"/>
      <c r="OGI24" s="881"/>
      <c r="OGJ24" s="881"/>
      <c r="OGK24" s="881"/>
      <c r="OGL24" s="881"/>
      <c r="OGM24" s="881"/>
      <c r="OGN24" s="881"/>
      <c r="OGO24" s="881"/>
      <c r="OGP24" s="881"/>
      <c r="OGQ24" s="881"/>
      <c r="OGR24" s="881"/>
      <c r="OGS24" s="881"/>
      <c r="OGT24" s="881"/>
      <c r="OGU24" s="881"/>
      <c r="OGV24" s="881"/>
      <c r="OGW24" s="881"/>
      <c r="OGX24" s="881"/>
      <c r="OGY24" s="881"/>
      <c r="OGZ24" s="881"/>
      <c r="OHA24" s="881"/>
      <c r="OHB24" s="881"/>
      <c r="OHC24" s="881"/>
      <c r="OHD24" s="881"/>
      <c r="OHE24" s="881"/>
      <c r="OHF24" s="881"/>
      <c r="OHG24" s="881"/>
      <c r="OHH24" s="881"/>
      <c r="OHI24" s="881"/>
      <c r="OHJ24" s="881"/>
      <c r="OHK24" s="881"/>
      <c r="OHL24" s="881"/>
      <c r="OHM24" s="881"/>
      <c r="OHN24" s="881"/>
      <c r="OHO24" s="881"/>
      <c r="OHP24" s="881"/>
      <c r="OHQ24" s="881"/>
      <c r="OHR24" s="881"/>
      <c r="OHS24" s="881"/>
      <c r="OHT24" s="881"/>
      <c r="OHU24" s="881"/>
      <c r="OHV24" s="881"/>
      <c r="OHW24" s="881"/>
      <c r="OHX24" s="881"/>
      <c r="OHY24" s="881"/>
      <c r="OHZ24" s="881"/>
      <c r="OIA24" s="881"/>
      <c r="OIB24" s="881"/>
      <c r="OIC24" s="881"/>
      <c r="OID24" s="881"/>
      <c r="OIE24" s="881"/>
      <c r="OIF24" s="881"/>
      <c r="OIG24" s="881"/>
      <c r="OIH24" s="881"/>
      <c r="OII24" s="881"/>
      <c r="OIJ24" s="881"/>
      <c r="OIK24" s="881"/>
      <c r="OIL24" s="881"/>
      <c r="OIM24" s="881"/>
      <c r="OIN24" s="881"/>
      <c r="OIO24" s="881"/>
      <c r="OIP24" s="881"/>
      <c r="OIQ24" s="881"/>
      <c r="OIR24" s="881"/>
      <c r="OIS24" s="881"/>
      <c r="OIT24" s="881"/>
      <c r="OIU24" s="881"/>
      <c r="OIV24" s="881"/>
      <c r="OIW24" s="881"/>
      <c r="OIX24" s="881"/>
      <c r="OIY24" s="881"/>
      <c r="OIZ24" s="881"/>
      <c r="OJA24" s="881"/>
      <c r="OJB24" s="881"/>
      <c r="OJC24" s="881"/>
      <c r="OJD24" s="881"/>
      <c r="OJE24" s="881"/>
      <c r="OJF24" s="881"/>
      <c r="OJG24" s="881"/>
      <c r="OJH24" s="881"/>
      <c r="OJI24" s="881"/>
      <c r="OJJ24" s="881"/>
      <c r="OJK24" s="881"/>
      <c r="OJL24" s="881"/>
      <c r="OJM24" s="881"/>
      <c r="OJN24" s="881"/>
      <c r="OJO24" s="881"/>
      <c r="OJP24" s="881"/>
      <c r="OJQ24" s="881"/>
      <c r="OJR24" s="881"/>
      <c r="OJS24" s="881"/>
      <c r="OJT24" s="881"/>
      <c r="OJU24" s="881"/>
      <c r="OJV24" s="881"/>
      <c r="OJW24" s="881"/>
      <c r="OJX24" s="881"/>
      <c r="OJY24" s="881"/>
      <c r="OJZ24" s="881"/>
      <c r="OKA24" s="881"/>
      <c r="OKB24" s="881"/>
      <c r="OKC24" s="881"/>
      <c r="OKD24" s="881"/>
      <c r="OKE24" s="881"/>
      <c r="OKF24" s="881"/>
      <c r="OKG24" s="881"/>
      <c r="OKH24" s="881"/>
      <c r="OKI24" s="881"/>
      <c r="OKJ24" s="881"/>
      <c r="OKK24" s="881"/>
      <c r="OKL24" s="881"/>
      <c r="OKM24" s="881"/>
      <c r="OKN24" s="881"/>
      <c r="OKO24" s="881"/>
      <c r="OKP24" s="881"/>
      <c r="OKQ24" s="881"/>
      <c r="OKR24" s="881"/>
      <c r="OKS24" s="881"/>
      <c r="OKT24" s="881"/>
      <c r="OKU24" s="881"/>
      <c r="OKV24" s="881"/>
      <c r="OKW24" s="881"/>
      <c r="OKX24" s="881"/>
      <c r="OKY24" s="881"/>
      <c r="OKZ24" s="881"/>
      <c r="OLA24" s="881"/>
      <c r="OLB24" s="881"/>
      <c r="OLC24" s="881"/>
      <c r="OLD24" s="881"/>
      <c r="OLE24" s="881"/>
      <c r="OLF24" s="881"/>
      <c r="OLG24" s="881"/>
      <c r="OLH24" s="881"/>
      <c r="OLI24" s="881"/>
      <c r="OLJ24" s="881"/>
      <c r="OLK24" s="881"/>
      <c r="OLL24" s="881"/>
      <c r="OLM24" s="881"/>
      <c r="OLN24" s="881"/>
      <c r="OLO24" s="881"/>
      <c r="OLP24" s="881"/>
      <c r="OLQ24" s="881"/>
      <c r="OLR24" s="881"/>
      <c r="OLS24" s="881"/>
      <c r="OLT24" s="881"/>
      <c r="OLU24" s="881"/>
      <c r="OLV24" s="881"/>
      <c r="OLW24" s="881"/>
      <c r="OLX24" s="881"/>
      <c r="OLY24" s="881"/>
      <c r="OLZ24" s="881"/>
      <c r="OMA24" s="881"/>
      <c r="OMB24" s="881"/>
      <c r="OMC24" s="881"/>
      <c r="OMD24" s="881"/>
      <c r="OME24" s="881"/>
      <c r="OMF24" s="881"/>
      <c r="OMG24" s="881"/>
      <c r="OMH24" s="881"/>
      <c r="OMI24" s="881"/>
      <c r="OMJ24" s="881"/>
      <c r="OMK24" s="881"/>
      <c r="OML24" s="881"/>
      <c r="OMM24" s="881"/>
      <c r="OMN24" s="881"/>
      <c r="OMO24" s="881"/>
      <c r="OMP24" s="881"/>
      <c r="OMQ24" s="881"/>
      <c r="OMR24" s="881"/>
      <c r="OMS24" s="881"/>
      <c r="OMT24" s="881"/>
      <c r="OMU24" s="881"/>
      <c r="OMV24" s="881"/>
      <c r="OMW24" s="881"/>
      <c r="OMX24" s="881"/>
      <c r="OMY24" s="881"/>
      <c r="OMZ24" s="881"/>
      <c r="ONA24" s="881"/>
      <c r="ONB24" s="881"/>
      <c r="ONC24" s="881"/>
      <c r="OND24" s="881"/>
      <c r="ONE24" s="881"/>
      <c r="ONF24" s="881"/>
      <c r="ONG24" s="881"/>
      <c r="ONH24" s="881"/>
      <c r="ONI24" s="881"/>
      <c r="ONJ24" s="881"/>
      <c r="ONK24" s="881"/>
      <c r="ONL24" s="881"/>
      <c r="ONM24" s="881"/>
      <c r="ONN24" s="881"/>
      <c r="ONO24" s="881"/>
      <c r="ONP24" s="881"/>
      <c r="ONQ24" s="881"/>
      <c r="ONR24" s="881"/>
      <c r="ONS24" s="881"/>
      <c r="ONT24" s="881"/>
      <c r="ONU24" s="881"/>
      <c r="ONV24" s="881"/>
      <c r="ONW24" s="881"/>
      <c r="ONX24" s="881"/>
      <c r="ONY24" s="881"/>
      <c r="ONZ24" s="881"/>
      <c r="OOA24" s="881"/>
      <c r="OOB24" s="881"/>
      <c r="OOC24" s="881"/>
      <c r="OOD24" s="881"/>
      <c r="OOE24" s="881"/>
      <c r="OOF24" s="881"/>
      <c r="OOG24" s="881"/>
      <c r="OOH24" s="881"/>
      <c r="OOI24" s="881"/>
      <c r="OOJ24" s="881"/>
      <c r="OOK24" s="881"/>
      <c r="OOL24" s="881"/>
      <c r="OOM24" s="881"/>
      <c r="OON24" s="881"/>
      <c r="OOO24" s="881"/>
      <c r="OOP24" s="881"/>
      <c r="OOQ24" s="881"/>
      <c r="OOR24" s="881"/>
      <c r="OOS24" s="881"/>
      <c r="OOT24" s="881"/>
      <c r="OOU24" s="881"/>
      <c r="OOV24" s="881"/>
      <c r="OOW24" s="881"/>
      <c r="OOX24" s="881"/>
      <c r="OOY24" s="881"/>
      <c r="OOZ24" s="881"/>
      <c r="OPA24" s="881"/>
      <c r="OPB24" s="881"/>
      <c r="OPC24" s="881"/>
      <c r="OPD24" s="881"/>
      <c r="OPE24" s="881"/>
      <c r="OPF24" s="881"/>
      <c r="OPG24" s="881"/>
      <c r="OPH24" s="881"/>
      <c r="OPI24" s="881"/>
      <c r="OPJ24" s="881"/>
      <c r="OPK24" s="881"/>
      <c r="OPL24" s="881"/>
      <c r="OPM24" s="881"/>
      <c r="OPN24" s="881"/>
      <c r="OPO24" s="881"/>
      <c r="OPP24" s="881"/>
      <c r="OPQ24" s="881"/>
      <c r="OPR24" s="881"/>
      <c r="OPS24" s="881"/>
      <c r="OPT24" s="881"/>
      <c r="OPU24" s="881"/>
      <c r="OPV24" s="881"/>
      <c r="OPW24" s="881"/>
      <c r="OPX24" s="881"/>
      <c r="OPY24" s="881"/>
      <c r="OPZ24" s="881"/>
      <c r="OQA24" s="881"/>
      <c r="OQB24" s="881"/>
      <c r="OQC24" s="881"/>
      <c r="OQD24" s="881"/>
      <c r="OQE24" s="881"/>
      <c r="OQF24" s="881"/>
      <c r="OQG24" s="881"/>
      <c r="OQH24" s="881"/>
      <c r="OQI24" s="881"/>
      <c r="OQJ24" s="881"/>
      <c r="OQK24" s="881"/>
      <c r="OQL24" s="881"/>
      <c r="OQM24" s="881"/>
      <c r="OQN24" s="881"/>
      <c r="OQO24" s="881"/>
      <c r="OQP24" s="881"/>
      <c r="OQQ24" s="881"/>
      <c r="OQR24" s="881"/>
      <c r="OQS24" s="881"/>
      <c r="OQT24" s="881"/>
      <c r="OQU24" s="881"/>
      <c r="OQV24" s="881"/>
      <c r="OQW24" s="881"/>
      <c r="OQX24" s="881"/>
      <c r="OQY24" s="881"/>
      <c r="OQZ24" s="881"/>
      <c r="ORA24" s="881"/>
      <c r="ORB24" s="881"/>
      <c r="ORC24" s="881"/>
      <c r="ORD24" s="881"/>
      <c r="ORE24" s="881"/>
      <c r="ORF24" s="881"/>
      <c r="ORG24" s="881"/>
      <c r="ORH24" s="881"/>
      <c r="ORI24" s="881"/>
      <c r="ORJ24" s="881"/>
      <c r="ORK24" s="881"/>
      <c r="ORL24" s="881"/>
      <c r="ORM24" s="881"/>
      <c r="ORN24" s="881"/>
      <c r="ORO24" s="881"/>
      <c r="ORP24" s="881"/>
      <c r="ORQ24" s="881"/>
      <c r="ORR24" s="881"/>
      <c r="ORS24" s="881"/>
      <c r="ORT24" s="881"/>
      <c r="ORU24" s="881"/>
      <c r="ORV24" s="881"/>
      <c r="ORW24" s="881"/>
      <c r="ORX24" s="881"/>
      <c r="ORY24" s="881"/>
      <c r="ORZ24" s="881"/>
      <c r="OSA24" s="881"/>
      <c r="OSB24" s="881"/>
      <c r="OSC24" s="881"/>
      <c r="OSD24" s="881"/>
      <c r="OSE24" s="881"/>
      <c r="OSF24" s="881"/>
      <c r="OSG24" s="881"/>
      <c r="OSH24" s="881"/>
      <c r="OSI24" s="881"/>
      <c r="OSJ24" s="881"/>
      <c r="OSK24" s="881"/>
      <c r="OSL24" s="881"/>
      <c r="OSM24" s="881"/>
      <c r="OSN24" s="881"/>
      <c r="OSO24" s="881"/>
      <c r="OSP24" s="881"/>
      <c r="OSQ24" s="881"/>
      <c r="OSR24" s="881"/>
      <c r="OSS24" s="881"/>
      <c r="OST24" s="881"/>
      <c r="OSU24" s="881"/>
      <c r="OSV24" s="881"/>
      <c r="OSW24" s="881"/>
      <c r="OSX24" s="881"/>
      <c r="OSY24" s="881"/>
      <c r="OSZ24" s="881"/>
      <c r="OTA24" s="881"/>
      <c r="OTB24" s="881"/>
      <c r="OTC24" s="881"/>
      <c r="OTD24" s="881"/>
      <c r="OTE24" s="881"/>
      <c r="OTF24" s="881"/>
      <c r="OTG24" s="881"/>
      <c r="OTH24" s="881"/>
      <c r="OTI24" s="881"/>
      <c r="OTJ24" s="881"/>
      <c r="OTK24" s="881"/>
      <c r="OTL24" s="881"/>
      <c r="OTM24" s="881"/>
      <c r="OTN24" s="881"/>
      <c r="OTO24" s="881"/>
      <c r="OTP24" s="881"/>
      <c r="OTQ24" s="881"/>
      <c r="OTR24" s="881"/>
      <c r="OTS24" s="881"/>
      <c r="OTT24" s="881"/>
      <c r="OTU24" s="881"/>
      <c r="OTV24" s="881"/>
      <c r="OTW24" s="881"/>
      <c r="OTX24" s="881"/>
      <c r="OTY24" s="881"/>
      <c r="OTZ24" s="881"/>
      <c r="OUA24" s="881"/>
      <c r="OUB24" s="881"/>
      <c r="OUC24" s="881"/>
      <c r="OUD24" s="881"/>
      <c r="OUE24" s="881"/>
      <c r="OUF24" s="881"/>
      <c r="OUG24" s="881"/>
      <c r="OUH24" s="881"/>
      <c r="OUI24" s="881"/>
      <c r="OUJ24" s="881"/>
      <c r="OUK24" s="881"/>
      <c r="OUL24" s="881"/>
      <c r="OUM24" s="881"/>
      <c r="OUN24" s="881"/>
      <c r="OUO24" s="881"/>
      <c r="OUP24" s="881"/>
      <c r="OUQ24" s="881"/>
      <c r="OUR24" s="881"/>
      <c r="OUS24" s="881"/>
      <c r="OUT24" s="881"/>
      <c r="OUU24" s="881"/>
      <c r="OUV24" s="881"/>
      <c r="OUW24" s="881"/>
      <c r="OUX24" s="881"/>
      <c r="OUY24" s="881"/>
      <c r="OUZ24" s="881"/>
      <c r="OVA24" s="881"/>
      <c r="OVB24" s="881"/>
      <c r="OVC24" s="881"/>
      <c r="OVD24" s="881"/>
      <c r="OVE24" s="881"/>
      <c r="OVF24" s="881"/>
      <c r="OVG24" s="881"/>
      <c r="OVH24" s="881"/>
      <c r="OVI24" s="881"/>
      <c r="OVJ24" s="881"/>
      <c r="OVK24" s="881"/>
      <c r="OVL24" s="881"/>
      <c r="OVM24" s="881"/>
      <c r="OVN24" s="881"/>
      <c r="OVO24" s="881"/>
      <c r="OVP24" s="881"/>
      <c r="OVQ24" s="881"/>
      <c r="OVR24" s="881"/>
      <c r="OVS24" s="881"/>
      <c r="OVT24" s="881"/>
      <c r="OVU24" s="881"/>
      <c r="OVV24" s="881"/>
      <c r="OVW24" s="881"/>
      <c r="OVX24" s="881"/>
      <c r="OVY24" s="881"/>
      <c r="OVZ24" s="881"/>
      <c r="OWA24" s="881"/>
      <c r="OWB24" s="881"/>
      <c r="OWC24" s="881"/>
      <c r="OWD24" s="881"/>
      <c r="OWE24" s="881"/>
      <c r="OWF24" s="881"/>
      <c r="OWG24" s="881"/>
      <c r="OWH24" s="881"/>
      <c r="OWI24" s="881"/>
      <c r="OWJ24" s="881"/>
      <c r="OWK24" s="881"/>
      <c r="OWL24" s="881"/>
      <c r="OWM24" s="881"/>
      <c r="OWN24" s="881"/>
      <c r="OWO24" s="881"/>
      <c r="OWP24" s="881"/>
      <c r="OWQ24" s="881"/>
      <c r="OWR24" s="881"/>
      <c r="OWS24" s="881"/>
      <c r="OWT24" s="881"/>
      <c r="OWU24" s="881"/>
      <c r="OWV24" s="881"/>
      <c r="OWW24" s="881"/>
      <c r="OWX24" s="881"/>
      <c r="OWY24" s="881"/>
      <c r="OWZ24" s="881"/>
      <c r="OXA24" s="881"/>
      <c r="OXB24" s="881"/>
      <c r="OXC24" s="881"/>
      <c r="OXD24" s="881"/>
      <c r="OXE24" s="881"/>
      <c r="OXF24" s="881"/>
      <c r="OXG24" s="881"/>
      <c r="OXH24" s="881"/>
      <c r="OXI24" s="881"/>
      <c r="OXJ24" s="881"/>
      <c r="OXK24" s="881"/>
      <c r="OXL24" s="881"/>
      <c r="OXM24" s="881"/>
      <c r="OXN24" s="881"/>
      <c r="OXO24" s="881"/>
      <c r="OXP24" s="881"/>
      <c r="OXQ24" s="881"/>
      <c r="OXR24" s="881"/>
      <c r="OXS24" s="881"/>
      <c r="OXT24" s="881"/>
      <c r="OXU24" s="881"/>
      <c r="OXV24" s="881"/>
      <c r="OXW24" s="881"/>
      <c r="OXX24" s="881"/>
      <c r="OXY24" s="881"/>
      <c r="OXZ24" s="881"/>
      <c r="OYA24" s="881"/>
      <c r="OYB24" s="881"/>
      <c r="OYC24" s="881"/>
      <c r="OYD24" s="881"/>
      <c r="OYE24" s="881"/>
      <c r="OYF24" s="881"/>
      <c r="OYG24" s="881"/>
      <c r="OYH24" s="881"/>
      <c r="OYI24" s="881"/>
      <c r="OYJ24" s="881"/>
      <c r="OYK24" s="881"/>
      <c r="OYL24" s="881"/>
      <c r="OYM24" s="881"/>
      <c r="OYN24" s="881"/>
      <c r="OYO24" s="881"/>
      <c r="OYP24" s="881"/>
      <c r="OYQ24" s="881"/>
      <c r="OYR24" s="881"/>
      <c r="OYS24" s="881"/>
      <c r="OYT24" s="881"/>
      <c r="OYU24" s="881"/>
      <c r="OYV24" s="881"/>
      <c r="OYW24" s="881"/>
      <c r="OYX24" s="881"/>
      <c r="OYY24" s="881"/>
      <c r="OYZ24" s="881"/>
      <c r="OZA24" s="881"/>
      <c r="OZB24" s="881"/>
      <c r="OZC24" s="881"/>
      <c r="OZD24" s="881"/>
      <c r="OZE24" s="881"/>
      <c r="OZF24" s="881"/>
      <c r="OZG24" s="881"/>
      <c r="OZH24" s="881"/>
      <c r="OZI24" s="881"/>
      <c r="OZJ24" s="881"/>
      <c r="OZK24" s="881"/>
      <c r="OZL24" s="881"/>
      <c r="OZM24" s="881"/>
      <c r="OZN24" s="881"/>
      <c r="OZO24" s="881"/>
      <c r="OZP24" s="881"/>
      <c r="OZQ24" s="881"/>
      <c r="OZR24" s="881"/>
      <c r="OZS24" s="881"/>
      <c r="OZT24" s="881"/>
      <c r="OZU24" s="881"/>
      <c r="OZV24" s="881"/>
      <c r="OZW24" s="881"/>
      <c r="OZX24" s="881"/>
      <c r="OZY24" s="881"/>
      <c r="OZZ24" s="881"/>
      <c r="PAA24" s="881"/>
      <c r="PAB24" s="881"/>
      <c r="PAC24" s="881"/>
      <c r="PAD24" s="881"/>
      <c r="PAE24" s="881"/>
      <c r="PAF24" s="881"/>
      <c r="PAG24" s="881"/>
      <c r="PAH24" s="881"/>
      <c r="PAI24" s="881"/>
      <c r="PAJ24" s="881"/>
      <c r="PAK24" s="881"/>
      <c r="PAL24" s="881"/>
      <c r="PAM24" s="881"/>
      <c r="PAN24" s="881"/>
      <c r="PAO24" s="881"/>
      <c r="PAP24" s="881"/>
      <c r="PAQ24" s="881"/>
      <c r="PAR24" s="881"/>
      <c r="PAS24" s="881"/>
      <c r="PAT24" s="881"/>
      <c r="PAU24" s="881"/>
      <c r="PAV24" s="881"/>
      <c r="PAW24" s="881"/>
      <c r="PAX24" s="881"/>
      <c r="PAY24" s="881"/>
      <c r="PAZ24" s="881"/>
      <c r="PBA24" s="881"/>
      <c r="PBB24" s="881"/>
      <c r="PBC24" s="881"/>
      <c r="PBD24" s="881"/>
      <c r="PBE24" s="881"/>
      <c r="PBF24" s="881"/>
      <c r="PBG24" s="881"/>
      <c r="PBH24" s="881"/>
      <c r="PBI24" s="881"/>
      <c r="PBJ24" s="881"/>
      <c r="PBK24" s="881"/>
      <c r="PBL24" s="881"/>
      <c r="PBM24" s="881"/>
      <c r="PBN24" s="881"/>
      <c r="PBO24" s="881"/>
      <c r="PBP24" s="881"/>
      <c r="PBQ24" s="881"/>
      <c r="PBR24" s="881"/>
      <c r="PBS24" s="881"/>
      <c r="PBT24" s="881"/>
      <c r="PBU24" s="881"/>
      <c r="PBV24" s="881"/>
      <c r="PBW24" s="881"/>
      <c r="PBX24" s="881"/>
      <c r="PBY24" s="881"/>
      <c r="PBZ24" s="881"/>
      <c r="PCA24" s="881"/>
      <c r="PCB24" s="881"/>
      <c r="PCC24" s="881"/>
      <c r="PCD24" s="881"/>
      <c r="PCE24" s="881"/>
      <c r="PCF24" s="881"/>
      <c r="PCG24" s="881"/>
      <c r="PCH24" s="881"/>
      <c r="PCI24" s="881"/>
      <c r="PCJ24" s="881"/>
      <c r="PCK24" s="881"/>
      <c r="PCL24" s="881"/>
      <c r="PCM24" s="881"/>
      <c r="PCN24" s="881"/>
      <c r="PCO24" s="881"/>
      <c r="PCP24" s="881"/>
      <c r="PCQ24" s="881"/>
      <c r="PCR24" s="881"/>
      <c r="PCS24" s="881"/>
      <c r="PCT24" s="881"/>
      <c r="PCU24" s="881"/>
      <c r="PCV24" s="881"/>
      <c r="PCW24" s="881"/>
      <c r="PCX24" s="881"/>
      <c r="PCY24" s="881"/>
      <c r="PCZ24" s="881"/>
      <c r="PDA24" s="881"/>
      <c r="PDB24" s="881"/>
      <c r="PDC24" s="881"/>
      <c r="PDD24" s="881"/>
      <c r="PDE24" s="881"/>
      <c r="PDF24" s="881"/>
      <c r="PDG24" s="881"/>
      <c r="PDH24" s="881"/>
      <c r="PDI24" s="881"/>
      <c r="PDJ24" s="881"/>
      <c r="PDK24" s="881"/>
      <c r="PDL24" s="881"/>
      <c r="PDM24" s="881"/>
      <c r="PDN24" s="881"/>
      <c r="PDO24" s="881"/>
      <c r="PDP24" s="881"/>
      <c r="PDQ24" s="881"/>
      <c r="PDR24" s="881"/>
      <c r="PDS24" s="881"/>
      <c r="PDT24" s="881"/>
      <c r="PDU24" s="881"/>
      <c r="PDV24" s="881"/>
      <c r="PDW24" s="881"/>
      <c r="PDX24" s="881"/>
      <c r="PDY24" s="881"/>
      <c r="PDZ24" s="881"/>
      <c r="PEA24" s="881"/>
      <c r="PEB24" s="881"/>
      <c r="PEC24" s="881"/>
      <c r="PED24" s="881"/>
      <c r="PEE24" s="881"/>
      <c r="PEF24" s="881"/>
      <c r="PEG24" s="881"/>
      <c r="PEH24" s="881"/>
      <c r="PEI24" s="881"/>
      <c r="PEJ24" s="881"/>
      <c r="PEK24" s="881"/>
      <c r="PEL24" s="881"/>
      <c r="PEM24" s="881"/>
      <c r="PEN24" s="881"/>
      <c r="PEO24" s="881"/>
      <c r="PEP24" s="881"/>
      <c r="PEQ24" s="881"/>
      <c r="PER24" s="881"/>
      <c r="PES24" s="881"/>
      <c r="PET24" s="881"/>
      <c r="PEU24" s="881"/>
      <c r="PEV24" s="881"/>
      <c r="PEW24" s="881"/>
      <c r="PEX24" s="881"/>
      <c r="PEY24" s="881"/>
      <c r="PEZ24" s="881"/>
      <c r="PFA24" s="881"/>
      <c r="PFB24" s="881"/>
      <c r="PFC24" s="881"/>
      <c r="PFD24" s="881"/>
      <c r="PFE24" s="881"/>
      <c r="PFF24" s="881"/>
      <c r="PFG24" s="881"/>
      <c r="PFH24" s="881"/>
      <c r="PFI24" s="881"/>
      <c r="PFJ24" s="881"/>
      <c r="PFK24" s="881"/>
      <c r="PFL24" s="881"/>
      <c r="PFM24" s="881"/>
      <c r="PFN24" s="881"/>
      <c r="PFO24" s="881"/>
      <c r="PFP24" s="881"/>
      <c r="PFQ24" s="881"/>
      <c r="PFR24" s="881"/>
      <c r="PFS24" s="881"/>
      <c r="PFT24" s="881"/>
      <c r="PFU24" s="881"/>
      <c r="PFV24" s="881"/>
      <c r="PFW24" s="881"/>
      <c r="PFX24" s="881"/>
      <c r="PFY24" s="881"/>
      <c r="PFZ24" s="881"/>
      <c r="PGA24" s="881"/>
      <c r="PGB24" s="881"/>
      <c r="PGC24" s="881"/>
      <c r="PGD24" s="881"/>
      <c r="PGE24" s="881"/>
      <c r="PGF24" s="881"/>
      <c r="PGG24" s="881"/>
      <c r="PGH24" s="881"/>
      <c r="PGI24" s="881"/>
      <c r="PGJ24" s="881"/>
      <c r="PGK24" s="881"/>
      <c r="PGL24" s="881"/>
      <c r="PGM24" s="881"/>
      <c r="PGN24" s="881"/>
      <c r="PGO24" s="881"/>
      <c r="PGP24" s="881"/>
      <c r="PGQ24" s="881"/>
      <c r="PGR24" s="881"/>
      <c r="PGS24" s="881"/>
      <c r="PGT24" s="881"/>
      <c r="PGU24" s="881"/>
      <c r="PGV24" s="881"/>
      <c r="PGW24" s="881"/>
      <c r="PGX24" s="881"/>
      <c r="PGY24" s="881"/>
      <c r="PGZ24" s="881"/>
      <c r="PHA24" s="881"/>
      <c r="PHB24" s="881"/>
      <c r="PHC24" s="881"/>
      <c r="PHD24" s="881"/>
      <c r="PHE24" s="881"/>
      <c r="PHF24" s="881"/>
      <c r="PHG24" s="881"/>
      <c r="PHH24" s="881"/>
      <c r="PHI24" s="881"/>
      <c r="PHJ24" s="881"/>
      <c r="PHK24" s="881"/>
      <c r="PHL24" s="881"/>
      <c r="PHM24" s="881"/>
      <c r="PHN24" s="881"/>
      <c r="PHO24" s="881"/>
      <c r="PHP24" s="881"/>
      <c r="PHQ24" s="881"/>
      <c r="PHR24" s="881"/>
      <c r="PHS24" s="881"/>
      <c r="PHT24" s="881"/>
      <c r="PHU24" s="881"/>
      <c r="PHV24" s="881"/>
      <c r="PHW24" s="881"/>
      <c r="PHX24" s="881"/>
      <c r="PHY24" s="881"/>
      <c r="PHZ24" s="881"/>
      <c r="PIA24" s="881"/>
      <c r="PIB24" s="881"/>
      <c r="PIC24" s="881"/>
      <c r="PID24" s="881"/>
      <c r="PIE24" s="881"/>
      <c r="PIF24" s="881"/>
      <c r="PIG24" s="881"/>
      <c r="PIH24" s="881"/>
      <c r="PII24" s="881"/>
      <c r="PIJ24" s="881"/>
      <c r="PIK24" s="881"/>
      <c r="PIL24" s="881"/>
      <c r="PIM24" s="881"/>
      <c r="PIN24" s="881"/>
      <c r="PIO24" s="881"/>
      <c r="PIP24" s="881"/>
      <c r="PIQ24" s="881"/>
      <c r="PIR24" s="881"/>
      <c r="PIS24" s="881"/>
      <c r="PIT24" s="881"/>
      <c r="PIU24" s="881"/>
      <c r="PIV24" s="881"/>
      <c r="PIW24" s="881"/>
      <c r="PIX24" s="881"/>
      <c r="PIY24" s="881"/>
      <c r="PIZ24" s="881"/>
      <c r="PJA24" s="881"/>
      <c r="PJB24" s="881"/>
      <c r="PJC24" s="881"/>
      <c r="PJD24" s="881"/>
      <c r="PJE24" s="881"/>
      <c r="PJF24" s="881"/>
      <c r="PJG24" s="881"/>
      <c r="PJH24" s="881"/>
      <c r="PJI24" s="881"/>
      <c r="PJJ24" s="881"/>
      <c r="PJK24" s="881"/>
      <c r="PJL24" s="881"/>
      <c r="PJM24" s="881"/>
      <c r="PJN24" s="881"/>
      <c r="PJO24" s="881"/>
      <c r="PJP24" s="881"/>
      <c r="PJQ24" s="881"/>
      <c r="PJR24" s="881"/>
      <c r="PJS24" s="881"/>
      <c r="PJT24" s="881"/>
      <c r="PJU24" s="881"/>
      <c r="PJV24" s="881"/>
      <c r="PJW24" s="881"/>
      <c r="PJX24" s="881"/>
      <c r="PJY24" s="881"/>
      <c r="PJZ24" s="881"/>
      <c r="PKA24" s="881"/>
      <c r="PKB24" s="881"/>
      <c r="PKC24" s="881"/>
      <c r="PKD24" s="881"/>
      <c r="PKE24" s="881"/>
      <c r="PKF24" s="881"/>
      <c r="PKG24" s="881"/>
      <c r="PKH24" s="881"/>
      <c r="PKI24" s="881"/>
      <c r="PKJ24" s="881"/>
      <c r="PKK24" s="881"/>
      <c r="PKL24" s="881"/>
      <c r="PKM24" s="881"/>
      <c r="PKN24" s="881"/>
      <c r="PKO24" s="881"/>
      <c r="PKP24" s="881"/>
      <c r="PKQ24" s="881"/>
      <c r="PKR24" s="881"/>
      <c r="PKS24" s="881"/>
      <c r="PKT24" s="881"/>
      <c r="PKU24" s="881"/>
      <c r="PKV24" s="881"/>
      <c r="PKW24" s="881"/>
      <c r="PKX24" s="881"/>
      <c r="PKY24" s="881"/>
      <c r="PKZ24" s="881"/>
      <c r="PLA24" s="881"/>
      <c r="PLB24" s="881"/>
      <c r="PLC24" s="881"/>
      <c r="PLD24" s="881"/>
      <c r="PLE24" s="881"/>
      <c r="PLF24" s="881"/>
      <c r="PLG24" s="881"/>
      <c r="PLH24" s="881"/>
      <c r="PLI24" s="881"/>
      <c r="PLJ24" s="881"/>
      <c r="PLK24" s="881"/>
      <c r="PLL24" s="881"/>
      <c r="PLM24" s="881"/>
      <c r="PLN24" s="881"/>
      <c r="PLO24" s="881"/>
      <c r="PLP24" s="881"/>
      <c r="PLQ24" s="881"/>
      <c r="PLR24" s="881"/>
      <c r="PLS24" s="881"/>
      <c r="PLT24" s="881"/>
      <c r="PLU24" s="881"/>
      <c r="PLV24" s="881"/>
      <c r="PLW24" s="881"/>
      <c r="PLX24" s="881"/>
      <c r="PLY24" s="881"/>
      <c r="PLZ24" s="881"/>
      <c r="PMA24" s="881"/>
      <c r="PMB24" s="881"/>
      <c r="PMC24" s="881"/>
      <c r="PMD24" s="881"/>
      <c r="PME24" s="881"/>
      <c r="PMF24" s="881"/>
      <c r="PMG24" s="881"/>
      <c r="PMH24" s="881"/>
      <c r="PMI24" s="881"/>
      <c r="PMJ24" s="881"/>
      <c r="PMK24" s="881"/>
      <c r="PML24" s="881"/>
      <c r="PMM24" s="881"/>
      <c r="PMN24" s="881"/>
      <c r="PMO24" s="881"/>
      <c r="PMP24" s="881"/>
      <c r="PMQ24" s="881"/>
      <c r="PMR24" s="881"/>
      <c r="PMS24" s="881"/>
      <c r="PMT24" s="881"/>
      <c r="PMU24" s="881"/>
      <c r="PMV24" s="881"/>
      <c r="PMW24" s="881"/>
      <c r="PMX24" s="881"/>
      <c r="PMY24" s="881"/>
      <c r="PMZ24" s="881"/>
      <c r="PNA24" s="881"/>
      <c r="PNB24" s="881"/>
      <c r="PNC24" s="881"/>
      <c r="PND24" s="881"/>
      <c r="PNE24" s="881"/>
      <c r="PNF24" s="881"/>
      <c r="PNG24" s="881"/>
      <c r="PNH24" s="881"/>
      <c r="PNI24" s="881"/>
      <c r="PNJ24" s="881"/>
      <c r="PNK24" s="881"/>
      <c r="PNL24" s="881"/>
      <c r="PNM24" s="881"/>
      <c r="PNN24" s="881"/>
      <c r="PNO24" s="881"/>
      <c r="PNP24" s="881"/>
      <c r="PNQ24" s="881"/>
      <c r="PNR24" s="881"/>
      <c r="PNS24" s="881"/>
      <c r="PNT24" s="881"/>
      <c r="PNU24" s="881"/>
      <c r="PNV24" s="881"/>
      <c r="PNW24" s="881"/>
      <c r="PNX24" s="881"/>
      <c r="PNY24" s="881"/>
      <c r="PNZ24" s="881"/>
      <c r="POA24" s="881"/>
      <c r="POB24" s="881"/>
      <c r="POC24" s="881"/>
      <c r="POD24" s="881"/>
      <c r="POE24" s="881"/>
      <c r="POF24" s="881"/>
      <c r="POG24" s="881"/>
      <c r="POH24" s="881"/>
      <c r="POI24" s="881"/>
      <c r="POJ24" s="881"/>
      <c r="POK24" s="881"/>
      <c r="POL24" s="881"/>
      <c r="POM24" s="881"/>
      <c r="PON24" s="881"/>
      <c r="POO24" s="881"/>
      <c r="POP24" s="881"/>
      <c r="POQ24" s="881"/>
      <c r="POR24" s="881"/>
      <c r="POS24" s="881"/>
      <c r="POT24" s="881"/>
      <c r="POU24" s="881"/>
      <c r="POV24" s="881"/>
      <c r="POW24" s="881"/>
      <c r="POX24" s="881"/>
      <c r="POY24" s="881"/>
      <c r="POZ24" s="881"/>
      <c r="PPA24" s="881"/>
      <c r="PPB24" s="881"/>
      <c r="PPC24" s="881"/>
      <c r="PPD24" s="881"/>
      <c r="PPE24" s="881"/>
      <c r="PPF24" s="881"/>
      <c r="PPG24" s="881"/>
      <c r="PPH24" s="881"/>
      <c r="PPI24" s="881"/>
      <c r="PPJ24" s="881"/>
      <c r="PPK24" s="881"/>
      <c r="PPL24" s="881"/>
      <c r="PPM24" s="881"/>
      <c r="PPN24" s="881"/>
      <c r="PPO24" s="881"/>
      <c r="PPP24" s="881"/>
      <c r="PPQ24" s="881"/>
      <c r="PPR24" s="881"/>
      <c r="PPS24" s="881"/>
      <c r="PPT24" s="881"/>
      <c r="PPU24" s="881"/>
      <c r="PPV24" s="881"/>
      <c r="PPW24" s="881"/>
      <c r="PPX24" s="881"/>
      <c r="PPY24" s="881"/>
      <c r="PPZ24" s="881"/>
      <c r="PQA24" s="881"/>
      <c r="PQB24" s="881"/>
      <c r="PQC24" s="881"/>
      <c r="PQD24" s="881"/>
      <c r="PQE24" s="881"/>
      <c r="PQF24" s="881"/>
      <c r="PQG24" s="881"/>
      <c r="PQH24" s="881"/>
      <c r="PQI24" s="881"/>
      <c r="PQJ24" s="881"/>
      <c r="PQK24" s="881"/>
      <c r="PQL24" s="881"/>
      <c r="PQM24" s="881"/>
      <c r="PQN24" s="881"/>
      <c r="PQO24" s="881"/>
      <c r="PQP24" s="881"/>
      <c r="PQQ24" s="881"/>
      <c r="PQR24" s="881"/>
      <c r="PQS24" s="881"/>
      <c r="PQT24" s="881"/>
      <c r="PQU24" s="881"/>
      <c r="PQV24" s="881"/>
      <c r="PQW24" s="881"/>
      <c r="PQX24" s="881"/>
      <c r="PQY24" s="881"/>
      <c r="PQZ24" s="881"/>
      <c r="PRA24" s="881"/>
      <c r="PRB24" s="881"/>
      <c r="PRC24" s="881"/>
      <c r="PRD24" s="881"/>
      <c r="PRE24" s="881"/>
      <c r="PRF24" s="881"/>
      <c r="PRG24" s="881"/>
      <c r="PRH24" s="881"/>
      <c r="PRI24" s="881"/>
      <c r="PRJ24" s="881"/>
      <c r="PRK24" s="881"/>
      <c r="PRL24" s="881"/>
      <c r="PRM24" s="881"/>
      <c r="PRN24" s="881"/>
      <c r="PRO24" s="881"/>
      <c r="PRP24" s="881"/>
      <c r="PRQ24" s="881"/>
      <c r="PRR24" s="881"/>
      <c r="PRS24" s="881"/>
      <c r="PRT24" s="881"/>
      <c r="PRU24" s="881"/>
      <c r="PRV24" s="881"/>
      <c r="PRW24" s="881"/>
      <c r="PRX24" s="881"/>
      <c r="PRY24" s="881"/>
      <c r="PRZ24" s="881"/>
      <c r="PSA24" s="881"/>
      <c r="PSB24" s="881"/>
      <c r="PSC24" s="881"/>
      <c r="PSD24" s="881"/>
      <c r="PSE24" s="881"/>
      <c r="PSF24" s="881"/>
      <c r="PSG24" s="881"/>
      <c r="PSH24" s="881"/>
      <c r="PSI24" s="881"/>
      <c r="PSJ24" s="881"/>
      <c r="PSK24" s="881"/>
      <c r="PSL24" s="881"/>
      <c r="PSM24" s="881"/>
      <c r="PSN24" s="881"/>
      <c r="PSO24" s="881"/>
      <c r="PSP24" s="881"/>
      <c r="PSQ24" s="881"/>
      <c r="PSR24" s="881"/>
      <c r="PSS24" s="881"/>
      <c r="PST24" s="881"/>
      <c r="PSU24" s="881"/>
      <c r="PSV24" s="881"/>
      <c r="PSW24" s="881"/>
      <c r="PSX24" s="881"/>
      <c r="PSY24" s="881"/>
      <c r="PSZ24" s="881"/>
      <c r="PTA24" s="881"/>
      <c r="PTB24" s="881"/>
      <c r="PTC24" s="881"/>
      <c r="PTD24" s="881"/>
      <c r="PTE24" s="881"/>
      <c r="PTF24" s="881"/>
      <c r="PTG24" s="881"/>
      <c r="PTH24" s="881"/>
      <c r="PTI24" s="881"/>
      <c r="PTJ24" s="881"/>
      <c r="PTK24" s="881"/>
      <c r="PTL24" s="881"/>
      <c r="PTM24" s="881"/>
      <c r="PTN24" s="881"/>
      <c r="PTO24" s="881"/>
      <c r="PTP24" s="881"/>
      <c r="PTQ24" s="881"/>
      <c r="PTR24" s="881"/>
      <c r="PTS24" s="881"/>
      <c r="PTT24" s="881"/>
      <c r="PTU24" s="881"/>
      <c r="PTV24" s="881"/>
      <c r="PTW24" s="881"/>
      <c r="PTX24" s="881"/>
      <c r="PTY24" s="881"/>
      <c r="PTZ24" s="881"/>
      <c r="PUA24" s="881"/>
      <c r="PUB24" s="881"/>
      <c r="PUC24" s="881"/>
      <c r="PUD24" s="881"/>
      <c r="PUE24" s="881"/>
      <c r="PUF24" s="881"/>
      <c r="PUG24" s="881"/>
      <c r="PUH24" s="881"/>
      <c r="PUI24" s="881"/>
      <c r="PUJ24" s="881"/>
      <c r="PUK24" s="881"/>
      <c r="PUL24" s="881"/>
      <c r="PUM24" s="881"/>
      <c r="PUN24" s="881"/>
      <c r="PUO24" s="881"/>
      <c r="PUP24" s="881"/>
      <c r="PUQ24" s="881"/>
      <c r="PUR24" s="881"/>
      <c r="PUS24" s="881"/>
      <c r="PUT24" s="881"/>
      <c r="PUU24" s="881"/>
      <c r="PUV24" s="881"/>
      <c r="PUW24" s="881"/>
      <c r="PUX24" s="881"/>
      <c r="PUY24" s="881"/>
      <c r="PUZ24" s="881"/>
      <c r="PVA24" s="881"/>
      <c r="PVB24" s="881"/>
      <c r="PVC24" s="881"/>
      <c r="PVD24" s="881"/>
      <c r="PVE24" s="881"/>
      <c r="PVF24" s="881"/>
      <c r="PVG24" s="881"/>
      <c r="PVH24" s="881"/>
      <c r="PVI24" s="881"/>
      <c r="PVJ24" s="881"/>
      <c r="PVK24" s="881"/>
      <c r="PVL24" s="881"/>
      <c r="PVM24" s="881"/>
      <c r="PVN24" s="881"/>
      <c r="PVO24" s="881"/>
      <c r="PVP24" s="881"/>
      <c r="PVQ24" s="881"/>
      <c r="PVR24" s="881"/>
      <c r="PVS24" s="881"/>
      <c r="PVT24" s="881"/>
      <c r="PVU24" s="881"/>
      <c r="PVV24" s="881"/>
      <c r="PVW24" s="881"/>
      <c r="PVX24" s="881"/>
      <c r="PVY24" s="881"/>
      <c r="PVZ24" s="881"/>
      <c r="PWA24" s="881"/>
      <c r="PWB24" s="881"/>
      <c r="PWC24" s="881"/>
      <c r="PWD24" s="881"/>
      <c r="PWE24" s="881"/>
      <c r="PWF24" s="881"/>
      <c r="PWG24" s="881"/>
      <c r="PWH24" s="881"/>
      <c r="PWI24" s="881"/>
      <c r="PWJ24" s="881"/>
      <c r="PWK24" s="881"/>
      <c r="PWL24" s="881"/>
      <c r="PWM24" s="881"/>
      <c r="PWN24" s="881"/>
      <c r="PWO24" s="881"/>
      <c r="PWP24" s="881"/>
      <c r="PWQ24" s="881"/>
      <c r="PWR24" s="881"/>
      <c r="PWS24" s="881"/>
      <c r="PWT24" s="881"/>
      <c r="PWU24" s="881"/>
      <c r="PWV24" s="881"/>
      <c r="PWW24" s="881"/>
      <c r="PWX24" s="881"/>
      <c r="PWY24" s="881"/>
      <c r="PWZ24" s="881"/>
      <c r="PXA24" s="881"/>
      <c r="PXB24" s="881"/>
      <c r="PXC24" s="881"/>
      <c r="PXD24" s="881"/>
      <c r="PXE24" s="881"/>
      <c r="PXF24" s="881"/>
      <c r="PXG24" s="881"/>
      <c r="PXH24" s="881"/>
      <c r="PXI24" s="881"/>
      <c r="PXJ24" s="881"/>
      <c r="PXK24" s="881"/>
      <c r="PXL24" s="881"/>
      <c r="PXM24" s="881"/>
      <c r="PXN24" s="881"/>
      <c r="PXO24" s="881"/>
      <c r="PXP24" s="881"/>
      <c r="PXQ24" s="881"/>
      <c r="PXR24" s="881"/>
      <c r="PXS24" s="881"/>
      <c r="PXT24" s="881"/>
      <c r="PXU24" s="881"/>
      <c r="PXV24" s="881"/>
      <c r="PXW24" s="881"/>
      <c r="PXX24" s="881"/>
      <c r="PXY24" s="881"/>
      <c r="PXZ24" s="881"/>
      <c r="PYA24" s="881"/>
      <c r="PYB24" s="881"/>
      <c r="PYC24" s="881"/>
      <c r="PYD24" s="881"/>
      <c r="PYE24" s="881"/>
      <c r="PYF24" s="881"/>
      <c r="PYG24" s="881"/>
      <c r="PYH24" s="881"/>
      <c r="PYI24" s="881"/>
      <c r="PYJ24" s="881"/>
      <c r="PYK24" s="881"/>
      <c r="PYL24" s="881"/>
      <c r="PYM24" s="881"/>
      <c r="PYN24" s="881"/>
      <c r="PYO24" s="881"/>
      <c r="PYP24" s="881"/>
      <c r="PYQ24" s="881"/>
      <c r="PYR24" s="881"/>
      <c r="PYS24" s="881"/>
      <c r="PYT24" s="881"/>
      <c r="PYU24" s="881"/>
      <c r="PYV24" s="881"/>
      <c r="PYW24" s="881"/>
      <c r="PYX24" s="881"/>
      <c r="PYY24" s="881"/>
      <c r="PYZ24" s="881"/>
      <c r="PZA24" s="881"/>
      <c r="PZB24" s="881"/>
      <c r="PZC24" s="881"/>
      <c r="PZD24" s="881"/>
      <c r="PZE24" s="881"/>
      <c r="PZF24" s="881"/>
      <c r="PZG24" s="881"/>
      <c r="PZH24" s="881"/>
      <c r="PZI24" s="881"/>
      <c r="PZJ24" s="881"/>
      <c r="PZK24" s="881"/>
      <c r="PZL24" s="881"/>
      <c r="PZM24" s="881"/>
      <c r="PZN24" s="881"/>
      <c r="PZO24" s="881"/>
      <c r="PZP24" s="881"/>
      <c r="PZQ24" s="881"/>
      <c r="PZR24" s="881"/>
      <c r="PZS24" s="881"/>
      <c r="PZT24" s="881"/>
      <c r="PZU24" s="881"/>
      <c r="PZV24" s="881"/>
      <c r="PZW24" s="881"/>
      <c r="PZX24" s="881"/>
      <c r="PZY24" s="881"/>
      <c r="PZZ24" s="881"/>
      <c r="QAA24" s="881"/>
      <c r="QAB24" s="881"/>
      <c r="QAC24" s="881"/>
      <c r="QAD24" s="881"/>
      <c r="QAE24" s="881"/>
      <c r="QAF24" s="881"/>
      <c r="QAG24" s="881"/>
      <c r="QAH24" s="881"/>
      <c r="QAI24" s="881"/>
      <c r="QAJ24" s="881"/>
      <c r="QAK24" s="881"/>
      <c r="QAL24" s="881"/>
      <c r="QAM24" s="881"/>
      <c r="QAN24" s="881"/>
      <c r="QAO24" s="881"/>
      <c r="QAP24" s="881"/>
      <c r="QAQ24" s="881"/>
      <c r="QAR24" s="881"/>
      <c r="QAS24" s="881"/>
      <c r="QAT24" s="881"/>
      <c r="QAU24" s="881"/>
      <c r="QAV24" s="881"/>
      <c r="QAW24" s="881"/>
      <c r="QAX24" s="881"/>
      <c r="QAY24" s="881"/>
      <c r="QAZ24" s="881"/>
      <c r="QBA24" s="881"/>
      <c r="QBB24" s="881"/>
      <c r="QBC24" s="881"/>
      <c r="QBD24" s="881"/>
      <c r="QBE24" s="881"/>
      <c r="QBF24" s="881"/>
      <c r="QBG24" s="881"/>
      <c r="QBH24" s="881"/>
      <c r="QBI24" s="881"/>
      <c r="QBJ24" s="881"/>
      <c r="QBK24" s="881"/>
      <c r="QBL24" s="881"/>
      <c r="QBM24" s="881"/>
      <c r="QBN24" s="881"/>
      <c r="QBO24" s="881"/>
      <c r="QBP24" s="881"/>
      <c r="QBQ24" s="881"/>
      <c r="QBR24" s="881"/>
      <c r="QBS24" s="881"/>
      <c r="QBT24" s="881"/>
      <c r="QBU24" s="881"/>
      <c r="QBV24" s="881"/>
      <c r="QBW24" s="881"/>
      <c r="QBX24" s="881"/>
      <c r="QBY24" s="881"/>
      <c r="QBZ24" s="881"/>
      <c r="QCA24" s="881"/>
      <c r="QCB24" s="881"/>
      <c r="QCC24" s="881"/>
      <c r="QCD24" s="881"/>
      <c r="QCE24" s="881"/>
      <c r="QCF24" s="881"/>
      <c r="QCG24" s="881"/>
      <c r="QCH24" s="881"/>
      <c r="QCI24" s="881"/>
      <c r="QCJ24" s="881"/>
      <c r="QCK24" s="881"/>
      <c r="QCL24" s="881"/>
      <c r="QCM24" s="881"/>
      <c r="QCN24" s="881"/>
      <c r="QCO24" s="881"/>
      <c r="QCP24" s="881"/>
      <c r="QCQ24" s="881"/>
      <c r="QCR24" s="881"/>
      <c r="QCS24" s="881"/>
      <c r="QCT24" s="881"/>
      <c r="QCU24" s="881"/>
      <c r="QCV24" s="881"/>
      <c r="QCW24" s="881"/>
      <c r="QCX24" s="881"/>
      <c r="QCY24" s="881"/>
      <c r="QCZ24" s="881"/>
      <c r="QDA24" s="881"/>
      <c r="QDB24" s="881"/>
      <c r="QDC24" s="881"/>
      <c r="QDD24" s="881"/>
      <c r="QDE24" s="881"/>
      <c r="QDF24" s="881"/>
      <c r="QDG24" s="881"/>
      <c r="QDH24" s="881"/>
      <c r="QDI24" s="881"/>
      <c r="QDJ24" s="881"/>
      <c r="QDK24" s="881"/>
      <c r="QDL24" s="881"/>
      <c r="QDM24" s="881"/>
      <c r="QDN24" s="881"/>
      <c r="QDO24" s="881"/>
      <c r="QDP24" s="881"/>
      <c r="QDQ24" s="881"/>
      <c r="QDR24" s="881"/>
      <c r="QDS24" s="881"/>
      <c r="QDT24" s="881"/>
      <c r="QDU24" s="881"/>
      <c r="QDV24" s="881"/>
      <c r="QDW24" s="881"/>
      <c r="QDX24" s="881"/>
      <c r="QDY24" s="881"/>
      <c r="QDZ24" s="881"/>
      <c r="QEA24" s="881"/>
      <c r="QEB24" s="881"/>
      <c r="QEC24" s="881"/>
      <c r="QED24" s="881"/>
      <c r="QEE24" s="881"/>
      <c r="QEF24" s="881"/>
      <c r="QEG24" s="881"/>
      <c r="QEH24" s="881"/>
      <c r="QEI24" s="881"/>
      <c r="QEJ24" s="881"/>
      <c r="QEK24" s="881"/>
      <c r="QEL24" s="881"/>
      <c r="QEM24" s="881"/>
      <c r="QEN24" s="881"/>
      <c r="QEO24" s="881"/>
      <c r="QEP24" s="881"/>
      <c r="QEQ24" s="881"/>
      <c r="QER24" s="881"/>
      <c r="QES24" s="881"/>
      <c r="QET24" s="881"/>
      <c r="QEU24" s="881"/>
      <c r="QEV24" s="881"/>
      <c r="QEW24" s="881"/>
      <c r="QEX24" s="881"/>
      <c r="QEY24" s="881"/>
      <c r="QEZ24" s="881"/>
      <c r="QFA24" s="881"/>
      <c r="QFB24" s="881"/>
      <c r="QFC24" s="881"/>
      <c r="QFD24" s="881"/>
      <c r="QFE24" s="881"/>
      <c r="QFF24" s="881"/>
      <c r="QFG24" s="881"/>
      <c r="QFH24" s="881"/>
      <c r="QFI24" s="881"/>
      <c r="QFJ24" s="881"/>
      <c r="QFK24" s="881"/>
      <c r="QFL24" s="881"/>
      <c r="QFM24" s="881"/>
      <c r="QFN24" s="881"/>
      <c r="QFO24" s="881"/>
      <c r="QFP24" s="881"/>
      <c r="QFQ24" s="881"/>
      <c r="QFR24" s="881"/>
      <c r="QFS24" s="881"/>
      <c r="QFT24" s="881"/>
      <c r="QFU24" s="881"/>
      <c r="QFV24" s="881"/>
      <c r="QFW24" s="881"/>
      <c r="QFX24" s="881"/>
      <c r="QFY24" s="881"/>
      <c r="QFZ24" s="881"/>
      <c r="QGA24" s="881"/>
      <c r="QGB24" s="881"/>
      <c r="QGC24" s="881"/>
      <c r="QGD24" s="881"/>
      <c r="QGE24" s="881"/>
      <c r="QGF24" s="881"/>
      <c r="QGG24" s="881"/>
      <c r="QGH24" s="881"/>
      <c r="QGI24" s="881"/>
      <c r="QGJ24" s="881"/>
      <c r="QGK24" s="881"/>
      <c r="QGL24" s="881"/>
      <c r="QGM24" s="881"/>
      <c r="QGN24" s="881"/>
      <c r="QGO24" s="881"/>
      <c r="QGP24" s="881"/>
      <c r="QGQ24" s="881"/>
      <c r="QGR24" s="881"/>
      <c r="QGS24" s="881"/>
      <c r="QGT24" s="881"/>
      <c r="QGU24" s="881"/>
      <c r="QGV24" s="881"/>
      <c r="QGW24" s="881"/>
      <c r="QGX24" s="881"/>
      <c r="QGY24" s="881"/>
      <c r="QGZ24" s="881"/>
      <c r="QHA24" s="881"/>
      <c r="QHB24" s="881"/>
      <c r="QHC24" s="881"/>
      <c r="QHD24" s="881"/>
      <c r="QHE24" s="881"/>
      <c r="QHF24" s="881"/>
      <c r="QHG24" s="881"/>
      <c r="QHH24" s="881"/>
      <c r="QHI24" s="881"/>
      <c r="QHJ24" s="881"/>
      <c r="QHK24" s="881"/>
      <c r="QHL24" s="881"/>
      <c r="QHM24" s="881"/>
      <c r="QHN24" s="881"/>
      <c r="QHO24" s="881"/>
      <c r="QHP24" s="881"/>
      <c r="QHQ24" s="881"/>
      <c r="QHR24" s="881"/>
      <c r="QHS24" s="881"/>
      <c r="QHT24" s="881"/>
      <c r="QHU24" s="881"/>
      <c r="QHV24" s="881"/>
      <c r="QHW24" s="881"/>
      <c r="QHX24" s="881"/>
      <c r="QHY24" s="881"/>
      <c r="QHZ24" s="881"/>
      <c r="QIA24" s="881"/>
      <c r="QIB24" s="881"/>
      <c r="QIC24" s="881"/>
      <c r="QID24" s="881"/>
      <c r="QIE24" s="881"/>
      <c r="QIF24" s="881"/>
      <c r="QIG24" s="881"/>
      <c r="QIH24" s="881"/>
      <c r="QII24" s="881"/>
      <c r="QIJ24" s="881"/>
      <c r="QIK24" s="881"/>
      <c r="QIL24" s="881"/>
      <c r="QIM24" s="881"/>
      <c r="QIN24" s="881"/>
      <c r="QIO24" s="881"/>
      <c r="QIP24" s="881"/>
      <c r="QIQ24" s="881"/>
      <c r="QIR24" s="881"/>
      <c r="QIS24" s="881"/>
      <c r="QIT24" s="881"/>
      <c r="QIU24" s="881"/>
      <c r="QIV24" s="881"/>
      <c r="QIW24" s="881"/>
      <c r="QIX24" s="881"/>
      <c r="QIY24" s="881"/>
      <c r="QIZ24" s="881"/>
      <c r="QJA24" s="881"/>
      <c r="QJB24" s="881"/>
      <c r="QJC24" s="881"/>
      <c r="QJD24" s="881"/>
      <c r="QJE24" s="881"/>
      <c r="QJF24" s="881"/>
      <c r="QJG24" s="881"/>
      <c r="QJH24" s="881"/>
      <c r="QJI24" s="881"/>
      <c r="QJJ24" s="881"/>
      <c r="QJK24" s="881"/>
      <c r="QJL24" s="881"/>
      <c r="QJM24" s="881"/>
      <c r="QJN24" s="881"/>
      <c r="QJO24" s="881"/>
      <c r="QJP24" s="881"/>
      <c r="QJQ24" s="881"/>
      <c r="QJR24" s="881"/>
      <c r="QJS24" s="881"/>
      <c r="QJT24" s="881"/>
      <c r="QJU24" s="881"/>
      <c r="QJV24" s="881"/>
      <c r="QJW24" s="881"/>
      <c r="QJX24" s="881"/>
      <c r="QJY24" s="881"/>
      <c r="QJZ24" s="881"/>
      <c r="QKA24" s="881"/>
      <c r="QKB24" s="881"/>
      <c r="QKC24" s="881"/>
      <c r="QKD24" s="881"/>
      <c r="QKE24" s="881"/>
      <c r="QKF24" s="881"/>
      <c r="QKG24" s="881"/>
      <c r="QKH24" s="881"/>
      <c r="QKI24" s="881"/>
      <c r="QKJ24" s="881"/>
      <c r="QKK24" s="881"/>
      <c r="QKL24" s="881"/>
      <c r="QKM24" s="881"/>
      <c r="QKN24" s="881"/>
      <c r="QKO24" s="881"/>
      <c r="QKP24" s="881"/>
      <c r="QKQ24" s="881"/>
      <c r="QKR24" s="881"/>
      <c r="QKS24" s="881"/>
      <c r="QKT24" s="881"/>
      <c r="QKU24" s="881"/>
      <c r="QKV24" s="881"/>
      <c r="QKW24" s="881"/>
      <c r="QKX24" s="881"/>
      <c r="QKY24" s="881"/>
      <c r="QKZ24" s="881"/>
      <c r="QLA24" s="881"/>
      <c r="QLB24" s="881"/>
      <c r="QLC24" s="881"/>
      <c r="QLD24" s="881"/>
      <c r="QLE24" s="881"/>
      <c r="QLF24" s="881"/>
      <c r="QLG24" s="881"/>
      <c r="QLH24" s="881"/>
      <c r="QLI24" s="881"/>
      <c r="QLJ24" s="881"/>
      <c r="QLK24" s="881"/>
      <c r="QLL24" s="881"/>
      <c r="QLM24" s="881"/>
      <c r="QLN24" s="881"/>
      <c r="QLO24" s="881"/>
      <c r="QLP24" s="881"/>
      <c r="QLQ24" s="881"/>
      <c r="QLR24" s="881"/>
      <c r="QLS24" s="881"/>
      <c r="QLT24" s="881"/>
      <c r="QLU24" s="881"/>
      <c r="QLV24" s="881"/>
      <c r="QLW24" s="881"/>
      <c r="QLX24" s="881"/>
      <c r="QLY24" s="881"/>
      <c r="QLZ24" s="881"/>
      <c r="QMA24" s="881"/>
      <c r="QMB24" s="881"/>
      <c r="QMC24" s="881"/>
      <c r="QMD24" s="881"/>
      <c r="QME24" s="881"/>
      <c r="QMF24" s="881"/>
      <c r="QMG24" s="881"/>
      <c r="QMH24" s="881"/>
      <c r="QMI24" s="881"/>
      <c r="QMJ24" s="881"/>
      <c r="QMK24" s="881"/>
      <c r="QML24" s="881"/>
      <c r="QMM24" s="881"/>
      <c r="QMN24" s="881"/>
      <c r="QMO24" s="881"/>
      <c r="QMP24" s="881"/>
      <c r="QMQ24" s="881"/>
      <c r="QMR24" s="881"/>
      <c r="QMS24" s="881"/>
      <c r="QMT24" s="881"/>
      <c r="QMU24" s="881"/>
      <c r="QMV24" s="881"/>
      <c r="QMW24" s="881"/>
      <c r="QMX24" s="881"/>
      <c r="QMY24" s="881"/>
      <c r="QMZ24" s="881"/>
      <c r="QNA24" s="881"/>
      <c r="QNB24" s="881"/>
      <c r="QNC24" s="881"/>
      <c r="QND24" s="881"/>
      <c r="QNE24" s="881"/>
      <c r="QNF24" s="881"/>
      <c r="QNG24" s="881"/>
      <c r="QNH24" s="881"/>
      <c r="QNI24" s="881"/>
      <c r="QNJ24" s="881"/>
      <c r="QNK24" s="881"/>
      <c r="QNL24" s="881"/>
      <c r="QNM24" s="881"/>
      <c r="QNN24" s="881"/>
      <c r="QNO24" s="881"/>
      <c r="QNP24" s="881"/>
      <c r="QNQ24" s="881"/>
      <c r="QNR24" s="881"/>
      <c r="QNS24" s="881"/>
      <c r="QNT24" s="881"/>
      <c r="QNU24" s="881"/>
      <c r="QNV24" s="881"/>
      <c r="QNW24" s="881"/>
      <c r="QNX24" s="881"/>
      <c r="QNY24" s="881"/>
      <c r="QNZ24" s="881"/>
      <c r="QOA24" s="881"/>
      <c r="QOB24" s="881"/>
      <c r="QOC24" s="881"/>
      <c r="QOD24" s="881"/>
      <c r="QOE24" s="881"/>
      <c r="QOF24" s="881"/>
      <c r="QOG24" s="881"/>
      <c r="QOH24" s="881"/>
      <c r="QOI24" s="881"/>
      <c r="QOJ24" s="881"/>
      <c r="QOK24" s="881"/>
      <c r="QOL24" s="881"/>
      <c r="QOM24" s="881"/>
      <c r="QON24" s="881"/>
      <c r="QOO24" s="881"/>
      <c r="QOP24" s="881"/>
      <c r="QOQ24" s="881"/>
      <c r="QOR24" s="881"/>
      <c r="QOS24" s="881"/>
      <c r="QOT24" s="881"/>
      <c r="QOU24" s="881"/>
      <c r="QOV24" s="881"/>
      <c r="QOW24" s="881"/>
      <c r="QOX24" s="881"/>
      <c r="QOY24" s="881"/>
      <c r="QOZ24" s="881"/>
      <c r="QPA24" s="881"/>
      <c r="QPB24" s="881"/>
      <c r="QPC24" s="881"/>
      <c r="QPD24" s="881"/>
      <c r="QPE24" s="881"/>
      <c r="QPF24" s="881"/>
      <c r="QPG24" s="881"/>
      <c r="QPH24" s="881"/>
      <c r="QPI24" s="881"/>
      <c r="QPJ24" s="881"/>
      <c r="QPK24" s="881"/>
      <c r="QPL24" s="881"/>
      <c r="QPM24" s="881"/>
      <c r="QPN24" s="881"/>
      <c r="QPO24" s="881"/>
      <c r="QPP24" s="881"/>
      <c r="QPQ24" s="881"/>
      <c r="QPR24" s="881"/>
      <c r="QPS24" s="881"/>
      <c r="QPT24" s="881"/>
      <c r="QPU24" s="881"/>
      <c r="QPV24" s="881"/>
      <c r="QPW24" s="881"/>
      <c r="QPX24" s="881"/>
      <c r="QPY24" s="881"/>
      <c r="QPZ24" s="881"/>
      <c r="QQA24" s="881"/>
      <c r="QQB24" s="881"/>
      <c r="QQC24" s="881"/>
      <c r="QQD24" s="881"/>
      <c r="QQE24" s="881"/>
      <c r="QQF24" s="881"/>
      <c r="QQG24" s="881"/>
      <c r="QQH24" s="881"/>
      <c r="QQI24" s="881"/>
      <c r="QQJ24" s="881"/>
      <c r="QQK24" s="881"/>
      <c r="QQL24" s="881"/>
      <c r="QQM24" s="881"/>
      <c r="QQN24" s="881"/>
      <c r="QQO24" s="881"/>
      <c r="QQP24" s="881"/>
      <c r="QQQ24" s="881"/>
      <c r="QQR24" s="881"/>
      <c r="QQS24" s="881"/>
      <c r="QQT24" s="881"/>
      <c r="QQU24" s="881"/>
      <c r="QQV24" s="881"/>
      <c r="QQW24" s="881"/>
      <c r="QQX24" s="881"/>
      <c r="QQY24" s="881"/>
      <c r="QQZ24" s="881"/>
      <c r="QRA24" s="881"/>
      <c r="QRB24" s="881"/>
      <c r="QRC24" s="881"/>
      <c r="QRD24" s="881"/>
      <c r="QRE24" s="881"/>
      <c r="QRF24" s="881"/>
      <c r="QRG24" s="881"/>
      <c r="QRH24" s="881"/>
      <c r="QRI24" s="881"/>
      <c r="QRJ24" s="881"/>
      <c r="QRK24" s="881"/>
      <c r="QRL24" s="881"/>
      <c r="QRM24" s="881"/>
      <c r="QRN24" s="881"/>
      <c r="QRO24" s="881"/>
      <c r="QRP24" s="881"/>
      <c r="QRQ24" s="881"/>
      <c r="QRR24" s="881"/>
      <c r="QRS24" s="881"/>
      <c r="QRT24" s="881"/>
      <c r="QRU24" s="881"/>
      <c r="QRV24" s="881"/>
      <c r="QRW24" s="881"/>
      <c r="QRX24" s="881"/>
      <c r="QRY24" s="881"/>
      <c r="QRZ24" s="881"/>
      <c r="QSA24" s="881"/>
      <c r="QSB24" s="881"/>
      <c r="QSC24" s="881"/>
      <c r="QSD24" s="881"/>
      <c r="QSE24" s="881"/>
      <c r="QSF24" s="881"/>
      <c r="QSG24" s="881"/>
      <c r="QSH24" s="881"/>
      <c r="QSI24" s="881"/>
      <c r="QSJ24" s="881"/>
      <c r="QSK24" s="881"/>
      <c r="QSL24" s="881"/>
      <c r="QSM24" s="881"/>
      <c r="QSN24" s="881"/>
      <c r="QSO24" s="881"/>
      <c r="QSP24" s="881"/>
      <c r="QSQ24" s="881"/>
      <c r="QSR24" s="881"/>
      <c r="QSS24" s="881"/>
      <c r="QST24" s="881"/>
      <c r="QSU24" s="881"/>
      <c r="QSV24" s="881"/>
      <c r="QSW24" s="881"/>
      <c r="QSX24" s="881"/>
      <c r="QSY24" s="881"/>
      <c r="QSZ24" s="881"/>
      <c r="QTA24" s="881"/>
      <c r="QTB24" s="881"/>
      <c r="QTC24" s="881"/>
      <c r="QTD24" s="881"/>
      <c r="QTE24" s="881"/>
      <c r="QTF24" s="881"/>
      <c r="QTG24" s="881"/>
      <c r="QTH24" s="881"/>
      <c r="QTI24" s="881"/>
      <c r="QTJ24" s="881"/>
      <c r="QTK24" s="881"/>
      <c r="QTL24" s="881"/>
      <c r="QTM24" s="881"/>
      <c r="QTN24" s="881"/>
      <c r="QTO24" s="881"/>
      <c r="QTP24" s="881"/>
      <c r="QTQ24" s="881"/>
      <c r="QTR24" s="881"/>
      <c r="QTS24" s="881"/>
      <c r="QTT24" s="881"/>
      <c r="QTU24" s="881"/>
      <c r="QTV24" s="881"/>
      <c r="QTW24" s="881"/>
      <c r="QTX24" s="881"/>
      <c r="QTY24" s="881"/>
      <c r="QTZ24" s="881"/>
      <c r="QUA24" s="881"/>
      <c r="QUB24" s="881"/>
      <c r="QUC24" s="881"/>
      <c r="QUD24" s="881"/>
      <c r="QUE24" s="881"/>
      <c r="QUF24" s="881"/>
      <c r="QUG24" s="881"/>
      <c r="QUH24" s="881"/>
      <c r="QUI24" s="881"/>
      <c r="QUJ24" s="881"/>
      <c r="QUK24" s="881"/>
      <c r="QUL24" s="881"/>
      <c r="QUM24" s="881"/>
      <c r="QUN24" s="881"/>
      <c r="QUO24" s="881"/>
      <c r="QUP24" s="881"/>
      <c r="QUQ24" s="881"/>
      <c r="QUR24" s="881"/>
      <c r="QUS24" s="881"/>
      <c r="QUT24" s="881"/>
      <c r="QUU24" s="881"/>
      <c r="QUV24" s="881"/>
      <c r="QUW24" s="881"/>
      <c r="QUX24" s="881"/>
      <c r="QUY24" s="881"/>
      <c r="QUZ24" s="881"/>
      <c r="QVA24" s="881"/>
      <c r="QVB24" s="881"/>
      <c r="QVC24" s="881"/>
      <c r="QVD24" s="881"/>
      <c r="QVE24" s="881"/>
      <c r="QVF24" s="881"/>
      <c r="QVG24" s="881"/>
      <c r="QVH24" s="881"/>
      <c r="QVI24" s="881"/>
      <c r="QVJ24" s="881"/>
      <c r="QVK24" s="881"/>
      <c r="QVL24" s="881"/>
      <c r="QVM24" s="881"/>
      <c r="QVN24" s="881"/>
      <c r="QVO24" s="881"/>
      <c r="QVP24" s="881"/>
      <c r="QVQ24" s="881"/>
      <c r="QVR24" s="881"/>
      <c r="QVS24" s="881"/>
      <c r="QVT24" s="881"/>
      <c r="QVU24" s="881"/>
      <c r="QVV24" s="881"/>
      <c r="QVW24" s="881"/>
      <c r="QVX24" s="881"/>
      <c r="QVY24" s="881"/>
      <c r="QVZ24" s="881"/>
      <c r="QWA24" s="881"/>
      <c r="QWB24" s="881"/>
      <c r="QWC24" s="881"/>
      <c r="QWD24" s="881"/>
      <c r="QWE24" s="881"/>
      <c r="QWF24" s="881"/>
      <c r="QWG24" s="881"/>
      <c r="QWH24" s="881"/>
      <c r="QWI24" s="881"/>
      <c r="QWJ24" s="881"/>
      <c r="QWK24" s="881"/>
      <c r="QWL24" s="881"/>
      <c r="QWM24" s="881"/>
      <c r="QWN24" s="881"/>
      <c r="QWO24" s="881"/>
      <c r="QWP24" s="881"/>
      <c r="QWQ24" s="881"/>
      <c r="QWR24" s="881"/>
      <c r="QWS24" s="881"/>
      <c r="QWT24" s="881"/>
      <c r="QWU24" s="881"/>
      <c r="QWV24" s="881"/>
      <c r="QWW24" s="881"/>
      <c r="QWX24" s="881"/>
      <c r="QWY24" s="881"/>
      <c r="QWZ24" s="881"/>
      <c r="QXA24" s="881"/>
      <c r="QXB24" s="881"/>
      <c r="QXC24" s="881"/>
      <c r="QXD24" s="881"/>
      <c r="QXE24" s="881"/>
      <c r="QXF24" s="881"/>
      <c r="QXG24" s="881"/>
      <c r="QXH24" s="881"/>
      <c r="QXI24" s="881"/>
      <c r="QXJ24" s="881"/>
      <c r="QXK24" s="881"/>
      <c r="QXL24" s="881"/>
      <c r="QXM24" s="881"/>
      <c r="QXN24" s="881"/>
      <c r="QXO24" s="881"/>
      <c r="QXP24" s="881"/>
      <c r="QXQ24" s="881"/>
      <c r="QXR24" s="881"/>
      <c r="QXS24" s="881"/>
      <c r="QXT24" s="881"/>
      <c r="QXU24" s="881"/>
      <c r="QXV24" s="881"/>
      <c r="QXW24" s="881"/>
      <c r="QXX24" s="881"/>
      <c r="QXY24" s="881"/>
      <c r="QXZ24" s="881"/>
      <c r="QYA24" s="881"/>
      <c r="QYB24" s="881"/>
      <c r="QYC24" s="881"/>
      <c r="QYD24" s="881"/>
      <c r="QYE24" s="881"/>
      <c r="QYF24" s="881"/>
      <c r="QYG24" s="881"/>
      <c r="QYH24" s="881"/>
      <c r="QYI24" s="881"/>
      <c r="QYJ24" s="881"/>
      <c r="QYK24" s="881"/>
      <c r="QYL24" s="881"/>
      <c r="QYM24" s="881"/>
      <c r="QYN24" s="881"/>
      <c r="QYO24" s="881"/>
      <c r="QYP24" s="881"/>
      <c r="QYQ24" s="881"/>
      <c r="QYR24" s="881"/>
      <c r="QYS24" s="881"/>
      <c r="QYT24" s="881"/>
      <c r="QYU24" s="881"/>
      <c r="QYV24" s="881"/>
      <c r="QYW24" s="881"/>
      <c r="QYX24" s="881"/>
      <c r="QYY24" s="881"/>
      <c r="QYZ24" s="881"/>
      <c r="QZA24" s="881"/>
      <c r="QZB24" s="881"/>
      <c r="QZC24" s="881"/>
      <c r="QZD24" s="881"/>
      <c r="QZE24" s="881"/>
      <c r="QZF24" s="881"/>
      <c r="QZG24" s="881"/>
      <c r="QZH24" s="881"/>
      <c r="QZI24" s="881"/>
      <c r="QZJ24" s="881"/>
      <c r="QZK24" s="881"/>
      <c r="QZL24" s="881"/>
      <c r="QZM24" s="881"/>
      <c r="QZN24" s="881"/>
      <c r="QZO24" s="881"/>
      <c r="QZP24" s="881"/>
      <c r="QZQ24" s="881"/>
      <c r="QZR24" s="881"/>
      <c r="QZS24" s="881"/>
      <c r="QZT24" s="881"/>
      <c r="QZU24" s="881"/>
      <c r="QZV24" s="881"/>
      <c r="QZW24" s="881"/>
      <c r="QZX24" s="881"/>
      <c r="QZY24" s="881"/>
      <c r="QZZ24" s="881"/>
      <c r="RAA24" s="881"/>
      <c r="RAB24" s="881"/>
      <c r="RAC24" s="881"/>
      <c r="RAD24" s="881"/>
      <c r="RAE24" s="881"/>
      <c r="RAF24" s="881"/>
      <c r="RAG24" s="881"/>
      <c r="RAH24" s="881"/>
      <c r="RAI24" s="881"/>
      <c r="RAJ24" s="881"/>
      <c r="RAK24" s="881"/>
      <c r="RAL24" s="881"/>
      <c r="RAM24" s="881"/>
      <c r="RAN24" s="881"/>
      <c r="RAO24" s="881"/>
      <c r="RAP24" s="881"/>
      <c r="RAQ24" s="881"/>
      <c r="RAR24" s="881"/>
      <c r="RAS24" s="881"/>
      <c r="RAT24" s="881"/>
      <c r="RAU24" s="881"/>
      <c r="RAV24" s="881"/>
      <c r="RAW24" s="881"/>
      <c r="RAX24" s="881"/>
      <c r="RAY24" s="881"/>
      <c r="RAZ24" s="881"/>
      <c r="RBA24" s="881"/>
      <c r="RBB24" s="881"/>
      <c r="RBC24" s="881"/>
      <c r="RBD24" s="881"/>
      <c r="RBE24" s="881"/>
      <c r="RBF24" s="881"/>
      <c r="RBG24" s="881"/>
      <c r="RBH24" s="881"/>
      <c r="RBI24" s="881"/>
      <c r="RBJ24" s="881"/>
      <c r="RBK24" s="881"/>
      <c r="RBL24" s="881"/>
      <c r="RBM24" s="881"/>
      <c r="RBN24" s="881"/>
      <c r="RBO24" s="881"/>
      <c r="RBP24" s="881"/>
      <c r="RBQ24" s="881"/>
      <c r="RBR24" s="881"/>
      <c r="RBS24" s="881"/>
      <c r="RBT24" s="881"/>
      <c r="RBU24" s="881"/>
      <c r="RBV24" s="881"/>
      <c r="RBW24" s="881"/>
      <c r="RBX24" s="881"/>
      <c r="RBY24" s="881"/>
      <c r="RBZ24" s="881"/>
      <c r="RCA24" s="881"/>
      <c r="RCB24" s="881"/>
      <c r="RCC24" s="881"/>
      <c r="RCD24" s="881"/>
      <c r="RCE24" s="881"/>
      <c r="RCF24" s="881"/>
      <c r="RCG24" s="881"/>
      <c r="RCH24" s="881"/>
      <c r="RCI24" s="881"/>
      <c r="RCJ24" s="881"/>
      <c r="RCK24" s="881"/>
      <c r="RCL24" s="881"/>
      <c r="RCM24" s="881"/>
      <c r="RCN24" s="881"/>
      <c r="RCO24" s="881"/>
      <c r="RCP24" s="881"/>
      <c r="RCQ24" s="881"/>
      <c r="RCR24" s="881"/>
      <c r="RCS24" s="881"/>
      <c r="RCT24" s="881"/>
      <c r="RCU24" s="881"/>
      <c r="RCV24" s="881"/>
      <c r="RCW24" s="881"/>
      <c r="RCX24" s="881"/>
      <c r="RCY24" s="881"/>
      <c r="RCZ24" s="881"/>
      <c r="RDA24" s="881"/>
      <c r="RDB24" s="881"/>
      <c r="RDC24" s="881"/>
      <c r="RDD24" s="881"/>
      <c r="RDE24" s="881"/>
      <c r="RDF24" s="881"/>
      <c r="RDG24" s="881"/>
      <c r="RDH24" s="881"/>
      <c r="RDI24" s="881"/>
      <c r="RDJ24" s="881"/>
      <c r="RDK24" s="881"/>
      <c r="RDL24" s="881"/>
      <c r="RDM24" s="881"/>
      <c r="RDN24" s="881"/>
      <c r="RDO24" s="881"/>
      <c r="RDP24" s="881"/>
      <c r="RDQ24" s="881"/>
      <c r="RDR24" s="881"/>
      <c r="RDS24" s="881"/>
      <c r="RDT24" s="881"/>
      <c r="RDU24" s="881"/>
      <c r="RDV24" s="881"/>
      <c r="RDW24" s="881"/>
      <c r="RDX24" s="881"/>
      <c r="RDY24" s="881"/>
      <c r="RDZ24" s="881"/>
      <c r="REA24" s="881"/>
      <c r="REB24" s="881"/>
      <c r="REC24" s="881"/>
      <c r="RED24" s="881"/>
      <c r="REE24" s="881"/>
      <c r="REF24" s="881"/>
      <c r="REG24" s="881"/>
      <c r="REH24" s="881"/>
      <c r="REI24" s="881"/>
      <c r="REJ24" s="881"/>
      <c r="REK24" s="881"/>
      <c r="REL24" s="881"/>
      <c r="REM24" s="881"/>
      <c r="REN24" s="881"/>
      <c r="REO24" s="881"/>
      <c r="REP24" s="881"/>
      <c r="REQ24" s="881"/>
      <c r="RER24" s="881"/>
      <c r="RES24" s="881"/>
      <c r="RET24" s="881"/>
      <c r="REU24" s="881"/>
      <c r="REV24" s="881"/>
      <c r="REW24" s="881"/>
      <c r="REX24" s="881"/>
      <c r="REY24" s="881"/>
      <c r="REZ24" s="881"/>
      <c r="RFA24" s="881"/>
      <c r="RFB24" s="881"/>
      <c r="RFC24" s="881"/>
      <c r="RFD24" s="881"/>
      <c r="RFE24" s="881"/>
      <c r="RFF24" s="881"/>
      <c r="RFG24" s="881"/>
      <c r="RFH24" s="881"/>
      <c r="RFI24" s="881"/>
      <c r="RFJ24" s="881"/>
      <c r="RFK24" s="881"/>
      <c r="RFL24" s="881"/>
      <c r="RFM24" s="881"/>
      <c r="RFN24" s="881"/>
      <c r="RFO24" s="881"/>
      <c r="RFP24" s="881"/>
      <c r="RFQ24" s="881"/>
      <c r="RFR24" s="881"/>
      <c r="RFS24" s="881"/>
      <c r="RFT24" s="881"/>
      <c r="RFU24" s="881"/>
      <c r="RFV24" s="881"/>
      <c r="RFW24" s="881"/>
      <c r="RFX24" s="881"/>
      <c r="RFY24" s="881"/>
      <c r="RFZ24" s="881"/>
      <c r="RGA24" s="881"/>
      <c r="RGB24" s="881"/>
      <c r="RGC24" s="881"/>
      <c r="RGD24" s="881"/>
      <c r="RGE24" s="881"/>
      <c r="RGF24" s="881"/>
      <c r="RGG24" s="881"/>
      <c r="RGH24" s="881"/>
      <c r="RGI24" s="881"/>
      <c r="RGJ24" s="881"/>
      <c r="RGK24" s="881"/>
      <c r="RGL24" s="881"/>
      <c r="RGM24" s="881"/>
      <c r="RGN24" s="881"/>
      <c r="RGO24" s="881"/>
      <c r="RGP24" s="881"/>
      <c r="RGQ24" s="881"/>
      <c r="RGR24" s="881"/>
      <c r="RGS24" s="881"/>
      <c r="RGT24" s="881"/>
      <c r="RGU24" s="881"/>
      <c r="RGV24" s="881"/>
      <c r="RGW24" s="881"/>
      <c r="RGX24" s="881"/>
      <c r="RGY24" s="881"/>
      <c r="RGZ24" s="881"/>
      <c r="RHA24" s="881"/>
      <c r="RHB24" s="881"/>
      <c r="RHC24" s="881"/>
      <c r="RHD24" s="881"/>
      <c r="RHE24" s="881"/>
      <c r="RHF24" s="881"/>
      <c r="RHG24" s="881"/>
      <c r="RHH24" s="881"/>
      <c r="RHI24" s="881"/>
      <c r="RHJ24" s="881"/>
      <c r="RHK24" s="881"/>
      <c r="RHL24" s="881"/>
      <c r="RHM24" s="881"/>
      <c r="RHN24" s="881"/>
      <c r="RHO24" s="881"/>
      <c r="RHP24" s="881"/>
      <c r="RHQ24" s="881"/>
      <c r="RHR24" s="881"/>
      <c r="RHS24" s="881"/>
      <c r="RHT24" s="881"/>
      <c r="RHU24" s="881"/>
      <c r="RHV24" s="881"/>
      <c r="RHW24" s="881"/>
      <c r="RHX24" s="881"/>
      <c r="RHY24" s="881"/>
      <c r="RHZ24" s="881"/>
      <c r="RIA24" s="881"/>
      <c r="RIB24" s="881"/>
      <c r="RIC24" s="881"/>
      <c r="RID24" s="881"/>
      <c r="RIE24" s="881"/>
      <c r="RIF24" s="881"/>
      <c r="RIG24" s="881"/>
      <c r="RIH24" s="881"/>
      <c r="RII24" s="881"/>
      <c r="RIJ24" s="881"/>
      <c r="RIK24" s="881"/>
      <c r="RIL24" s="881"/>
      <c r="RIM24" s="881"/>
      <c r="RIN24" s="881"/>
      <c r="RIO24" s="881"/>
      <c r="RIP24" s="881"/>
      <c r="RIQ24" s="881"/>
      <c r="RIR24" s="881"/>
      <c r="RIS24" s="881"/>
      <c r="RIT24" s="881"/>
      <c r="RIU24" s="881"/>
      <c r="RIV24" s="881"/>
      <c r="RIW24" s="881"/>
      <c r="RIX24" s="881"/>
      <c r="RIY24" s="881"/>
      <c r="RIZ24" s="881"/>
      <c r="RJA24" s="881"/>
      <c r="RJB24" s="881"/>
      <c r="RJC24" s="881"/>
      <c r="RJD24" s="881"/>
      <c r="RJE24" s="881"/>
      <c r="RJF24" s="881"/>
      <c r="RJG24" s="881"/>
      <c r="RJH24" s="881"/>
      <c r="RJI24" s="881"/>
      <c r="RJJ24" s="881"/>
      <c r="RJK24" s="881"/>
      <c r="RJL24" s="881"/>
      <c r="RJM24" s="881"/>
      <c r="RJN24" s="881"/>
      <c r="RJO24" s="881"/>
      <c r="RJP24" s="881"/>
      <c r="RJQ24" s="881"/>
      <c r="RJR24" s="881"/>
      <c r="RJS24" s="881"/>
      <c r="RJT24" s="881"/>
      <c r="RJU24" s="881"/>
      <c r="RJV24" s="881"/>
      <c r="RJW24" s="881"/>
      <c r="RJX24" s="881"/>
      <c r="RJY24" s="881"/>
      <c r="RJZ24" s="881"/>
      <c r="RKA24" s="881"/>
      <c r="RKB24" s="881"/>
      <c r="RKC24" s="881"/>
      <c r="RKD24" s="881"/>
      <c r="RKE24" s="881"/>
      <c r="RKF24" s="881"/>
      <c r="RKG24" s="881"/>
      <c r="RKH24" s="881"/>
      <c r="RKI24" s="881"/>
      <c r="RKJ24" s="881"/>
      <c r="RKK24" s="881"/>
      <c r="RKL24" s="881"/>
      <c r="RKM24" s="881"/>
      <c r="RKN24" s="881"/>
      <c r="RKO24" s="881"/>
      <c r="RKP24" s="881"/>
      <c r="RKQ24" s="881"/>
      <c r="RKR24" s="881"/>
      <c r="RKS24" s="881"/>
      <c r="RKT24" s="881"/>
      <c r="RKU24" s="881"/>
      <c r="RKV24" s="881"/>
      <c r="RKW24" s="881"/>
      <c r="RKX24" s="881"/>
      <c r="RKY24" s="881"/>
      <c r="RKZ24" s="881"/>
      <c r="RLA24" s="881"/>
      <c r="RLB24" s="881"/>
      <c r="RLC24" s="881"/>
      <c r="RLD24" s="881"/>
      <c r="RLE24" s="881"/>
      <c r="RLF24" s="881"/>
      <c r="RLG24" s="881"/>
      <c r="RLH24" s="881"/>
      <c r="RLI24" s="881"/>
      <c r="RLJ24" s="881"/>
      <c r="RLK24" s="881"/>
      <c r="RLL24" s="881"/>
      <c r="RLM24" s="881"/>
      <c r="RLN24" s="881"/>
      <c r="RLO24" s="881"/>
      <c r="RLP24" s="881"/>
      <c r="RLQ24" s="881"/>
      <c r="RLR24" s="881"/>
      <c r="RLS24" s="881"/>
      <c r="RLT24" s="881"/>
      <c r="RLU24" s="881"/>
      <c r="RLV24" s="881"/>
      <c r="RLW24" s="881"/>
      <c r="RLX24" s="881"/>
      <c r="RLY24" s="881"/>
      <c r="RLZ24" s="881"/>
      <c r="RMA24" s="881"/>
      <c r="RMB24" s="881"/>
      <c r="RMC24" s="881"/>
      <c r="RMD24" s="881"/>
      <c r="RME24" s="881"/>
      <c r="RMF24" s="881"/>
      <c r="RMG24" s="881"/>
      <c r="RMH24" s="881"/>
      <c r="RMI24" s="881"/>
      <c r="RMJ24" s="881"/>
      <c r="RMK24" s="881"/>
      <c r="RML24" s="881"/>
      <c r="RMM24" s="881"/>
      <c r="RMN24" s="881"/>
      <c r="RMO24" s="881"/>
      <c r="RMP24" s="881"/>
      <c r="RMQ24" s="881"/>
      <c r="RMR24" s="881"/>
      <c r="RMS24" s="881"/>
      <c r="RMT24" s="881"/>
      <c r="RMU24" s="881"/>
      <c r="RMV24" s="881"/>
      <c r="RMW24" s="881"/>
      <c r="RMX24" s="881"/>
      <c r="RMY24" s="881"/>
      <c r="RMZ24" s="881"/>
      <c r="RNA24" s="881"/>
      <c r="RNB24" s="881"/>
      <c r="RNC24" s="881"/>
      <c r="RND24" s="881"/>
      <c r="RNE24" s="881"/>
      <c r="RNF24" s="881"/>
      <c r="RNG24" s="881"/>
      <c r="RNH24" s="881"/>
      <c r="RNI24" s="881"/>
      <c r="RNJ24" s="881"/>
      <c r="RNK24" s="881"/>
      <c r="RNL24" s="881"/>
      <c r="RNM24" s="881"/>
      <c r="RNN24" s="881"/>
      <c r="RNO24" s="881"/>
      <c r="RNP24" s="881"/>
      <c r="RNQ24" s="881"/>
      <c r="RNR24" s="881"/>
      <c r="RNS24" s="881"/>
      <c r="RNT24" s="881"/>
      <c r="RNU24" s="881"/>
      <c r="RNV24" s="881"/>
      <c r="RNW24" s="881"/>
      <c r="RNX24" s="881"/>
      <c r="RNY24" s="881"/>
      <c r="RNZ24" s="881"/>
      <c r="ROA24" s="881"/>
      <c r="ROB24" s="881"/>
      <c r="ROC24" s="881"/>
      <c r="ROD24" s="881"/>
      <c r="ROE24" s="881"/>
      <c r="ROF24" s="881"/>
      <c r="ROG24" s="881"/>
      <c r="ROH24" s="881"/>
      <c r="ROI24" s="881"/>
      <c r="ROJ24" s="881"/>
      <c r="ROK24" s="881"/>
      <c r="ROL24" s="881"/>
      <c r="ROM24" s="881"/>
      <c r="RON24" s="881"/>
      <c r="ROO24" s="881"/>
      <c r="ROP24" s="881"/>
      <c r="ROQ24" s="881"/>
      <c r="ROR24" s="881"/>
      <c r="ROS24" s="881"/>
      <c r="ROT24" s="881"/>
      <c r="ROU24" s="881"/>
      <c r="ROV24" s="881"/>
      <c r="ROW24" s="881"/>
      <c r="ROX24" s="881"/>
      <c r="ROY24" s="881"/>
      <c r="ROZ24" s="881"/>
      <c r="RPA24" s="881"/>
      <c r="RPB24" s="881"/>
      <c r="RPC24" s="881"/>
      <c r="RPD24" s="881"/>
      <c r="RPE24" s="881"/>
      <c r="RPF24" s="881"/>
      <c r="RPG24" s="881"/>
      <c r="RPH24" s="881"/>
      <c r="RPI24" s="881"/>
      <c r="RPJ24" s="881"/>
      <c r="RPK24" s="881"/>
      <c r="RPL24" s="881"/>
      <c r="RPM24" s="881"/>
      <c r="RPN24" s="881"/>
      <c r="RPO24" s="881"/>
      <c r="RPP24" s="881"/>
      <c r="RPQ24" s="881"/>
      <c r="RPR24" s="881"/>
      <c r="RPS24" s="881"/>
      <c r="RPT24" s="881"/>
      <c r="RPU24" s="881"/>
      <c r="RPV24" s="881"/>
      <c r="RPW24" s="881"/>
      <c r="RPX24" s="881"/>
      <c r="RPY24" s="881"/>
      <c r="RPZ24" s="881"/>
      <c r="RQA24" s="881"/>
      <c r="RQB24" s="881"/>
      <c r="RQC24" s="881"/>
      <c r="RQD24" s="881"/>
      <c r="RQE24" s="881"/>
      <c r="RQF24" s="881"/>
      <c r="RQG24" s="881"/>
      <c r="RQH24" s="881"/>
      <c r="RQI24" s="881"/>
      <c r="RQJ24" s="881"/>
      <c r="RQK24" s="881"/>
      <c r="RQL24" s="881"/>
      <c r="RQM24" s="881"/>
      <c r="RQN24" s="881"/>
      <c r="RQO24" s="881"/>
      <c r="RQP24" s="881"/>
      <c r="RQQ24" s="881"/>
      <c r="RQR24" s="881"/>
      <c r="RQS24" s="881"/>
      <c r="RQT24" s="881"/>
      <c r="RQU24" s="881"/>
      <c r="RQV24" s="881"/>
      <c r="RQW24" s="881"/>
      <c r="RQX24" s="881"/>
      <c r="RQY24" s="881"/>
      <c r="RQZ24" s="881"/>
      <c r="RRA24" s="881"/>
      <c r="RRB24" s="881"/>
      <c r="RRC24" s="881"/>
      <c r="RRD24" s="881"/>
      <c r="RRE24" s="881"/>
      <c r="RRF24" s="881"/>
      <c r="RRG24" s="881"/>
      <c r="RRH24" s="881"/>
      <c r="RRI24" s="881"/>
      <c r="RRJ24" s="881"/>
      <c r="RRK24" s="881"/>
      <c r="RRL24" s="881"/>
      <c r="RRM24" s="881"/>
      <c r="RRN24" s="881"/>
      <c r="RRO24" s="881"/>
      <c r="RRP24" s="881"/>
      <c r="RRQ24" s="881"/>
      <c r="RRR24" s="881"/>
      <c r="RRS24" s="881"/>
      <c r="RRT24" s="881"/>
      <c r="RRU24" s="881"/>
      <c r="RRV24" s="881"/>
      <c r="RRW24" s="881"/>
      <c r="RRX24" s="881"/>
      <c r="RRY24" s="881"/>
      <c r="RRZ24" s="881"/>
      <c r="RSA24" s="881"/>
      <c r="RSB24" s="881"/>
      <c r="RSC24" s="881"/>
      <c r="RSD24" s="881"/>
      <c r="RSE24" s="881"/>
      <c r="RSF24" s="881"/>
      <c r="RSG24" s="881"/>
      <c r="RSH24" s="881"/>
      <c r="RSI24" s="881"/>
      <c r="RSJ24" s="881"/>
      <c r="RSK24" s="881"/>
      <c r="RSL24" s="881"/>
      <c r="RSM24" s="881"/>
      <c r="RSN24" s="881"/>
      <c r="RSO24" s="881"/>
      <c r="RSP24" s="881"/>
      <c r="RSQ24" s="881"/>
      <c r="RSR24" s="881"/>
      <c r="RSS24" s="881"/>
      <c r="RST24" s="881"/>
      <c r="RSU24" s="881"/>
      <c r="RSV24" s="881"/>
      <c r="RSW24" s="881"/>
      <c r="RSX24" s="881"/>
      <c r="RSY24" s="881"/>
      <c r="RSZ24" s="881"/>
      <c r="RTA24" s="881"/>
      <c r="RTB24" s="881"/>
      <c r="RTC24" s="881"/>
      <c r="RTD24" s="881"/>
      <c r="RTE24" s="881"/>
      <c r="RTF24" s="881"/>
      <c r="RTG24" s="881"/>
      <c r="RTH24" s="881"/>
      <c r="RTI24" s="881"/>
      <c r="RTJ24" s="881"/>
      <c r="RTK24" s="881"/>
      <c r="RTL24" s="881"/>
      <c r="RTM24" s="881"/>
      <c r="RTN24" s="881"/>
      <c r="RTO24" s="881"/>
      <c r="RTP24" s="881"/>
      <c r="RTQ24" s="881"/>
      <c r="RTR24" s="881"/>
      <c r="RTS24" s="881"/>
      <c r="RTT24" s="881"/>
      <c r="RTU24" s="881"/>
      <c r="RTV24" s="881"/>
      <c r="RTW24" s="881"/>
      <c r="RTX24" s="881"/>
      <c r="RTY24" s="881"/>
      <c r="RTZ24" s="881"/>
      <c r="RUA24" s="881"/>
      <c r="RUB24" s="881"/>
      <c r="RUC24" s="881"/>
      <c r="RUD24" s="881"/>
      <c r="RUE24" s="881"/>
      <c r="RUF24" s="881"/>
      <c r="RUG24" s="881"/>
      <c r="RUH24" s="881"/>
      <c r="RUI24" s="881"/>
      <c r="RUJ24" s="881"/>
      <c r="RUK24" s="881"/>
      <c r="RUL24" s="881"/>
      <c r="RUM24" s="881"/>
      <c r="RUN24" s="881"/>
      <c r="RUO24" s="881"/>
      <c r="RUP24" s="881"/>
      <c r="RUQ24" s="881"/>
      <c r="RUR24" s="881"/>
      <c r="RUS24" s="881"/>
      <c r="RUT24" s="881"/>
      <c r="RUU24" s="881"/>
      <c r="RUV24" s="881"/>
      <c r="RUW24" s="881"/>
      <c r="RUX24" s="881"/>
      <c r="RUY24" s="881"/>
      <c r="RUZ24" s="881"/>
      <c r="RVA24" s="881"/>
      <c r="RVB24" s="881"/>
      <c r="RVC24" s="881"/>
      <c r="RVD24" s="881"/>
      <c r="RVE24" s="881"/>
      <c r="RVF24" s="881"/>
      <c r="RVG24" s="881"/>
      <c r="RVH24" s="881"/>
      <c r="RVI24" s="881"/>
      <c r="RVJ24" s="881"/>
      <c r="RVK24" s="881"/>
      <c r="RVL24" s="881"/>
      <c r="RVM24" s="881"/>
      <c r="RVN24" s="881"/>
      <c r="RVO24" s="881"/>
      <c r="RVP24" s="881"/>
      <c r="RVQ24" s="881"/>
      <c r="RVR24" s="881"/>
      <c r="RVS24" s="881"/>
      <c r="RVT24" s="881"/>
      <c r="RVU24" s="881"/>
      <c r="RVV24" s="881"/>
      <c r="RVW24" s="881"/>
      <c r="RVX24" s="881"/>
      <c r="RVY24" s="881"/>
      <c r="RVZ24" s="881"/>
      <c r="RWA24" s="881"/>
      <c r="RWB24" s="881"/>
      <c r="RWC24" s="881"/>
      <c r="RWD24" s="881"/>
      <c r="RWE24" s="881"/>
      <c r="RWF24" s="881"/>
      <c r="RWG24" s="881"/>
      <c r="RWH24" s="881"/>
      <c r="RWI24" s="881"/>
      <c r="RWJ24" s="881"/>
      <c r="RWK24" s="881"/>
      <c r="RWL24" s="881"/>
      <c r="RWM24" s="881"/>
      <c r="RWN24" s="881"/>
      <c r="RWO24" s="881"/>
      <c r="RWP24" s="881"/>
      <c r="RWQ24" s="881"/>
      <c r="RWR24" s="881"/>
      <c r="RWS24" s="881"/>
      <c r="RWT24" s="881"/>
      <c r="RWU24" s="881"/>
      <c r="RWV24" s="881"/>
      <c r="RWW24" s="881"/>
      <c r="RWX24" s="881"/>
      <c r="RWY24" s="881"/>
      <c r="RWZ24" s="881"/>
      <c r="RXA24" s="881"/>
      <c r="RXB24" s="881"/>
      <c r="RXC24" s="881"/>
      <c r="RXD24" s="881"/>
      <c r="RXE24" s="881"/>
      <c r="RXF24" s="881"/>
      <c r="RXG24" s="881"/>
      <c r="RXH24" s="881"/>
      <c r="RXI24" s="881"/>
      <c r="RXJ24" s="881"/>
      <c r="RXK24" s="881"/>
      <c r="RXL24" s="881"/>
      <c r="RXM24" s="881"/>
      <c r="RXN24" s="881"/>
      <c r="RXO24" s="881"/>
      <c r="RXP24" s="881"/>
      <c r="RXQ24" s="881"/>
      <c r="RXR24" s="881"/>
      <c r="RXS24" s="881"/>
      <c r="RXT24" s="881"/>
      <c r="RXU24" s="881"/>
      <c r="RXV24" s="881"/>
      <c r="RXW24" s="881"/>
      <c r="RXX24" s="881"/>
      <c r="RXY24" s="881"/>
      <c r="RXZ24" s="881"/>
      <c r="RYA24" s="881"/>
      <c r="RYB24" s="881"/>
      <c r="RYC24" s="881"/>
      <c r="RYD24" s="881"/>
      <c r="RYE24" s="881"/>
      <c r="RYF24" s="881"/>
      <c r="RYG24" s="881"/>
      <c r="RYH24" s="881"/>
      <c r="RYI24" s="881"/>
      <c r="RYJ24" s="881"/>
      <c r="RYK24" s="881"/>
      <c r="RYL24" s="881"/>
      <c r="RYM24" s="881"/>
      <c r="RYN24" s="881"/>
      <c r="RYO24" s="881"/>
      <c r="RYP24" s="881"/>
      <c r="RYQ24" s="881"/>
      <c r="RYR24" s="881"/>
      <c r="RYS24" s="881"/>
      <c r="RYT24" s="881"/>
      <c r="RYU24" s="881"/>
      <c r="RYV24" s="881"/>
      <c r="RYW24" s="881"/>
      <c r="RYX24" s="881"/>
      <c r="RYY24" s="881"/>
      <c r="RYZ24" s="881"/>
      <c r="RZA24" s="881"/>
      <c r="RZB24" s="881"/>
      <c r="RZC24" s="881"/>
      <c r="RZD24" s="881"/>
      <c r="RZE24" s="881"/>
      <c r="RZF24" s="881"/>
      <c r="RZG24" s="881"/>
      <c r="RZH24" s="881"/>
      <c r="RZI24" s="881"/>
      <c r="RZJ24" s="881"/>
      <c r="RZK24" s="881"/>
      <c r="RZL24" s="881"/>
      <c r="RZM24" s="881"/>
      <c r="RZN24" s="881"/>
      <c r="RZO24" s="881"/>
      <c r="RZP24" s="881"/>
      <c r="RZQ24" s="881"/>
      <c r="RZR24" s="881"/>
      <c r="RZS24" s="881"/>
      <c r="RZT24" s="881"/>
      <c r="RZU24" s="881"/>
      <c r="RZV24" s="881"/>
      <c r="RZW24" s="881"/>
      <c r="RZX24" s="881"/>
      <c r="RZY24" s="881"/>
      <c r="RZZ24" s="881"/>
      <c r="SAA24" s="881"/>
      <c r="SAB24" s="881"/>
      <c r="SAC24" s="881"/>
      <c r="SAD24" s="881"/>
      <c r="SAE24" s="881"/>
      <c r="SAF24" s="881"/>
      <c r="SAG24" s="881"/>
      <c r="SAH24" s="881"/>
      <c r="SAI24" s="881"/>
      <c r="SAJ24" s="881"/>
      <c r="SAK24" s="881"/>
      <c r="SAL24" s="881"/>
      <c r="SAM24" s="881"/>
      <c r="SAN24" s="881"/>
      <c r="SAO24" s="881"/>
      <c r="SAP24" s="881"/>
      <c r="SAQ24" s="881"/>
      <c r="SAR24" s="881"/>
      <c r="SAS24" s="881"/>
      <c r="SAT24" s="881"/>
      <c r="SAU24" s="881"/>
      <c r="SAV24" s="881"/>
      <c r="SAW24" s="881"/>
      <c r="SAX24" s="881"/>
      <c r="SAY24" s="881"/>
      <c r="SAZ24" s="881"/>
      <c r="SBA24" s="881"/>
      <c r="SBB24" s="881"/>
      <c r="SBC24" s="881"/>
      <c r="SBD24" s="881"/>
      <c r="SBE24" s="881"/>
      <c r="SBF24" s="881"/>
      <c r="SBG24" s="881"/>
      <c r="SBH24" s="881"/>
      <c r="SBI24" s="881"/>
      <c r="SBJ24" s="881"/>
      <c r="SBK24" s="881"/>
      <c r="SBL24" s="881"/>
      <c r="SBM24" s="881"/>
      <c r="SBN24" s="881"/>
      <c r="SBO24" s="881"/>
      <c r="SBP24" s="881"/>
      <c r="SBQ24" s="881"/>
      <c r="SBR24" s="881"/>
      <c r="SBS24" s="881"/>
      <c r="SBT24" s="881"/>
      <c r="SBU24" s="881"/>
      <c r="SBV24" s="881"/>
      <c r="SBW24" s="881"/>
      <c r="SBX24" s="881"/>
      <c r="SBY24" s="881"/>
      <c r="SBZ24" s="881"/>
      <c r="SCA24" s="881"/>
      <c r="SCB24" s="881"/>
      <c r="SCC24" s="881"/>
      <c r="SCD24" s="881"/>
      <c r="SCE24" s="881"/>
      <c r="SCF24" s="881"/>
      <c r="SCG24" s="881"/>
      <c r="SCH24" s="881"/>
      <c r="SCI24" s="881"/>
      <c r="SCJ24" s="881"/>
      <c r="SCK24" s="881"/>
      <c r="SCL24" s="881"/>
      <c r="SCM24" s="881"/>
      <c r="SCN24" s="881"/>
      <c r="SCO24" s="881"/>
      <c r="SCP24" s="881"/>
      <c r="SCQ24" s="881"/>
      <c r="SCR24" s="881"/>
      <c r="SCS24" s="881"/>
      <c r="SCT24" s="881"/>
      <c r="SCU24" s="881"/>
      <c r="SCV24" s="881"/>
      <c r="SCW24" s="881"/>
      <c r="SCX24" s="881"/>
      <c r="SCY24" s="881"/>
      <c r="SCZ24" s="881"/>
      <c r="SDA24" s="881"/>
      <c r="SDB24" s="881"/>
      <c r="SDC24" s="881"/>
      <c r="SDD24" s="881"/>
      <c r="SDE24" s="881"/>
      <c r="SDF24" s="881"/>
      <c r="SDG24" s="881"/>
      <c r="SDH24" s="881"/>
      <c r="SDI24" s="881"/>
      <c r="SDJ24" s="881"/>
      <c r="SDK24" s="881"/>
      <c r="SDL24" s="881"/>
      <c r="SDM24" s="881"/>
      <c r="SDN24" s="881"/>
      <c r="SDO24" s="881"/>
      <c r="SDP24" s="881"/>
      <c r="SDQ24" s="881"/>
      <c r="SDR24" s="881"/>
      <c r="SDS24" s="881"/>
      <c r="SDT24" s="881"/>
      <c r="SDU24" s="881"/>
      <c r="SDV24" s="881"/>
      <c r="SDW24" s="881"/>
      <c r="SDX24" s="881"/>
      <c r="SDY24" s="881"/>
      <c r="SDZ24" s="881"/>
      <c r="SEA24" s="881"/>
      <c r="SEB24" s="881"/>
      <c r="SEC24" s="881"/>
      <c r="SED24" s="881"/>
      <c r="SEE24" s="881"/>
      <c r="SEF24" s="881"/>
      <c r="SEG24" s="881"/>
      <c r="SEH24" s="881"/>
      <c r="SEI24" s="881"/>
      <c r="SEJ24" s="881"/>
      <c r="SEK24" s="881"/>
      <c r="SEL24" s="881"/>
      <c r="SEM24" s="881"/>
      <c r="SEN24" s="881"/>
      <c r="SEO24" s="881"/>
      <c r="SEP24" s="881"/>
      <c r="SEQ24" s="881"/>
      <c r="SER24" s="881"/>
      <c r="SES24" s="881"/>
      <c r="SET24" s="881"/>
      <c r="SEU24" s="881"/>
      <c r="SEV24" s="881"/>
      <c r="SEW24" s="881"/>
      <c r="SEX24" s="881"/>
      <c r="SEY24" s="881"/>
      <c r="SEZ24" s="881"/>
      <c r="SFA24" s="881"/>
      <c r="SFB24" s="881"/>
      <c r="SFC24" s="881"/>
      <c r="SFD24" s="881"/>
      <c r="SFE24" s="881"/>
      <c r="SFF24" s="881"/>
      <c r="SFG24" s="881"/>
      <c r="SFH24" s="881"/>
      <c r="SFI24" s="881"/>
      <c r="SFJ24" s="881"/>
      <c r="SFK24" s="881"/>
      <c r="SFL24" s="881"/>
      <c r="SFM24" s="881"/>
      <c r="SFN24" s="881"/>
      <c r="SFO24" s="881"/>
      <c r="SFP24" s="881"/>
      <c r="SFQ24" s="881"/>
      <c r="SFR24" s="881"/>
      <c r="SFS24" s="881"/>
      <c r="SFT24" s="881"/>
      <c r="SFU24" s="881"/>
      <c r="SFV24" s="881"/>
      <c r="SFW24" s="881"/>
      <c r="SFX24" s="881"/>
      <c r="SFY24" s="881"/>
      <c r="SFZ24" s="881"/>
      <c r="SGA24" s="881"/>
      <c r="SGB24" s="881"/>
      <c r="SGC24" s="881"/>
      <c r="SGD24" s="881"/>
      <c r="SGE24" s="881"/>
      <c r="SGF24" s="881"/>
      <c r="SGG24" s="881"/>
      <c r="SGH24" s="881"/>
      <c r="SGI24" s="881"/>
      <c r="SGJ24" s="881"/>
      <c r="SGK24" s="881"/>
      <c r="SGL24" s="881"/>
      <c r="SGM24" s="881"/>
      <c r="SGN24" s="881"/>
      <c r="SGO24" s="881"/>
      <c r="SGP24" s="881"/>
      <c r="SGQ24" s="881"/>
      <c r="SGR24" s="881"/>
      <c r="SGS24" s="881"/>
      <c r="SGT24" s="881"/>
      <c r="SGU24" s="881"/>
      <c r="SGV24" s="881"/>
      <c r="SGW24" s="881"/>
      <c r="SGX24" s="881"/>
      <c r="SGY24" s="881"/>
      <c r="SGZ24" s="881"/>
      <c r="SHA24" s="881"/>
      <c r="SHB24" s="881"/>
      <c r="SHC24" s="881"/>
      <c r="SHD24" s="881"/>
      <c r="SHE24" s="881"/>
      <c r="SHF24" s="881"/>
      <c r="SHG24" s="881"/>
      <c r="SHH24" s="881"/>
      <c r="SHI24" s="881"/>
      <c r="SHJ24" s="881"/>
      <c r="SHK24" s="881"/>
      <c r="SHL24" s="881"/>
      <c r="SHM24" s="881"/>
      <c r="SHN24" s="881"/>
      <c r="SHO24" s="881"/>
      <c r="SHP24" s="881"/>
      <c r="SHQ24" s="881"/>
      <c r="SHR24" s="881"/>
      <c r="SHS24" s="881"/>
      <c r="SHT24" s="881"/>
      <c r="SHU24" s="881"/>
      <c r="SHV24" s="881"/>
      <c r="SHW24" s="881"/>
      <c r="SHX24" s="881"/>
      <c r="SHY24" s="881"/>
      <c r="SHZ24" s="881"/>
      <c r="SIA24" s="881"/>
      <c r="SIB24" s="881"/>
      <c r="SIC24" s="881"/>
      <c r="SID24" s="881"/>
      <c r="SIE24" s="881"/>
      <c r="SIF24" s="881"/>
      <c r="SIG24" s="881"/>
      <c r="SIH24" s="881"/>
      <c r="SII24" s="881"/>
      <c r="SIJ24" s="881"/>
      <c r="SIK24" s="881"/>
      <c r="SIL24" s="881"/>
      <c r="SIM24" s="881"/>
      <c r="SIN24" s="881"/>
      <c r="SIO24" s="881"/>
      <c r="SIP24" s="881"/>
      <c r="SIQ24" s="881"/>
      <c r="SIR24" s="881"/>
      <c r="SIS24" s="881"/>
      <c r="SIT24" s="881"/>
      <c r="SIU24" s="881"/>
      <c r="SIV24" s="881"/>
      <c r="SIW24" s="881"/>
      <c r="SIX24" s="881"/>
      <c r="SIY24" s="881"/>
      <c r="SIZ24" s="881"/>
      <c r="SJA24" s="881"/>
      <c r="SJB24" s="881"/>
      <c r="SJC24" s="881"/>
      <c r="SJD24" s="881"/>
      <c r="SJE24" s="881"/>
      <c r="SJF24" s="881"/>
      <c r="SJG24" s="881"/>
      <c r="SJH24" s="881"/>
      <c r="SJI24" s="881"/>
      <c r="SJJ24" s="881"/>
      <c r="SJK24" s="881"/>
      <c r="SJL24" s="881"/>
      <c r="SJM24" s="881"/>
      <c r="SJN24" s="881"/>
      <c r="SJO24" s="881"/>
      <c r="SJP24" s="881"/>
      <c r="SJQ24" s="881"/>
      <c r="SJR24" s="881"/>
      <c r="SJS24" s="881"/>
      <c r="SJT24" s="881"/>
      <c r="SJU24" s="881"/>
      <c r="SJV24" s="881"/>
      <c r="SJW24" s="881"/>
      <c r="SJX24" s="881"/>
      <c r="SJY24" s="881"/>
      <c r="SJZ24" s="881"/>
      <c r="SKA24" s="881"/>
      <c r="SKB24" s="881"/>
      <c r="SKC24" s="881"/>
      <c r="SKD24" s="881"/>
      <c r="SKE24" s="881"/>
      <c r="SKF24" s="881"/>
      <c r="SKG24" s="881"/>
      <c r="SKH24" s="881"/>
      <c r="SKI24" s="881"/>
      <c r="SKJ24" s="881"/>
      <c r="SKK24" s="881"/>
      <c r="SKL24" s="881"/>
      <c r="SKM24" s="881"/>
      <c r="SKN24" s="881"/>
      <c r="SKO24" s="881"/>
      <c r="SKP24" s="881"/>
      <c r="SKQ24" s="881"/>
      <c r="SKR24" s="881"/>
      <c r="SKS24" s="881"/>
      <c r="SKT24" s="881"/>
      <c r="SKU24" s="881"/>
      <c r="SKV24" s="881"/>
      <c r="SKW24" s="881"/>
      <c r="SKX24" s="881"/>
      <c r="SKY24" s="881"/>
      <c r="SKZ24" s="881"/>
      <c r="SLA24" s="881"/>
      <c r="SLB24" s="881"/>
      <c r="SLC24" s="881"/>
      <c r="SLD24" s="881"/>
      <c r="SLE24" s="881"/>
      <c r="SLF24" s="881"/>
      <c r="SLG24" s="881"/>
      <c r="SLH24" s="881"/>
      <c r="SLI24" s="881"/>
      <c r="SLJ24" s="881"/>
      <c r="SLK24" s="881"/>
      <c r="SLL24" s="881"/>
      <c r="SLM24" s="881"/>
      <c r="SLN24" s="881"/>
      <c r="SLO24" s="881"/>
      <c r="SLP24" s="881"/>
      <c r="SLQ24" s="881"/>
      <c r="SLR24" s="881"/>
      <c r="SLS24" s="881"/>
      <c r="SLT24" s="881"/>
      <c r="SLU24" s="881"/>
      <c r="SLV24" s="881"/>
      <c r="SLW24" s="881"/>
      <c r="SLX24" s="881"/>
      <c r="SLY24" s="881"/>
      <c r="SLZ24" s="881"/>
      <c r="SMA24" s="881"/>
      <c r="SMB24" s="881"/>
      <c r="SMC24" s="881"/>
      <c r="SMD24" s="881"/>
      <c r="SME24" s="881"/>
      <c r="SMF24" s="881"/>
      <c r="SMG24" s="881"/>
      <c r="SMH24" s="881"/>
      <c r="SMI24" s="881"/>
      <c r="SMJ24" s="881"/>
      <c r="SMK24" s="881"/>
      <c r="SML24" s="881"/>
      <c r="SMM24" s="881"/>
      <c r="SMN24" s="881"/>
      <c r="SMO24" s="881"/>
      <c r="SMP24" s="881"/>
      <c r="SMQ24" s="881"/>
      <c r="SMR24" s="881"/>
      <c r="SMS24" s="881"/>
      <c r="SMT24" s="881"/>
      <c r="SMU24" s="881"/>
      <c r="SMV24" s="881"/>
      <c r="SMW24" s="881"/>
      <c r="SMX24" s="881"/>
      <c r="SMY24" s="881"/>
      <c r="SMZ24" s="881"/>
      <c r="SNA24" s="881"/>
      <c r="SNB24" s="881"/>
      <c r="SNC24" s="881"/>
      <c r="SND24" s="881"/>
      <c r="SNE24" s="881"/>
      <c r="SNF24" s="881"/>
      <c r="SNG24" s="881"/>
      <c r="SNH24" s="881"/>
      <c r="SNI24" s="881"/>
      <c r="SNJ24" s="881"/>
      <c r="SNK24" s="881"/>
      <c r="SNL24" s="881"/>
      <c r="SNM24" s="881"/>
      <c r="SNN24" s="881"/>
      <c r="SNO24" s="881"/>
      <c r="SNP24" s="881"/>
      <c r="SNQ24" s="881"/>
      <c r="SNR24" s="881"/>
      <c r="SNS24" s="881"/>
      <c r="SNT24" s="881"/>
      <c r="SNU24" s="881"/>
      <c r="SNV24" s="881"/>
      <c r="SNW24" s="881"/>
      <c r="SNX24" s="881"/>
      <c r="SNY24" s="881"/>
      <c r="SNZ24" s="881"/>
      <c r="SOA24" s="881"/>
      <c r="SOB24" s="881"/>
      <c r="SOC24" s="881"/>
      <c r="SOD24" s="881"/>
      <c r="SOE24" s="881"/>
      <c r="SOF24" s="881"/>
      <c r="SOG24" s="881"/>
      <c r="SOH24" s="881"/>
      <c r="SOI24" s="881"/>
      <c r="SOJ24" s="881"/>
      <c r="SOK24" s="881"/>
      <c r="SOL24" s="881"/>
      <c r="SOM24" s="881"/>
      <c r="SON24" s="881"/>
      <c r="SOO24" s="881"/>
      <c r="SOP24" s="881"/>
      <c r="SOQ24" s="881"/>
      <c r="SOR24" s="881"/>
      <c r="SOS24" s="881"/>
      <c r="SOT24" s="881"/>
      <c r="SOU24" s="881"/>
      <c r="SOV24" s="881"/>
      <c r="SOW24" s="881"/>
      <c r="SOX24" s="881"/>
      <c r="SOY24" s="881"/>
      <c r="SOZ24" s="881"/>
      <c r="SPA24" s="881"/>
      <c r="SPB24" s="881"/>
      <c r="SPC24" s="881"/>
      <c r="SPD24" s="881"/>
      <c r="SPE24" s="881"/>
      <c r="SPF24" s="881"/>
      <c r="SPG24" s="881"/>
      <c r="SPH24" s="881"/>
      <c r="SPI24" s="881"/>
      <c r="SPJ24" s="881"/>
      <c r="SPK24" s="881"/>
      <c r="SPL24" s="881"/>
      <c r="SPM24" s="881"/>
      <c r="SPN24" s="881"/>
      <c r="SPO24" s="881"/>
      <c r="SPP24" s="881"/>
      <c r="SPQ24" s="881"/>
      <c r="SPR24" s="881"/>
      <c r="SPS24" s="881"/>
      <c r="SPT24" s="881"/>
      <c r="SPU24" s="881"/>
      <c r="SPV24" s="881"/>
      <c r="SPW24" s="881"/>
      <c r="SPX24" s="881"/>
      <c r="SPY24" s="881"/>
      <c r="SPZ24" s="881"/>
      <c r="SQA24" s="881"/>
      <c r="SQB24" s="881"/>
      <c r="SQC24" s="881"/>
      <c r="SQD24" s="881"/>
      <c r="SQE24" s="881"/>
      <c r="SQF24" s="881"/>
      <c r="SQG24" s="881"/>
      <c r="SQH24" s="881"/>
      <c r="SQI24" s="881"/>
      <c r="SQJ24" s="881"/>
      <c r="SQK24" s="881"/>
      <c r="SQL24" s="881"/>
      <c r="SQM24" s="881"/>
      <c r="SQN24" s="881"/>
      <c r="SQO24" s="881"/>
      <c r="SQP24" s="881"/>
      <c r="SQQ24" s="881"/>
      <c r="SQR24" s="881"/>
      <c r="SQS24" s="881"/>
      <c r="SQT24" s="881"/>
      <c r="SQU24" s="881"/>
      <c r="SQV24" s="881"/>
      <c r="SQW24" s="881"/>
      <c r="SQX24" s="881"/>
      <c r="SQY24" s="881"/>
      <c r="SQZ24" s="881"/>
      <c r="SRA24" s="881"/>
      <c r="SRB24" s="881"/>
      <c r="SRC24" s="881"/>
      <c r="SRD24" s="881"/>
      <c r="SRE24" s="881"/>
      <c r="SRF24" s="881"/>
      <c r="SRG24" s="881"/>
      <c r="SRH24" s="881"/>
      <c r="SRI24" s="881"/>
      <c r="SRJ24" s="881"/>
      <c r="SRK24" s="881"/>
      <c r="SRL24" s="881"/>
      <c r="SRM24" s="881"/>
      <c r="SRN24" s="881"/>
      <c r="SRO24" s="881"/>
      <c r="SRP24" s="881"/>
      <c r="SRQ24" s="881"/>
      <c r="SRR24" s="881"/>
      <c r="SRS24" s="881"/>
      <c r="SRT24" s="881"/>
      <c r="SRU24" s="881"/>
      <c r="SRV24" s="881"/>
      <c r="SRW24" s="881"/>
      <c r="SRX24" s="881"/>
      <c r="SRY24" s="881"/>
      <c r="SRZ24" s="881"/>
      <c r="SSA24" s="881"/>
      <c r="SSB24" s="881"/>
      <c r="SSC24" s="881"/>
      <c r="SSD24" s="881"/>
      <c r="SSE24" s="881"/>
      <c r="SSF24" s="881"/>
      <c r="SSG24" s="881"/>
      <c r="SSH24" s="881"/>
      <c r="SSI24" s="881"/>
      <c r="SSJ24" s="881"/>
      <c r="SSK24" s="881"/>
      <c r="SSL24" s="881"/>
      <c r="SSM24" s="881"/>
      <c r="SSN24" s="881"/>
      <c r="SSO24" s="881"/>
      <c r="SSP24" s="881"/>
      <c r="SSQ24" s="881"/>
      <c r="SSR24" s="881"/>
      <c r="SSS24" s="881"/>
      <c r="SST24" s="881"/>
      <c r="SSU24" s="881"/>
      <c r="SSV24" s="881"/>
      <c r="SSW24" s="881"/>
      <c r="SSX24" s="881"/>
      <c r="SSY24" s="881"/>
      <c r="SSZ24" s="881"/>
      <c r="STA24" s="881"/>
      <c r="STB24" s="881"/>
      <c r="STC24" s="881"/>
      <c r="STD24" s="881"/>
      <c r="STE24" s="881"/>
      <c r="STF24" s="881"/>
      <c r="STG24" s="881"/>
      <c r="STH24" s="881"/>
      <c r="STI24" s="881"/>
      <c r="STJ24" s="881"/>
      <c r="STK24" s="881"/>
      <c r="STL24" s="881"/>
      <c r="STM24" s="881"/>
      <c r="STN24" s="881"/>
      <c r="STO24" s="881"/>
      <c r="STP24" s="881"/>
      <c r="STQ24" s="881"/>
      <c r="STR24" s="881"/>
      <c r="STS24" s="881"/>
      <c r="STT24" s="881"/>
      <c r="STU24" s="881"/>
      <c r="STV24" s="881"/>
      <c r="STW24" s="881"/>
      <c r="STX24" s="881"/>
      <c r="STY24" s="881"/>
      <c r="STZ24" s="881"/>
      <c r="SUA24" s="881"/>
      <c r="SUB24" s="881"/>
      <c r="SUC24" s="881"/>
      <c r="SUD24" s="881"/>
      <c r="SUE24" s="881"/>
      <c r="SUF24" s="881"/>
      <c r="SUG24" s="881"/>
      <c r="SUH24" s="881"/>
      <c r="SUI24" s="881"/>
      <c r="SUJ24" s="881"/>
      <c r="SUK24" s="881"/>
      <c r="SUL24" s="881"/>
      <c r="SUM24" s="881"/>
      <c r="SUN24" s="881"/>
      <c r="SUO24" s="881"/>
      <c r="SUP24" s="881"/>
      <c r="SUQ24" s="881"/>
      <c r="SUR24" s="881"/>
      <c r="SUS24" s="881"/>
      <c r="SUT24" s="881"/>
      <c r="SUU24" s="881"/>
      <c r="SUV24" s="881"/>
      <c r="SUW24" s="881"/>
      <c r="SUX24" s="881"/>
      <c r="SUY24" s="881"/>
      <c r="SUZ24" s="881"/>
      <c r="SVA24" s="881"/>
      <c r="SVB24" s="881"/>
      <c r="SVC24" s="881"/>
      <c r="SVD24" s="881"/>
      <c r="SVE24" s="881"/>
      <c r="SVF24" s="881"/>
      <c r="SVG24" s="881"/>
      <c r="SVH24" s="881"/>
      <c r="SVI24" s="881"/>
      <c r="SVJ24" s="881"/>
      <c r="SVK24" s="881"/>
      <c r="SVL24" s="881"/>
      <c r="SVM24" s="881"/>
      <c r="SVN24" s="881"/>
      <c r="SVO24" s="881"/>
      <c r="SVP24" s="881"/>
      <c r="SVQ24" s="881"/>
      <c r="SVR24" s="881"/>
      <c r="SVS24" s="881"/>
      <c r="SVT24" s="881"/>
      <c r="SVU24" s="881"/>
      <c r="SVV24" s="881"/>
      <c r="SVW24" s="881"/>
      <c r="SVX24" s="881"/>
      <c r="SVY24" s="881"/>
      <c r="SVZ24" s="881"/>
      <c r="SWA24" s="881"/>
      <c r="SWB24" s="881"/>
      <c r="SWC24" s="881"/>
      <c r="SWD24" s="881"/>
      <c r="SWE24" s="881"/>
      <c r="SWF24" s="881"/>
      <c r="SWG24" s="881"/>
      <c r="SWH24" s="881"/>
      <c r="SWI24" s="881"/>
      <c r="SWJ24" s="881"/>
      <c r="SWK24" s="881"/>
      <c r="SWL24" s="881"/>
      <c r="SWM24" s="881"/>
      <c r="SWN24" s="881"/>
      <c r="SWO24" s="881"/>
      <c r="SWP24" s="881"/>
      <c r="SWQ24" s="881"/>
      <c r="SWR24" s="881"/>
      <c r="SWS24" s="881"/>
      <c r="SWT24" s="881"/>
      <c r="SWU24" s="881"/>
      <c r="SWV24" s="881"/>
      <c r="SWW24" s="881"/>
      <c r="SWX24" s="881"/>
      <c r="SWY24" s="881"/>
      <c r="SWZ24" s="881"/>
      <c r="SXA24" s="881"/>
      <c r="SXB24" s="881"/>
      <c r="SXC24" s="881"/>
      <c r="SXD24" s="881"/>
      <c r="SXE24" s="881"/>
      <c r="SXF24" s="881"/>
      <c r="SXG24" s="881"/>
      <c r="SXH24" s="881"/>
      <c r="SXI24" s="881"/>
      <c r="SXJ24" s="881"/>
      <c r="SXK24" s="881"/>
      <c r="SXL24" s="881"/>
      <c r="SXM24" s="881"/>
      <c r="SXN24" s="881"/>
      <c r="SXO24" s="881"/>
      <c r="SXP24" s="881"/>
      <c r="SXQ24" s="881"/>
      <c r="SXR24" s="881"/>
      <c r="SXS24" s="881"/>
      <c r="SXT24" s="881"/>
      <c r="SXU24" s="881"/>
      <c r="SXV24" s="881"/>
      <c r="SXW24" s="881"/>
      <c r="SXX24" s="881"/>
      <c r="SXY24" s="881"/>
      <c r="SXZ24" s="881"/>
      <c r="SYA24" s="881"/>
      <c r="SYB24" s="881"/>
      <c r="SYC24" s="881"/>
      <c r="SYD24" s="881"/>
      <c r="SYE24" s="881"/>
      <c r="SYF24" s="881"/>
      <c r="SYG24" s="881"/>
      <c r="SYH24" s="881"/>
      <c r="SYI24" s="881"/>
      <c r="SYJ24" s="881"/>
      <c r="SYK24" s="881"/>
      <c r="SYL24" s="881"/>
      <c r="SYM24" s="881"/>
      <c r="SYN24" s="881"/>
      <c r="SYO24" s="881"/>
      <c r="SYP24" s="881"/>
      <c r="SYQ24" s="881"/>
      <c r="SYR24" s="881"/>
      <c r="SYS24" s="881"/>
      <c r="SYT24" s="881"/>
      <c r="SYU24" s="881"/>
      <c r="SYV24" s="881"/>
      <c r="SYW24" s="881"/>
      <c r="SYX24" s="881"/>
      <c r="SYY24" s="881"/>
      <c r="SYZ24" s="881"/>
      <c r="SZA24" s="881"/>
      <c r="SZB24" s="881"/>
      <c r="SZC24" s="881"/>
      <c r="SZD24" s="881"/>
      <c r="SZE24" s="881"/>
      <c r="SZF24" s="881"/>
      <c r="SZG24" s="881"/>
      <c r="SZH24" s="881"/>
      <c r="SZI24" s="881"/>
      <c r="SZJ24" s="881"/>
      <c r="SZK24" s="881"/>
      <c r="SZL24" s="881"/>
      <c r="SZM24" s="881"/>
      <c r="SZN24" s="881"/>
      <c r="SZO24" s="881"/>
      <c r="SZP24" s="881"/>
      <c r="SZQ24" s="881"/>
      <c r="SZR24" s="881"/>
      <c r="SZS24" s="881"/>
      <c r="SZT24" s="881"/>
      <c r="SZU24" s="881"/>
      <c r="SZV24" s="881"/>
      <c r="SZW24" s="881"/>
      <c r="SZX24" s="881"/>
      <c r="SZY24" s="881"/>
      <c r="SZZ24" s="881"/>
      <c r="TAA24" s="881"/>
      <c r="TAB24" s="881"/>
      <c r="TAC24" s="881"/>
      <c r="TAD24" s="881"/>
      <c r="TAE24" s="881"/>
      <c r="TAF24" s="881"/>
      <c r="TAG24" s="881"/>
      <c r="TAH24" s="881"/>
      <c r="TAI24" s="881"/>
      <c r="TAJ24" s="881"/>
      <c r="TAK24" s="881"/>
      <c r="TAL24" s="881"/>
      <c r="TAM24" s="881"/>
      <c r="TAN24" s="881"/>
      <c r="TAO24" s="881"/>
      <c r="TAP24" s="881"/>
      <c r="TAQ24" s="881"/>
      <c r="TAR24" s="881"/>
      <c r="TAS24" s="881"/>
      <c r="TAT24" s="881"/>
      <c r="TAU24" s="881"/>
      <c r="TAV24" s="881"/>
      <c r="TAW24" s="881"/>
      <c r="TAX24" s="881"/>
      <c r="TAY24" s="881"/>
      <c r="TAZ24" s="881"/>
      <c r="TBA24" s="881"/>
      <c r="TBB24" s="881"/>
      <c r="TBC24" s="881"/>
      <c r="TBD24" s="881"/>
      <c r="TBE24" s="881"/>
      <c r="TBF24" s="881"/>
      <c r="TBG24" s="881"/>
      <c r="TBH24" s="881"/>
      <c r="TBI24" s="881"/>
      <c r="TBJ24" s="881"/>
      <c r="TBK24" s="881"/>
      <c r="TBL24" s="881"/>
      <c r="TBM24" s="881"/>
      <c r="TBN24" s="881"/>
      <c r="TBO24" s="881"/>
      <c r="TBP24" s="881"/>
      <c r="TBQ24" s="881"/>
      <c r="TBR24" s="881"/>
      <c r="TBS24" s="881"/>
      <c r="TBT24" s="881"/>
      <c r="TBU24" s="881"/>
      <c r="TBV24" s="881"/>
      <c r="TBW24" s="881"/>
      <c r="TBX24" s="881"/>
      <c r="TBY24" s="881"/>
      <c r="TBZ24" s="881"/>
      <c r="TCA24" s="881"/>
      <c r="TCB24" s="881"/>
      <c r="TCC24" s="881"/>
      <c r="TCD24" s="881"/>
      <c r="TCE24" s="881"/>
      <c r="TCF24" s="881"/>
      <c r="TCG24" s="881"/>
      <c r="TCH24" s="881"/>
      <c r="TCI24" s="881"/>
      <c r="TCJ24" s="881"/>
      <c r="TCK24" s="881"/>
      <c r="TCL24" s="881"/>
      <c r="TCM24" s="881"/>
      <c r="TCN24" s="881"/>
      <c r="TCO24" s="881"/>
      <c r="TCP24" s="881"/>
      <c r="TCQ24" s="881"/>
      <c r="TCR24" s="881"/>
      <c r="TCS24" s="881"/>
      <c r="TCT24" s="881"/>
      <c r="TCU24" s="881"/>
      <c r="TCV24" s="881"/>
      <c r="TCW24" s="881"/>
      <c r="TCX24" s="881"/>
      <c r="TCY24" s="881"/>
      <c r="TCZ24" s="881"/>
      <c r="TDA24" s="881"/>
      <c r="TDB24" s="881"/>
      <c r="TDC24" s="881"/>
      <c r="TDD24" s="881"/>
      <c r="TDE24" s="881"/>
      <c r="TDF24" s="881"/>
      <c r="TDG24" s="881"/>
      <c r="TDH24" s="881"/>
      <c r="TDI24" s="881"/>
      <c r="TDJ24" s="881"/>
      <c r="TDK24" s="881"/>
      <c r="TDL24" s="881"/>
      <c r="TDM24" s="881"/>
      <c r="TDN24" s="881"/>
      <c r="TDO24" s="881"/>
      <c r="TDP24" s="881"/>
      <c r="TDQ24" s="881"/>
      <c r="TDR24" s="881"/>
      <c r="TDS24" s="881"/>
      <c r="TDT24" s="881"/>
      <c r="TDU24" s="881"/>
      <c r="TDV24" s="881"/>
      <c r="TDW24" s="881"/>
      <c r="TDX24" s="881"/>
      <c r="TDY24" s="881"/>
      <c r="TDZ24" s="881"/>
      <c r="TEA24" s="881"/>
      <c r="TEB24" s="881"/>
      <c r="TEC24" s="881"/>
      <c r="TED24" s="881"/>
      <c r="TEE24" s="881"/>
      <c r="TEF24" s="881"/>
      <c r="TEG24" s="881"/>
      <c r="TEH24" s="881"/>
      <c r="TEI24" s="881"/>
      <c r="TEJ24" s="881"/>
      <c r="TEK24" s="881"/>
      <c r="TEL24" s="881"/>
      <c r="TEM24" s="881"/>
      <c r="TEN24" s="881"/>
      <c r="TEO24" s="881"/>
      <c r="TEP24" s="881"/>
      <c r="TEQ24" s="881"/>
      <c r="TER24" s="881"/>
      <c r="TES24" s="881"/>
      <c r="TET24" s="881"/>
      <c r="TEU24" s="881"/>
      <c r="TEV24" s="881"/>
      <c r="TEW24" s="881"/>
      <c r="TEX24" s="881"/>
      <c r="TEY24" s="881"/>
      <c r="TEZ24" s="881"/>
      <c r="TFA24" s="881"/>
      <c r="TFB24" s="881"/>
      <c r="TFC24" s="881"/>
      <c r="TFD24" s="881"/>
      <c r="TFE24" s="881"/>
      <c r="TFF24" s="881"/>
      <c r="TFG24" s="881"/>
      <c r="TFH24" s="881"/>
      <c r="TFI24" s="881"/>
      <c r="TFJ24" s="881"/>
      <c r="TFK24" s="881"/>
      <c r="TFL24" s="881"/>
      <c r="TFM24" s="881"/>
      <c r="TFN24" s="881"/>
      <c r="TFO24" s="881"/>
      <c r="TFP24" s="881"/>
      <c r="TFQ24" s="881"/>
      <c r="TFR24" s="881"/>
      <c r="TFS24" s="881"/>
      <c r="TFT24" s="881"/>
      <c r="TFU24" s="881"/>
      <c r="TFV24" s="881"/>
      <c r="TFW24" s="881"/>
      <c r="TFX24" s="881"/>
      <c r="TFY24" s="881"/>
      <c r="TFZ24" s="881"/>
      <c r="TGA24" s="881"/>
      <c r="TGB24" s="881"/>
      <c r="TGC24" s="881"/>
      <c r="TGD24" s="881"/>
      <c r="TGE24" s="881"/>
      <c r="TGF24" s="881"/>
      <c r="TGG24" s="881"/>
      <c r="TGH24" s="881"/>
      <c r="TGI24" s="881"/>
      <c r="TGJ24" s="881"/>
      <c r="TGK24" s="881"/>
      <c r="TGL24" s="881"/>
      <c r="TGM24" s="881"/>
      <c r="TGN24" s="881"/>
      <c r="TGO24" s="881"/>
      <c r="TGP24" s="881"/>
      <c r="TGQ24" s="881"/>
      <c r="TGR24" s="881"/>
      <c r="TGS24" s="881"/>
      <c r="TGT24" s="881"/>
      <c r="TGU24" s="881"/>
      <c r="TGV24" s="881"/>
      <c r="TGW24" s="881"/>
      <c r="TGX24" s="881"/>
      <c r="TGY24" s="881"/>
      <c r="TGZ24" s="881"/>
      <c r="THA24" s="881"/>
      <c r="THB24" s="881"/>
      <c r="THC24" s="881"/>
      <c r="THD24" s="881"/>
      <c r="THE24" s="881"/>
      <c r="THF24" s="881"/>
      <c r="THG24" s="881"/>
      <c r="THH24" s="881"/>
      <c r="THI24" s="881"/>
      <c r="THJ24" s="881"/>
      <c r="THK24" s="881"/>
      <c r="THL24" s="881"/>
      <c r="THM24" s="881"/>
      <c r="THN24" s="881"/>
      <c r="THO24" s="881"/>
      <c r="THP24" s="881"/>
      <c r="THQ24" s="881"/>
      <c r="THR24" s="881"/>
      <c r="THS24" s="881"/>
      <c r="THT24" s="881"/>
      <c r="THU24" s="881"/>
      <c r="THV24" s="881"/>
      <c r="THW24" s="881"/>
      <c r="THX24" s="881"/>
      <c r="THY24" s="881"/>
      <c r="THZ24" s="881"/>
      <c r="TIA24" s="881"/>
      <c r="TIB24" s="881"/>
      <c r="TIC24" s="881"/>
      <c r="TID24" s="881"/>
      <c r="TIE24" s="881"/>
      <c r="TIF24" s="881"/>
      <c r="TIG24" s="881"/>
      <c r="TIH24" s="881"/>
      <c r="TII24" s="881"/>
      <c r="TIJ24" s="881"/>
      <c r="TIK24" s="881"/>
      <c r="TIL24" s="881"/>
      <c r="TIM24" s="881"/>
      <c r="TIN24" s="881"/>
      <c r="TIO24" s="881"/>
      <c r="TIP24" s="881"/>
      <c r="TIQ24" s="881"/>
      <c r="TIR24" s="881"/>
      <c r="TIS24" s="881"/>
      <c r="TIT24" s="881"/>
      <c r="TIU24" s="881"/>
      <c r="TIV24" s="881"/>
      <c r="TIW24" s="881"/>
      <c r="TIX24" s="881"/>
      <c r="TIY24" s="881"/>
      <c r="TIZ24" s="881"/>
      <c r="TJA24" s="881"/>
      <c r="TJB24" s="881"/>
      <c r="TJC24" s="881"/>
      <c r="TJD24" s="881"/>
      <c r="TJE24" s="881"/>
      <c r="TJF24" s="881"/>
      <c r="TJG24" s="881"/>
      <c r="TJH24" s="881"/>
      <c r="TJI24" s="881"/>
      <c r="TJJ24" s="881"/>
      <c r="TJK24" s="881"/>
      <c r="TJL24" s="881"/>
      <c r="TJM24" s="881"/>
      <c r="TJN24" s="881"/>
      <c r="TJO24" s="881"/>
      <c r="TJP24" s="881"/>
      <c r="TJQ24" s="881"/>
      <c r="TJR24" s="881"/>
      <c r="TJS24" s="881"/>
      <c r="TJT24" s="881"/>
      <c r="TJU24" s="881"/>
      <c r="TJV24" s="881"/>
      <c r="TJW24" s="881"/>
      <c r="TJX24" s="881"/>
      <c r="TJY24" s="881"/>
      <c r="TJZ24" s="881"/>
      <c r="TKA24" s="881"/>
      <c r="TKB24" s="881"/>
      <c r="TKC24" s="881"/>
      <c r="TKD24" s="881"/>
      <c r="TKE24" s="881"/>
      <c r="TKF24" s="881"/>
      <c r="TKG24" s="881"/>
      <c r="TKH24" s="881"/>
      <c r="TKI24" s="881"/>
      <c r="TKJ24" s="881"/>
      <c r="TKK24" s="881"/>
      <c r="TKL24" s="881"/>
      <c r="TKM24" s="881"/>
      <c r="TKN24" s="881"/>
      <c r="TKO24" s="881"/>
      <c r="TKP24" s="881"/>
      <c r="TKQ24" s="881"/>
      <c r="TKR24" s="881"/>
      <c r="TKS24" s="881"/>
      <c r="TKT24" s="881"/>
      <c r="TKU24" s="881"/>
      <c r="TKV24" s="881"/>
      <c r="TKW24" s="881"/>
      <c r="TKX24" s="881"/>
      <c r="TKY24" s="881"/>
      <c r="TKZ24" s="881"/>
      <c r="TLA24" s="881"/>
      <c r="TLB24" s="881"/>
      <c r="TLC24" s="881"/>
      <c r="TLD24" s="881"/>
      <c r="TLE24" s="881"/>
      <c r="TLF24" s="881"/>
      <c r="TLG24" s="881"/>
      <c r="TLH24" s="881"/>
      <c r="TLI24" s="881"/>
      <c r="TLJ24" s="881"/>
      <c r="TLK24" s="881"/>
      <c r="TLL24" s="881"/>
      <c r="TLM24" s="881"/>
      <c r="TLN24" s="881"/>
      <c r="TLO24" s="881"/>
      <c r="TLP24" s="881"/>
      <c r="TLQ24" s="881"/>
      <c r="TLR24" s="881"/>
      <c r="TLS24" s="881"/>
      <c r="TLT24" s="881"/>
      <c r="TLU24" s="881"/>
      <c r="TLV24" s="881"/>
      <c r="TLW24" s="881"/>
      <c r="TLX24" s="881"/>
      <c r="TLY24" s="881"/>
      <c r="TLZ24" s="881"/>
      <c r="TMA24" s="881"/>
      <c r="TMB24" s="881"/>
      <c r="TMC24" s="881"/>
      <c r="TMD24" s="881"/>
      <c r="TME24" s="881"/>
      <c r="TMF24" s="881"/>
      <c r="TMG24" s="881"/>
      <c r="TMH24" s="881"/>
      <c r="TMI24" s="881"/>
      <c r="TMJ24" s="881"/>
      <c r="TMK24" s="881"/>
      <c r="TML24" s="881"/>
      <c r="TMM24" s="881"/>
      <c r="TMN24" s="881"/>
      <c r="TMO24" s="881"/>
      <c r="TMP24" s="881"/>
      <c r="TMQ24" s="881"/>
      <c r="TMR24" s="881"/>
      <c r="TMS24" s="881"/>
      <c r="TMT24" s="881"/>
      <c r="TMU24" s="881"/>
      <c r="TMV24" s="881"/>
      <c r="TMW24" s="881"/>
      <c r="TMX24" s="881"/>
      <c r="TMY24" s="881"/>
      <c r="TMZ24" s="881"/>
      <c r="TNA24" s="881"/>
      <c r="TNB24" s="881"/>
      <c r="TNC24" s="881"/>
      <c r="TND24" s="881"/>
      <c r="TNE24" s="881"/>
      <c r="TNF24" s="881"/>
      <c r="TNG24" s="881"/>
      <c r="TNH24" s="881"/>
      <c r="TNI24" s="881"/>
      <c r="TNJ24" s="881"/>
      <c r="TNK24" s="881"/>
      <c r="TNL24" s="881"/>
      <c r="TNM24" s="881"/>
      <c r="TNN24" s="881"/>
      <c r="TNO24" s="881"/>
      <c r="TNP24" s="881"/>
      <c r="TNQ24" s="881"/>
      <c r="TNR24" s="881"/>
      <c r="TNS24" s="881"/>
      <c r="TNT24" s="881"/>
      <c r="TNU24" s="881"/>
      <c r="TNV24" s="881"/>
      <c r="TNW24" s="881"/>
      <c r="TNX24" s="881"/>
      <c r="TNY24" s="881"/>
      <c r="TNZ24" s="881"/>
      <c r="TOA24" s="881"/>
      <c r="TOB24" s="881"/>
      <c r="TOC24" s="881"/>
      <c r="TOD24" s="881"/>
      <c r="TOE24" s="881"/>
      <c r="TOF24" s="881"/>
      <c r="TOG24" s="881"/>
      <c r="TOH24" s="881"/>
      <c r="TOI24" s="881"/>
      <c r="TOJ24" s="881"/>
      <c r="TOK24" s="881"/>
      <c r="TOL24" s="881"/>
      <c r="TOM24" s="881"/>
      <c r="TON24" s="881"/>
      <c r="TOO24" s="881"/>
      <c r="TOP24" s="881"/>
      <c r="TOQ24" s="881"/>
      <c r="TOR24" s="881"/>
      <c r="TOS24" s="881"/>
      <c r="TOT24" s="881"/>
      <c r="TOU24" s="881"/>
      <c r="TOV24" s="881"/>
      <c r="TOW24" s="881"/>
      <c r="TOX24" s="881"/>
      <c r="TOY24" s="881"/>
      <c r="TOZ24" s="881"/>
      <c r="TPA24" s="881"/>
      <c r="TPB24" s="881"/>
      <c r="TPC24" s="881"/>
      <c r="TPD24" s="881"/>
      <c r="TPE24" s="881"/>
      <c r="TPF24" s="881"/>
      <c r="TPG24" s="881"/>
      <c r="TPH24" s="881"/>
      <c r="TPI24" s="881"/>
      <c r="TPJ24" s="881"/>
      <c r="TPK24" s="881"/>
      <c r="TPL24" s="881"/>
      <c r="TPM24" s="881"/>
      <c r="TPN24" s="881"/>
      <c r="TPO24" s="881"/>
      <c r="TPP24" s="881"/>
      <c r="TPQ24" s="881"/>
      <c r="TPR24" s="881"/>
      <c r="TPS24" s="881"/>
      <c r="TPT24" s="881"/>
      <c r="TPU24" s="881"/>
      <c r="TPV24" s="881"/>
      <c r="TPW24" s="881"/>
      <c r="TPX24" s="881"/>
      <c r="TPY24" s="881"/>
      <c r="TPZ24" s="881"/>
      <c r="TQA24" s="881"/>
      <c r="TQB24" s="881"/>
      <c r="TQC24" s="881"/>
      <c r="TQD24" s="881"/>
      <c r="TQE24" s="881"/>
      <c r="TQF24" s="881"/>
      <c r="TQG24" s="881"/>
      <c r="TQH24" s="881"/>
      <c r="TQI24" s="881"/>
      <c r="TQJ24" s="881"/>
      <c r="TQK24" s="881"/>
      <c r="TQL24" s="881"/>
      <c r="TQM24" s="881"/>
      <c r="TQN24" s="881"/>
      <c r="TQO24" s="881"/>
      <c r="TQP24" s="881"/>
      <c r="TQQ24" s="881"/>
      <c r="TQR24" s="881"/>
      <c r="TQS24" s="881"/>
      <c r="TQT24" s="881"/>
      <c r="TQU24" s="881"/>
      <c r="TQV24" s="881"/>
      <c r="TQW24" s="881"/>
      <c r="TQX24" s="881"/>
      <c r="TQY24" s="881"/>
      <c r="TQZ24" s="881"/>
      <c r="TRA24" s="881"/>
      <c r="TRB24" s="881"/>
      <c r="TRC24" s="881"/>
      <c r="TRD24" s="881"/>
      <c r="TRE24" s="881"/>
      <c r="TRF24" s="881"/>
      <c r="TRG24" s="881"/>
      <c r="TRH24" s="881"/>
      <c r="TRI24" s="881"/>
      <c r="TRJ24" s="881"/>
      <c r="TRK24" s="881"/>
      <c r="TRL24" s="881"/>
      <c r="TRM24" s="881"/>
      <c r="TRN24" s="881"/>
      <c r="TRO24" s="881"/>
      <c r="TRP24" s="881"/>
      <c r="TRQ24" s="881"/>
      <c r="TRR24" s="881"/>
      <c r="TRS24" s="881"/>
      <c r="TRT24" s="881"/>
      <c r="TRU24" s="881"/>
      <c r="TRV24" s="881"/>
      <c r="TRW24" s="881"/>
      <c r="TRX24" s="881"/>
      <c r="TRY24" s="881"/>
      <c r="TRZ24" s="881"/>
      <c r="TSA24" s="881"/>
      <c r="TSB24" s="881"/>
      <c r="TSC24" s="881"/>
      <c r="TSD24" s="881"/>
      <c r="TSE24" s="881"/>
      <c r="TSF24" s="881"/>
      <c r="TSG24" s="881"/>
      <c r="TSH24" s="881"/>
      <c r="TSI24" s="881"/>
      <c r="TSJ24" s="881"/>
      <c r="TSK24" s="881"/>
      <c r="TSL24" s="881"/>
      <c r="TSM24" s="881"/>
      <c r="TSN24" s="881"/>
      <c r="TSO24" s="881"/>
      <c r="TSP24" s="881"/>
      <c r="TSQ24" s="881"/>
      <c r="TSR24" s="881"/>
      <c r="TSS24" s="881"/>
      <c r="TST24" s="881"/>
      <c r="TSU24" s="881"/>
      <c r="TSV24" s="881"/>
      <c r="TSW24" s="881"/>
      <c r="TSX24" s="881"/>
      <c r="TSY24" s="881"/>
      <c r="TSZ24" s="881"/>
      <c r="TTA24" s="881"/>
      <c r="TTB24" s="881"/>
      <c r="TTC24" s="881"/>
      <c r="TTD24" s="881"/>
      <c r="TTE24" s="881"/>
      <c r="TTF24" s="881"/>
      <c r="TTG24" s="881"/>
      <c r="TTH24" s="881"/>
      <c r="TTI24" s="881"/>
      <c r="TTJ24" s="881"/>
      <c r="TTK24" s="881"/>
      <c r="TTL24" s="881"/>
      <c r="TTM24" s="881"/>
      <c r="TTN24" s="881"/>
      <c r="TTO24" s="881"/>
      <c r="TTP24" s="881"/>
      <c r="TTQ24" s="881"/>
      <c r="TTR24" s="881"/>
      <c r="TTS24" s="881"/>
      <c r="TTT24" s="881"/>
      <c r="TTU24" s="881"/>
      <c r="TTV24" s="881"/>
      <c r="TTW24" s="881"/>
      <c r="TTX24" s="881"/>
      <c r="TTY24" s="881"/>
      <c r="TTZ24" s="881"/>
      <c r="TUA24" s="881"/>
      <c r="TUB24" s="881"/>
      <c r="TUC24" s="881"/>
      <c r="TUD24" s="881"/>
      <c r="TUE24" s="881"/>
      <c r="TUF24" s="881"/>
      <c r="TUG24" s="881"/>
      <c r="TUH24" s="881"/>
      <c r="TUI24" s="881"/>
      <c r="TUJ24" s="881"/>
      <c r="TUK24" s="881"/>
      <c r="TUL24" s="881"/>
      <c r="TUM24" s="881"/>
      <c r="TUN24" s="881"/>
      <c r="TUO24" s="881"/>
      <c r="TUP24" s="881"/>
      <c r="TUQ24" s="881"/>
      <c r="TUR24" s="881"/>
      <c r="TUS24" s="881"/>
      <c r="TUT24" s="881"/>
      <c r="TUU24" s="881"/>
      <c r="TUV24" s="881"/>
      <c r="TUW24" s="881"/>
      <c r="TUX24" s="881"/>
      <c r="TUY24" s="881"/>
      <c r="TUZ24" s="881"/>
      <c r="TVA24" s="881"/>
      <c r="TVB24" s="881"/>
      <c r="TVC24" s="881"/>
      <c r="TVD24" s="881"/>
      <c r="TVE24" s="881"/>
      <c r="TVF24" s="881"/>
      <c r="TVG24" s="881"/>
      <c r="TVH24" s="881"/>
      <c r="TVI24" s="881"/>
      <c r="TVJ24" s="881"/>
      <c r="TVK24" s="881"/>
      <c r="TVL24" s="881"/>
      <c r="TVM24" s="881"/>
      <c r="TVN24" s="881"/>
      <c r="TVO24" s="881"/>
      <c r="TVP24" s="881"/>
      <c r="TVQ24" s="881"/>
      <c r="TVR24" s="881"/>
      <c r="TVS24" s="881"/>
      <c r="TVT24" s="881"/>
      <c r="TVU24" s="881"/>
      <c r="TVV24" s="881"/>
      <c r="TVW24" s="881"/>
      <c r="TVX24" s="881"/>
      <c r="TVY24" s="881"/>
      <c r="TVZ24" s="881"/>
      <c r="TWA24" s="881"/>
      <c r="TWB24" s="881"/>
      <c r="TWC24" s="881"/>
      <c r="TWD24" s="881"/>
      <c r="TWE24" s="881"/>
      <c r="TWF24" s="881"/>
      <c r="TWG24" s="881"/>
      <c r="TWH24" s="881"/>
      <c r="TWI24" s="881"/>
      <c r="TWJ24" s="881"/>
      <c r="TWK24" s="881"/>
      <c r="TWL24" s="881"/>
      <c r="TWM24" s="881"/>
      <c r="TWN24" s="881"/>
      <c r="TWO24" s="881"/>
      <c r="TWP24" s="881"/>
      <c r="TWQ24" s="881"/>
      <c r="TWR24" s="881"/>
      <c r="TWS24" s="881"/>
      <c r="TWT24" s="881"/>
      <c r="TWU24" s="881"/>
      <c r="TWV24" s="881"/>
      <c r="TWW24" s="881"/>
      <c r="TWX24" s="881"/>
      <c r="TWY24" s="881"/>
      <c r="TWZ24" s="881"/>
      <c r="TXA24" s="881"/>
      <c r="TXB24" s="881"/>
      <c r="TXC24" s="881"/>
      <c r="TXD24" s="881"/>
      <c r="TXE24" s="881"/>
      <c r="TXF24" s="881"/>
      <c r="TXG24" s="881"/>
      <c r="TXH24" s="881"/>
      <c r="TXI24" s="881"/>
      <c r="TXJ24" s="881"/>
      <c r="TXK24" s="881"/>
      <c r="TXL24" s="881"/>
      <c r="TXM24" s="881"/>
      <c r="TXN24" s="881"/>
      <c r="TXO24" s="881"/>
      <c r="TXP24" s="881"/>
      <c r="TXQ24" s="881"/>
      <c r="TXR24" s="881"/>
      <c r="TXS24" s="881"/>
      <c r="TXT24" s="881"/>
      <c r="TXU24" s="881"/>
      <c r="TXV24" s="881"/>
      <c r="TXW24" s="881"/>
      <c r="TXX24" s="881"/>
      <c r="TXY24" s="881"/>
      <c r="TXZ24" s="881"/>
      <c r="TYA24" s="881"/>
      <c r="TYB24" s="881"/>
      <c r="TYC24" s="881"/>
      <c r="TYD24" s="881"/>
      <c r="TYE24" s="881"/>
      <c r="TYF24" s="881"/>
      <c r="TYG24" s="881"/>
      <c r="TYH24" s="881"/>
      <c r="TYI24" s="881"/>
      <c r="TYJ24" s="881"/>
      <c r="TYK24" s="881"/>
      <c r="TYL24" s="881"/>
      <c r="TYM24" s="881"/>
      <c r="TYN24" s="881"/>
      <c r="TYO24" s="881"/>
      <c r="TYP24" s="881"/>
      <c r="TYQ24" s="881"/>
      <c r="TYR24" s="881"/>
      <c r="TYS24" s="881"/>
      <c r="TYT24" s="881"/>
      <c r="TYU24" s="881"/>
      <c r="TYV24" s="881"/>
      <c r="TYW24" s="881"/>
      <c r="TYX24" s="881"/>
      <c r="TYY24" s="881"/>
      <c r="TYZ24" s="881"/>
      <c r="TZA24" s="881"/>
      <c r="TZB24" s="881"/>
      <c r="TZC24" s="881"/>
      <c r="TZD24" s="881"/>
      <c r="TZE24" s="881"/>
      <c r="TZF24" s="881"/>
      <c r="TZG24" s="881"/>
      <c r="TZH24" s="881"/>
      <c r="TZI24" s="881"/>
      <c r="TZJ24" s="881"/>
      <c r="TZK24" s="881"/>
      <c r="TZL24" s="881"/>
      <c r="TZM24" s="881"/>
      <c r="TZN24" s="881"/>
      <c r="TZO24" s="881"/>
      <c r="TZP24" s="881"/>
      <c r="TZQ24" s="881"/>
      <c r="TZR24" s="881"/>
      <c r="TZS24" s="881"/>
      <c r="TZT24" s="881"/>
      <c r="TZU24" s="881"/>
      <c r="TZV24" s="881"/>
      <c r="TZW24" s="881"/>
      <c r="TZX24" s="881"/>
      <c r="TZY24" s="881"/>
      <c r="TZZ24" s="881"/>
      <c r="UAA24" s="881"/>
      <c r="UAB24" s="881"/>
      <c r="UAC24" s="881"/>
      <c r="UAD24" s="881"/>
      <c r="UAE24" s="881"/>
      <c r="UAF24" s="881"/>
      <c r="UAG24" s="881"/>
      <c r="UAH24" s="881"/>
      <c r="UAI24" s="881"/>
      <c r="UAJ24" s="881"/>
      <c r="UAK24" s="881"/>
      <c r="UAL24" s="881"/>
      <c r="UAM24" s="881"/>
      <c r="UAN24" s="881"/>
      <c r="UAO24" s="881"/>
      <c r="UAP24" s="881"/>
      <c r="UAQ24" s="881"/>
      <c r="UAR24" s="881"/>
      <c r="UAS24" s="881"/>
      <c r="UAT24" s="881"/>
      <c r="UAU24" s="881"/>
      <c r="UAV24" s="881"/>
      <c r="UAW24" s="881"/>
      <c r="UAX24" s="881"/>
      <c r="UAY24" s="881"/>
      <c r="UAZ24" s="881"/>
      <c r="UBA24" s="881"/>
      <c r="UBB24" s="881"/>
      <c r="UBC24" s="881"/>
      <c r="UBD24" s="881"/>
      <c r="UBE24" s="881"/>
      <c r="UBF24" s="881"/>
      <c r="UBG24" s="881"/>
      <c r="UBH24" s="881"/>
      <c r="UBI24" s="881"/>
      <c r="UBJ24" s="881"/>
      <c r="UBK24" s="881"/>
      <c r="UBL24" s="881"/>
      <c r="UBM24" s="881"/>
      <c r="UBN24" s="881"/>
      <c r="UBO24" s="881"/>
      <c r="UBP24" s="881"/>
      <c r="UBQ24" s="881"/>
      <c r="UBR24" s="881"/>
      <c r="UBS24" s="881"/>
      <c r="UBT24" s="881"/>
      <c r="UBU24" s="881"/>
      <c r="UBV24" s="881"/>
      <c r="UBW24" s="881"/>
      <c r="UBX24" s="881"/>
      <c r="UBY24" s="881"/>
      <c r="UBZ24" s="881"/>
      <c r="UCA24" s="881"/>
      <c r="UCB24" s="881"/>
      <c r="UCC24" s="881"/>
      <c r="UCD24" s="881"/>
      <c r="UCE24" s="881"/>
      <c r="UCF24" s="881"/>
      <c r="UCG24" s="881"/>
      <c r="UCH24" s="881"/>
      <c r="UCI24" s="881"/>
      <c r="UCJ24" s="881"/>
      <c r="UCK24" s="881"/>
      <c r="UCL24" s="881"/>
      <c r="UCM24" s="881"/>
      <c r="UCN24" s="881"/>
      <c r="UCO24" s="881"/>
      <c r="UCP24" s="881"/>
      <c r="UCQ24" s="881"/>
      <c r="UCR24" s="881"/>
      <c r="UCS24" s="881"/>
      <c r="UCT24" s="881"/>
      <c r="UCU24" s="881"/>
      <c r="UCV24" s="881"/>
      <c r="UCW24" s="881"/>
      <c r="UCX24" s="881"/>
      <c r="UCY24" s="881"/>
      <c r="UCZ24" s="881"/>
      <c r="UDA24" s="881"/>
      <c r="UDB24" s="881"/>
      <c r="UDC24" s="881"/>
      <c r="UDD24" s="881"/>
      <c r="UDE24" s="881"/>
      <c r="UDF24" s="881"/>
      <c r="UDG24" s="881"/>
      <c r="UDH24" s="881"/>
      <c r="UDI24" s="881"/>
      <c r="UDJ24" s="881"/>
      <c r="UDK24" s="881"/>
      <c r="UDL24" s="881"/>
      <c r="UDM24" s="881"/>
      <c r="UDN24" s="881"/>
      <c r="UDO24" s="881"/>
      <c r="UDP24" s="881"/>
      <c r="UDQ24" s="881"/>
      <c r="UDR24" s="881"/>
      <c r="UDS24" s="881"/>
      <c r="UDT24" s="881"/>
      <c r="UDU24" s="881"/>
      <c r="UDV24" s="881"/>
      <c r="UDW24" s="881"/>
      <c r="UDX24" s="881"/>
      <c r="UDY24" s="881"/>
      <c r="UDZ24" s="881"/>
      <c r="UEA24" s="881"/>
      <c r="UEB24" s="881"/>
      <c r="UEC24" s="881"/>
      <c r="UED24" s="881"/>
      <c r="UEE24" s="881"/>
      <c r="UEF24" s="881"/>
      <c r="UEG24" s="881"/>
      <c r="UEH24" s="881"/>
      <c r="UEI24" s="881"/>
      <c r="UEJ24" s="881"/>
      <c r="UEK24" s="881"/>
      <c r="UEL24" s="881"/>
      <c r="UEM24" s="881"/>
      <c r="UEN24" s="881"/>
      <c r="UEO24" s="881"/>
      <c r="UEP24" s="881"/>
      <c r="UEQ24" s="881"/>
      <c r="UER24" s="881"/>
      <c r="UES24" s="881"/>
      <c r="UET24" s="881"/>
      <c r="UEU24" s="881"/>
      <c r="UEV24" s="881"/>
      <c r="UEW24" s="881"/>
      <c r="UEX24" s="881"/>
      <c r="UEY24" s="881"/>
      <c r="UEZ24" s="881"/>
      <c r="UFA24" s="881"/>
      <c r="UFB24" s="881"/>
      <c r="UFC24" s="881"/>
      <c r="UFD24" s="881"/>
      <c r="UFE24" s="881"/>
      <c r="UFF24" s="881"/>
      <c r="UFG24" s="881"/>
      <c r="UFH24" s="881"/>
      <c r="UFI24" s="881"/>
      <c r="UFJ24" s="881"/>
      <c r="UFK24" s="881"/>
      <c r="UFL24" s="881"/>
      <c r="UFM24" s="881"/>
      <c r="UFN24" s="881"/>
      <c r="UFO24" s="881"/>
      <c r="UFP24" s="881"/>
      <c r="UFQ24" s="881"/>
      <c r="UFR24" s="881"/>
      <c r="UFS24" s="881"/>
      <c r="UFT24" s="881"/>
      <c r="UFU24" s="881"/>
      <c r="UFV24" s="881"/>
      <c r="UFW24" s="881"/>
      <c r="UFX24" s="881"/>
      <c r="UFY24" s="881"/>
      <c r="UFZ24" s="881"/>
      <c r="UGA24" s="881"/>
      <c r="UGB24" s="881"/>
      <c r="UGC24" s="881"/>
      <c r="UGD24" s="881"/>
      <c r="UGE24" s="881"/>
      <c r="UGF24" s="881"/>
      <c r="UGG24" s="881"/>
      <c r="UGH24" s="881"/>
      <c r="UGI24" s="881"/>
      <c r="UGJ24" s="881"/>
      <c r="UGK24" s="881"/>
      <c r="UGL24" s="881"/>
      <c r="UGM24" s="881"/>
      <c r="UGN24" s="881"/>
      <c r="UGO24" s="881"/>
      <c r="UGP24" s="881"/>
      <c r="UGQ24" s="881"/>
      <c r="UGR24" s="881"/>
      <c r="UGS24" s="881"/>
      <c r="UGT24" s="881"/>
      <c r="UGU24" s="881"/>
      <c r="UGV24" s="881"/>
      <c r="UGW24" s="881"/>
      <c r="UGX24" s="881"/>
      <c r="UGY24" s="881"/>
      <c r="UGZ24" s="881"/>
      <c r="UHA24" s="881"/>
      <c r="UHB24" s="881"/>
      <c r="UHC24" s="881"/>
      <c r="UHD24" s="881"/>
      <c r="UHE24" s="881"/>
      <c r="UHF24" s="881"/>
      <c r="UHG24" s="881"/>
      <c r="UHH24" s="881"/>
      <c r="UHI24" s="881"/>
      <c r="UHJ24" s="881"/>
      <c r="UHK24" s="881"/>
      <c r="UHL24" s="881"/>
      <c r="UHM24" s="881"/>
      <c r="UHN24" s="881"/>
      <c r="UHO24" s="881"/>
      <c r="UHP24" s="881"/>
      <c r="UHQ24" s="881"/>
      <c r="UHR24" s="881"/>
      <c r="UHS24" s="881"/>
      <c r="UHT24" s="881"/>
      <c r="UHU24" s="881"/>
      <c r="UHV24" s="881"/>
      <c r="UHW24" s="881"/>
      <c r="UHX24" s="881"/>
      <c r="UHY24" s="881"/>
      <c r="UHZ24" s="881"/>
      <c r="UIA24" s="881"/>
      <c r="UIB24" s="881"/>
      <c r="UIC24" s="881"/>
      <c r="UID24" s="881"/>
      <c r="UIE24" s="881"/>
      <c r="UIF24" s="881"/>
      <c r="UIG24" s="881"/>
      <c r="UIH24" s="881"/>
      <c r="UII24" s="881"/>
      <c r="UIJ24" s="881"/>
      <c r="UIK24" s="881"/>
      <c r="UIL24" s="881"/>
      <c r="UIM24" s="881"/>
      <c r="UIN24" s="881"/>
      <c r="UIO24" s="881"/>
      <c r="UIP24" s="881"/>
      <c r="UIQ24" s="881"/>
      <c r="UIR24" s="881"/>
      <c r="UIS24" s="881"/>
      <c r="UIT24" s="881"/>
      <c r="UIU24" s="881"/>
      <c r="UIV24" s="881"/>
      <c r="UIW24" s="881"/>
      <c r="UIX24" s="881"/>
      <c r="UIY24" s="881"/>
      <c r="UIZ24" s="881"/>
      <c r="UJA24" s="881"/>
      <c r="UJB24" s="881"/>
      <c r="UJC24" s="881"/>
      <c r="UJD24" s="881"/>
      <c r="UJE24" s="881"/>
      <c r="UJF24" s="881"/>
      <c r="UJG24" s="881"/>
      <c r="UJH24" s="881"/>
      <c r="UJI24" s="881"/>
      <c r="UJJ24" s="881"/>
      <c r="UJK24" s="881"/>
      <c r="UJL24" s="881"/>
      <c r="UJM24" s="881"/>
      <c r="UJN24" s="881"/>
      <c r="UJO24" s="881"/>
      <c r="UJP24" s="881"/>
      <c r="UJQ24" s="881"/>
      <c r="UJR24" s="881"/>
      <c r="UJS24" s="881"/>
      <c r="UJT24" s="881"/>
      <c r="UJU24" s="881"/>
      <c r="UJV24" s="881"/>
      <c r="UJW24" s="881"/>
      <c r="UJX24" s="881"/>
      <c r="UJY24" s="881"/>
      <c r="UJZ24" s="881"/>
      <c r="UKA24" s="881"/>
      <c r="UKB24" s="881"/>
      <c r="UKC24" s="881"/>
      <c r="UKD24" s="881"/>
      <c r="UKE24" s="881"/>
      <c r="UKF24" s="881"/>
      <c r="UKG24" s="881"/>
      <c r="UKH24" s="881"/>
      <c r="UKI24" s="881"/>
      <c r="UKJ24" s="881"/>
      <c r="UKK24" s="881"/>
      <c r="UKL24" s="881"/>
      <c r="UKM24" s="881"/>
      <c r="UKN24" s="881"/>
      <c r="UKO24" s="881"/>
      <c r="UKP24" s="881"/>
      <c r="UKQ24" s="881"/>
      <c r="UKR24" s="881"/>
      <c r="UKS24" s="881"/>
      <c r="UKT24" s="881"/>
      <c r="UKU24" s="881"/>
      <c r="UKV24" s="881"/>
      <c r="UKW24" s="881"/>
      <c r="UKX24" s="881"/>
      <c r="UKY24" s="881"/>
      <c r="UKZ24" s="881"/>
      <c r="ULA24" s="881"/>
      <c r="ULB24" s="881"/>
      <c r="ULC24" s="881"/>
      <c r="ULD24" s="881"/>
      <c r="ULE24" s="881"/>
      <c r="ULF24" s="881"/>
      <c r="ULG24" s="881"/>
      <c r="ULH24" s="881"/>
      <c r="ULI24" s="881"/>
      <c r="ULJ24" s="881"/>
      <c r="ULK24" s="881"/>
      <c r="ULL24" s="881"/>
      <c r="ULM24" s="881"/>
      <c r="ULN24" s="881"/>
      <c r="ULO24" s="881"/>
      <c r="ULP24" s="881"/>
      <c r="ULQ24" s="881"/>
      <c r="ULR24" s="881"/>
      <c r="ULS24" s="881"/>
      <c r="ULT24" s="881"/>
      <c r="ULU24" s="881"/>
      <c r="ULV24" s="881"/>
      <c r="ULW24" s="881"/>
      <c r="ULX24" s="881"/>
      <c r="ULY24" s="881"/>
      <c r="ULZ24" s="881"/>
      <c r="UMA24" s="881"/>
      <c r="UMB24" s="881"/>
      <c r="UMC24" s="881"/>
      <c r="UMD24" s="881"/>
      <c r="UME24" s="881"/>
      <c r="UMF24" s="881"/>
      <c r="UMG24" s="881"/>
      <c r="UMH24" s="881"/>
      <c r="UMI24" s="881"/>
      <c r="UMJ24" s="881"/>
      <c r="UMK24" s="881"/>
      <c r="UML24" s="881"/>
      <c r="UMM24" s="881"/>
      <c r="UMN24" s="881"/>
      <c r="UMO24" s="881"/>
      <c r="UMP24" s="881"/>
      <c r="UMQ24" s="881"/>
      <c r="UMR24" s="881"/>
      <c r="UMS24" s="881"/>
      <c r="UMT24" s="881"/>
      <c r="UMU24" s="881"/>
      <c r="UMV24" s="881"/>
      <c r="UMW24" s="881"/>
      <c r="UMX24" s="881"/>
      <c r="UMY24" s="881"/>
      <c r="UMZ24" s="881"/>
      <c r="UNA24" s="881"/>
      <c r="UNB24" s="881"/>
      <c r="UNC24" s="881"/>
      <c r="UND24" s="881"/>
      <c r="UNE24" s="881"/>
      <c r="UNF24" s="881"/>
      <c r="UNG24" s="881"/>
      <c r="UNH24" s="881"/>
      <c r="UNI24" s="881"/>
      <c r="UNJ24" s="881"/>
      <c r="UNK24" s="881"/>
      <c r="UNL24" s="881"/>
      <c r="UNM24" s="881"/>
      <c r="UNN24" s="881"/>
      <c r="UNO24" s="881"/>
      <c r="UNP24" s="881"/>
      <c r="UNQ24" s="881"/>
      <c r="UNR24" s="881"/>
      <c r="UNS24" s="881"/>
      <c r="UNT24" s="881"/>
      <c r="UNU24" s="881"/>
      <c r="UNV24" s="881"/>
      <c r="UNW24" s="881"/>
      <c r="UNX24" s="881"/>
      <c r="UNY24" s="881"/>
      <c r="UNZ24" s="881"/>
      <c r="UOA24" s="881"/>
      <c r="UOB24" s="881"/>
      <c r="UOC24" s="881"/>
      <c r="UOD24" s="881"/>
      <c r="UOE24" s="881"/>
      <c r="UOF24" s="881"/>
      <c r="UOG24" s="881"/>
      <c r="UOH24" s="881"/>
      <c r="UOI24" s="881"/>
      <c r="UOJ24" s="881"/>
      <c r="UOK24" s="881"/>
      <c r="UOL24" s="881"/>
      <c r="UOM24" s="881"/>
      <c r="UON24" s="881"/>
      <c r="UOO24" s="881"/>
      <c r="UOP24" s="881"/>
      <c r="UOQ24" s="881"/>
      <c r="UOR24" s="881"/>
      <c r="UOS24" s="881"/>
      <c r="UOT24" s="881"/>
      <c r="UOU24" s="881"/>
      <c r="UOV24" s="881"/>
      <c r="UOW24" s="881"/>
      <c r="UOX24" s="881"/>
      <c r="UOY24" s="881"/>
      <c r="UOZ24" s="881"/>
      <c r="UPA24" s="881"/>
      <c r="UPB24" s="881"/>
      <c r="UPC24" s="881"/>
      <c r="UPD24" s="881"/>
      <c r="UPE24" s="881"/>
      <c r="UPF24" s="881"/>
      <c r="UPG24" s="881"/>
      <c r="UPH24" s="881"/>
      <c r="UPI24" s="881"/>
      <c r="UPJ24" s="881"/>
      <c r="UPK24" s="881"/>
      <c r="UPL24" s="881"/>
      <c r="UPM24" s="881"/>
      <c r="UPN24" s="881"/>
      <c r="UPO24" s="881"/>
      <c r="UPP24" s="881"/>
      <c r="UPQ24" s="881"/>
      <c r="UPR24" s="881"/>
      <c r="UPS24" s="881"/>
      <c r="UPT24" s="881"/>
      <c r="UPU24" s="881"/>
      <c r="UPV24" s="881"/>
      <c r="UPW24" s="881"/>
      <c r="UPX24" s="881"/>
      <c r="UPY24" s="881"/>
      <c r="UPZ24" s="881"/>
      <c r="UQA24" s="881"/>
      <c r="UQB24" s="881"/>
      <c r="UQC24" s="881"/>
      <c r="UQD24" s="881"/>
      <c r="UQE24" s="881"/>
      <c r="UQF24" s="881"/>
      <c r="UQG24" s="881"/>
      <c r="UQH24" s="881"/>
      <c r="UQI24" s="881"/>
      <c r="UQJ24" s="881"/>
      <c r="UQK24" s="881"/>
      <c r="UQL24" s="881"/>
      <c r="UQM24" s="881"/>
      <c r="UQN24" s="881"/>
      <c r="UQO24" s="881"/>
      <c r="UQP24" s="881"/>
      <c r="UQQ24" s="881"/>
      <c r="UQR24" s="881"/>
      <c r="UQS24" s="881"/>
      <c r="UQT24" s="881"/>
      <c r="UQU24" s="881"/>
      <c r="UQV24" s="881"/>
      <c r="UQW24" s="881"/>
      <c r="UQX24" s="881"/>
      <c r="UQY24" s="881"/>
      <c r="UQZ24" s="881"/>
      <c r="URA24" s="881"/>
      <c r="URB24" s="881"/>
      <c r="URC24" s="881"/>
      <c r="URD24" s="881"/>
      <c r="URE24" s="881"/>
      <c r="URF24" s="881"/>
      <c r="URG24" s="881"/>
      <c r="URH24" s="881"/>
      <c r="URI24" s="881"/>
      <c r="URJ24" s="881"/>
      <c r="URK24" s="881"/>
      <c r="URL24" s="881"/>
      <c r="URM24" s="881"/>
      <c r="URN24" s="881"/>
      <c r="URO24" s="881"/>
      <c r="URP24" s="881"/>
      <c r="URQ24" s="881"/>
      <c r="URR24" s="881"/>
      <c r="URS24" s="881"/>
      <c r="URT24" s="881"/>
      <c r="URU24" s="881"/>
      <c r="URV24" s="881"/>
      <c r="URW24" s="881"/>
      <c r="URX24" s="881"/>
      <c r="URY24" s="881"/>
      <c r="URZ24" s="881"/>
      <c r="USA24" s="881"/>
      <c r="USB24" s="881"/>
      <c r="USC24" s="881"/>
      <c r="USD24" s="881"/>
      <c r="USE24" s="881"/>
      <c r="USF24" s="881"/>
      <c r="USG24" s="881"/>
      <c r="USH24" s="881"/>
      <c r="USI24" s="881"/>
      <c r="USJ24" s="881"/>
      <c r="USK24" s="881"/>
      <c r="USL24" s="881"/>
      <c r="USM24" s="881"/>
      <c r="USN24" s="881"/>
      <c r="USO24" s="881"/>
      <c r="USP24" s="881"/>
      <c r="USQ24" s="881"/>
      <c r="USR24" s="881"/>
      <c r="USS24" s="881"/>
      <c r="UST24" s="881"/>
      <c r="USU24" s="881"/>
      <c r="USV24" s="881"/>
      <c r="USW24" s="881"/>
      <c r="USX24" s="881"/>
      <c r="USY24" s="881"/>
      <c r="USZ24" s="881"/>
      <c r="UTA24" s="881"/>
      <c r="UTB24" s="881"/>
      <c r="UTC24" s="881"/>
      <c r="UTD24" s="881"/>
      <c r="UTE24" s="881"/>
      <c r="UTF24" s="881"/>
      <c r="UTG24" s="881"/>
      <c r="UTH24" s="881"/>
      <c r="UTI24" s="881"/>
      <c r="UTJ24" s="881"/>
      <c r="UTK24" s="881"/>
      <c r="UTL24" s="881"/>
      <c r="UTM24" s="881"/>
      <c r="UTN24" s="881"/>
      <c r="UTO24" s="881"/>
      <c r="UTP24" s="881"/>
      <c r="UTQ24" s="881"/>
      <c r="UTR24" s="881"/>
      <c r="UTS24" s="881"/>
      <c r="UTT24" s="881"/>
      <c r="UTU24" s="881"/>
      <c r="UTV24" s="881"/>
      <c r="UTW24" s="881"/>
      <c r="UTX24" s="881"/>
      <c r="UTY24" s="881"/>
      <c r="UTZ24" s="881"/>
      <c r="UUA24" s="881"/>
      <c r="UUB24" s="881"/>
      <c r="UUC24" s="881"/>
      <c r="UUD24" s="881"/>
      <c r="UUE24" s="881"/>
      <c r="UUF24" s="881"/>
      <c r="UUG24" s="881"/>
      <c r="UUH24" s="881"/>
      <c r="UUI24" s="881"/>
      <c r="UUJ24" s="881"/>
      <c r="UUK24" s="881"/>
      <c r="UUL24" s="881"/>
      <c r="UUM24" s="881"/>
      <c r="UUN24" s="881"/>
      <c r="UUO24" s="881"/>
      <c r="UUP24" s="881"/>
      <c r="UUQ24" s="881"/>
      <c r="UUR24" s="881"/>
      <c r="UUS24" s="881"/>
      <c r="UUT24" s="881"/>
      <c r="UUU24" s="881"/>
      <c r="UUV24" s="881"/>
      <c r="UUW24" s="881"/>
      <c r="UUX24" s="881"/>
      <c r="UUY24" s="881"/>
      <c r="UUZ24" s="881"/>
      <c r="UVA24" s="881"/>
      <c r="UVB24" s="881"/>
      <c r="UVC24" s="881"/>
      <c r="UVD24" s="881"/>
      <c r="UVE24" s="881"/>
      <c r="UVF24" s="881"/>
      <c r="UVG24" s="881"/>
      <c r="UVH24" s="881"/>
      <c r="UVI24" s="881"/>
      <c r="UVJ24" s="881"/>
      <c r="UVK24" s="881"/>
      <c r="UVL24" s="881"/>
      <c r="UVM24" s="881"/>
      <c r="UVN24" s="881"/>
      <c r="UVO24" s="881"/>
      <c r="UVP24" s="881"/>
      <c r="UVQ24" s="881"/>
      <c r="UVR24" s="881"/>
      <c r="UVS24" s="881"/>
      <c r="UVT24" s="881"/>
      <c r="UVU24" s="881"/>
      <c r="UVV24" s="881"/>
      <c r="UVW24" s="881"/>
      <c r="UVX24" s="881"/>
      <c r="UVY24" s="881"/>
      <c r="UVZ24" s="881"/>
      <c r="UWA24" s="881"/>
      <c r="UWB24" s="881"/>
      <c r="UWC24" s="881"/>
      <c r="UWD24" s="881"/>
      <c r="UWE24" s="881"/>
      <c r="UWF24" s="881"/>
      <c r="UWG24" s="881"/>
      <c r="UWH24" s="881"/>
      <c r="UWI24" s="881"/>
      <c r="UWJ24" s="881"/>
      <c r="UWK24" s="881"/>
      <c r="UWL24" s="881"/>
      <c r="UWM24" s="881"/>
      <c r="UWN24" s="881"/>
      <c r="UWO24" s="881"/>
      <c r="UWP24" s="881"/>
      <c r="UWQ24" s="881"/>
      <c r="UWR24" s="881"/>
      <c r="UWS24" s="881"/>
      <c r="UWT24" s="881"/>
      <c r="UWU24" s="881"/>
      <c r="UWV24" s="881"/>
      <c r="UWW24" s="881"/>
      <c r="UWX24" s="881"/>
      <c r="UWY24" s="881"/>
      <c r="UWZ24" s="881"/>
      <c r="UXA24" s="881"/>
      <c r="UXB24" s="881"/>
      <c r="UXC24" s="881"/>
      <c r="UXD24" s="881"/>
      <c r="UXE24" s="881"/>
      <c r="UXF24" s="881"/>
      <c r="UXG24" s="881"/>
      <c r="UXH24" s="881"/>
      <c r="UXI24" s="881"/>
      <c r="UXJ24" s="881"/>
      <c r="UXK24" s="881"/>
      <c r="UXL24" s="881"/>
      <c r="UXM24" s="881"/>
      <c r="UXN24" s="881"/>
      <c r="UXO24" s="881"/>
      <c r="UXP24" s="881"/>
      <c r="UXQ24" s="881"/>
      <c r="UXR24" s="881"/>
      <c r="UXS24" s="881"/>
      <c r="UXT24" s="881"/>
      <c r="UXU24" s="881"/>
      <c r="UXV24" s="881"/>
      <c r="UXW24" s="881"/>
      <c r="UXX24" s="881"/>
      <c r="UXY24" s="881"/>
      <c r="UXZ24" s="881"/>
      <c r="UYA24" s="881"/>
      <c r="UYB24" s="881"/>
      <c r="UYC24" s="881"/>
      <c r="UYD24" s="881"/>
      <c r="UYE24" s="881"/>
      <c r="UYF24" s="881"/>
      <c r="UYG24" s="881"/>
      <c r="UYH24" s="881"/>
      <c r="UYI24" s="881"/>
      <c r="UYJ24" s="881"/>
      <c r="UYK24" s="881"/>
      <c r="UYL24" s="881"/>
      <c r="UYM24" s="881"/>
      <c r="UYN24" s="881"/>
      <c r="UYO24" s="881"/>
      <c r="UYP24" s="881"/>
      <c r="UYQ24" s="881"/>
      <c r="UYR24" s="881"/>
      <c r="UYS24" s="881"/>
      <c r="UYT24" s="881"/>
      <c r="UYU24" s="881"/>
      <c r="UYV24" s="881"/>
      <c r="UYW24" s="881"/>
      <c r="UYX24" s="881"/>
      <c r="UYY24" s="881"/>
      <c r="UYZ24" s="881"/>
      <c r="UZA24" s="881"/>
      <c r="UZB24" s="881"/>
      <c r="UZC24" s="881"/>
      <c r="UZD24" s="881"/>
      <c r="UZE24" s="881"/>
      <c r="UZF24" s="881"/>
      <c r="UZG24" s="881"/>
      <c r="UZH24" s="881"/>
      <c r="UZI24" s="881"/>
      <c r="UZJ24" s="881"/>
      <c r="UZK24" s="881"/>
      <c r="UZL24" s="881"/>
      <c r="UZM24" s="881"/>
      <c r="UZN24" s="881"/>
      <c r="UZO24" s="881"/>
      <c r="UZP24" s="881"/>
      <c r="UZQ24" s="881"/>
      <c r="UZR24" s="881"/>
      <c r="UZS24" s="881"/>
      <c r="UZT24" s="881"/>
      <c r="UZU24" s="881"/>
      <c r="UZV24" s="881"/>
      <c r="UZW24" s="881"/>
      <c r="UZX24" s="881"/>
      <c r="UZY24" s="881"/>
      <c r="UZZ24" s="881"/>
      <c r="VAA24" s="881"/>
      <c r="VAB24" s="881"/>
      <c r="VAC24" s="881"/>
      <c r="VAD24" s="881"/>
      <c r="VAE24" s="881"/>
      <c r="VAF24" s="881"/>
      <c r="VAG24" s="881"/>
      <c r="VAH24" s="881"/>
      <c r="VAI24" s="881"/>
      <c r="VAJ24" s="881"/>
      <c r="VAK24" s="881"/>
      <c r="VAL24" s="881"/>
      <c r="VAM24" s="881"/>
      <c r="VAN24" s="881"/>
      <c r="VAO24" s="881"/>
      <c r="VAP24" s="881"/>
      <c r="VAQ24" s="881"/>
      <c r="VAR24" s="881"/>
      <c r="VAS24" s="881"/>
      <c r="VAT24" s="881"/>
      <c r="VAU24" s="881"/>
      <c r="VAV24" s="881"/>
      <c r="VAW24" s="881"/>
      <c r="VAX24" s="881"/>
      <c r="VAY24" s="881"/>
      <c r="VAZ24" s="881"/>
      <c r="VBA24" s="881"/>
      <c r="VBB24" s="881"/>
      <c r="VBC24" s="881"/>
      <c r="VBD24" s="881"/>
      <c r="VBE24" s="881"/>
      <c r="VBF24" s="881"/>
      <c r="VBG24" s="881"/>
      <c r="VBH24" s="881"/>
      <c r="VBI24" s="881"/>
      <c r="VBJ24" s="881"/>
      <c r="VBK24" s="881"/>
      <c r="VBL24" s="881"/>
      <c r="VBM24" s="881"/>
      <c r="VBN24" s="881"/>
      <c r="VBO24" s="881"/>
      <c r="VBP24" s="881"/>
      <c r="VBQ24" s="881"/>
      <c r="VBR24" s="881"/>
      <c r="VBS24" s="881"/>
      <c r="VBT24" s="881"/>
      <c r="VBU24" s="881"/>
      <c r="VBV24" s="881"/>
      <c r="VBW24" s="881"/>
      <c r="VBX24" s="881"/>
      <c r="VBY24" s="881"/>
      <c r="VBZ24" s="881"/>
      <c r="VCA24" s="881"/>
      <c r="VCB24" s="881"/>
      <c r="VCC24" s="881"/>
      <c r="VCD24" s="881"/>
      <c r="VCE24" s="881"/>
      <c r="VCF24" s="881"/>
      <c r="VCG24" s="881"/>
      <c r="VCH24" s="881"/>
      <c r="VCI24" s="881"/>
      <c r="VCJ24" s="881"/>
      <c r="VCK24" s="881"/>
      <c r="VCL24" s="881"/>
      <c r="VCM24" s="881"/>
      <c r="VCN24" s="881"/>
      <c r="VCO24" s="881"/>
      <c r="VCP24" s="881"/>
      <c r="VCQ24" s="881"/>
      <c r="VCR24" s="881"/>
      <c r="VCS24" s="881"/>
      <c r="VCT24" s="881"/>
      <c r="VCU24" s="881"/>
      <c r="VCV24" s="881"/>
      <c r="VCW24" s="881"/>
      <c r="VCX24" s="881"/>
      <c r="VCY24" s="881"/>
      <c r="VCZ24" s="881"/>
      <c r="VDA24" s="881"/>
      <c r="VDB24" s="881"/>
      <c r="VDC24" s="881"/>
      <c r="VDD24" s="881"/>
      <c r="VDE24" s="881"/>
      <c r="VDF24" s="881"/>
      <c r="VDG24" s="881"/>
      <c r="VDH24" s="881"/>
      <c r="VDI24" s="881"/>
      <c r="VDJ24" s="881"/>
      <c r="VDK24" s="881"/>
      <c r="VDL24" s="881"/>
      <c r="VDM24" s="881"/>
      <c r="VDN24" s="881"/>
      <c r="VDO24" s="881"/>
      <c r="VDP24" s="881"/>
      <c r="VDQ24" s="881"/>
      <c r="VDR24" s="881"/>
      <c r="VDS24" s="881"/>
      <c r="VDT24" s="881"/>
      <c r="VDU24" s="881"/>
      <c r="VDV24" s="881"/>
      <c r="VDW24" s="881"/>
      <c r="VDX24" s="881"/>
      <c r="VDY24" s="881"/>
      <c r="VDZ24" s="881"/>
      <c r="VEA24" s="881"/>
      <c r="VEB24" s="881"/>
      <c r="VEC24" s="881"/>
      <c r="VED24" s="881"/>
      <c r="VEE24" s="881"/>
      <c r="VEF24" s="881"/>
      <c r="VEG24" s="881"/>
      <c r="VEH24" s="881"/>
      <c r="VEI24" s="881"/>
      <c r="VEJ24" s="881"/>
      <c r="VEK24" s="881"/>
      <c r="VEL24" s="881"/>
      <c r="VEM24" s="881"/>
      <c r="VEN24" s="881"/>
      <c r="VEO24" s="881"/>
      <c r="VEP24" s="881"/>
      <c r="VEQ24" s="881"/>
      <c r="VER24" s="881"/>
      <c r="VES24" s="881"/>
      <c r="VET24" s="881"/>
      <c r="VEU24" s="881"/>
      <c r="VEV24" s="881"/>
      <c r="VEW24" s="881"/>
      <c r="VEX24" s="881"/>
      <c r="VEY24" s="881"/>
      <c r="VEZ24" s="881"/>
      <c r="VFA24" s="881"/>
      <c r="VFB24" s="881"/>
      <c r="VFC24" s="881"/>
      <c r="VFD24" s="881"/>
      <c r="VFE24" s="881"/>
      <c r="VFF24" s="881"/>
      <c r="VFG24" s="881"/>
      <c r="VFH24" s="881"/>
      <c r="VFI24" s="881"/>
      <c r="VFJ24" s="881"/>
      <c r="VFK24" s="881"/>
      <c r="VFL24" s="881"/>
      <c r="VFM24" s="881"/>
      <c r="VFN24" s="881"/>
      <c r="VFO24" s="881"/>
      <c r="VFP24" s="881"/>
      <c r="VFQ24" s="881"/>
      <c r="VFR24" s="881"/>
      <c r="VFS24" s="881"/>
      <c r="VFT24" s="881"/>
      <c r="VFU24" s="881"/>
      <c r="VFV24" s="881"/>
      <c r="VFW24" s="881"/>
      <c r="VFX24" s="881"/>
      <c r="VFY24" s="881"/>
      <c r="VFZ24" s="881"/>
      <c r="VGA24" s="881"/>
      <c r="VGB24" s="881"/>
      <c r="VGC24" s="881"/>
      <c r="VGD24" s="881"/>
      <c r="VGE24" s="881"/>
      <c r="VGF24" s="881"/>
      <c r="VGG24" s="881"/>
      <c r="VGH24" s="881"/>
      <c r="VGI24" s="881"/>
      <c r="VGJ24" s="881"/>
      <c r="VGK24" s="881"/>
      <c r="VGL24" s="881"/>
      <c r="VGM24" s="881"/>
      <c r="VGN24" s="881"/>
      <c r="VGO24" s="881"/>
      <c r="VGP24" s="881"/>
      <c r="VGQ24" s="881"/>
      <c r="VGR24" s="881"/>
      <c r="VGS24" s="881"/>
      <c r="VGT24" s="881"/>
      <c r="VGU24" s="881"/>
      <c r="VGV24" s="881"/>
      <c r="VGW24" s="881"/>
      <c r="VGX24" s="881"/>
      <c r="VGY24" s="881"/>
      <c r="VGZ24" s="881"/>
      <c r="VHA24" s="881"/>
      <c r="VHB24" s="881"/>
      <c r="VHC24" s="881"/>
      <c r="VHD24" s="881"/>
      <c r="VHE24" s="881"/>
      <c r="VHF24" s="881"/>
      <c r="VHG24" s="881"/>
      <c r="VHH24" s="881"/>
      <c r="VHI24" s="881"/>
      <c r="VHJ24" s="881"/>
      <c r="VHK24" s="881"/>
      <c r="VHL24" s="881"/>
      <c r="VHM24" s="881"/>
      <c r="VHN24" s="881"/>
      <c r="VHO24" s="881"/>
      <c r="VHP24" s="881"/>
      <c r="VHQ24" s="881"/>
      <c r="VHR24" s="881"/>
      <c r="VHS24" s="881"/>
      <c r="VHT24" s="881"/>
      <c r="VHU24" s="881"/>
      <c r="VHV24" s="881"/>
      <c r="VHW24" s="881"/>
      <c r="VHX24" s="881"/>
      <c r="VHY24" s="881"/>
      <c r="VHZ24" s="881"/>
      <c r="VIA24" s="881"/>
      <c r="VIB24" s="881"/>
      <c r="VIC24" s="881"/>
      <c r="VID24" s="881"/>
      <c r="VIE24" s="881"/>
      <c r="VIF24" s="881"/>
      <c r="VIG24" s="881"/>
      <c r="VIH24" s="881"/>
      <c r="VII24" s="881"/>
      <c r="VIJ24" s="881"/>
      <c r="VIK24" s="881"/>
      <c r="VIL24" s="881"/>
      <c r="VIM24" s="881"/>
      <c r="VIN24" s="881"/>
      <c r="VIO24" s="881"/>
      <c r="VIP24" s="881"/>
      <c r="VIQ24" s="881"/>
      <c r="VIR24" s="881"/>
      <c r="VIS24" s="881"/>
      <c r="VIT24" s="881"/>
      <c r="VIU24" s="881"/>
      <c r="VIV24" s="881"/>
      <c r="VIW24" s="881"/>
      <c r="VIX24" s="881"/>
      <c r="VIY24" s="881"/>
      <c r="VIZ24" s="881"/>
      <c r="VJA24" s="881"/>
      <c r="VJB24" s="881"/>
      <c r="VJC24" s="881"/>
      <c r="VJD24" s="881"/>
      <c r="VJE24" s="881"/>
      <c r="VJF24" s="881"/>
      <c r="VJG24" s="881"/>
      <c r="VJH24" s="881"/>
      <c r="VJI24" s="881"/>
      <c r="VJJ24" s="881"/>
      <c r="VJK24" s="881"/>
      <c r="VJL24" s="881"/>
      <c r="VJM24" s="881"/>
      <c r="VJN24" s="881"/>
      <c r="VJO24" s="881"/>
      <c r="VJP24" s="881"/>
      <c r="VJQ24" s="881"/>
      <c r="VJR24" s="881"/>
      <c r="VJS24" s="881"/>
      <c r="VJT24" s="881"/>
      <c r="VJU24" s="881"/>
      <c r="VJV24" s="881"/>
      <c r="VJW24" s="881"/>
      <c r="VJX24" s="881"/>
      <c r="VJY24" s="881"/>
      <c r="VJZ24" s="881"/>
      <c r="VKA24" s="881"/>
      <c r="VKB24" s="881"/>
      <c r="VKC24" s="881"/>
      <c r="VKD24" s="881"/>
      <c r="VKE24" s="881"/>
      <c r="VKF24" s="881"/>
      <c r="VKG24" s="881"/>
      <c r="VKH24" s="881"/>
      <c r="VKI24" s="881"/>
      <c r="VKJ24" s="881"/>
      <c r="VKK24" s="881"/>
      <c r="VKL24" s="881"/>
      <c r="VKM24" s="881"/>
      <c r="VKN24" s="881"/>
      <c r="VKO24" s="881"/>
      <c r="VKP24" s="881"/>
      <c r="VKQ24" s="881"/>
      <c r="VKR24" s="881"/>
      <c r="VKS24" s="881"/>
      <c r="VKT24" s="881"/>
      <c r="VKU24" s="881"/>
      <c r="VKV24" s="881"/>
      <c r="VKW24" s="881"/>
      <c r="VKX24" s="881"/>
      <c r="VKY24" s="881"/>
      <c r="VKZ24" s="881"/>
      <c r="VLA24" s="881"/>
      <c r="VLB24" s="881"/>
      <c r="VLC24" s="881"/>
      <c r="VLD24" s="881"/>
      <c r="VLE24" s="881"/>
      <c r="VLF24" s="881"/>
      <c r="VLG24" s="881"/>
      <c r="VLH24" s="881"/>
      <c r="VLI24" s="881"/>
      <c r="VLJ24" s="881"/>
      <c r="VLK24" s="881"/>
      <c r="VLL24" s="881"/>
      <c r="VLM24" s="881"/>
      <c r="VLN24" s="881"/>
      <c r="VLO24" s="881"/>
      <c r="VLP24" s="881"/>
      <c r="VLQ24" s="881"/>
      <c r="VLR24" s="881"/>
      <c r="VLS24" s="881"/>
      <c r="VLT24" s="881"/>
      <c r="VLU24" s="881"/>
      <c r="VLV24" s="881"/>
      <c r="VLW24" s="881"/>
      <c r="VLX24" s="881"/>
      <c r="VLY24" s="881"/>
      <c r="VLZ24" s="881"/>
      <c r="VMA24" s="881"/>
      <c r="VMB24" s="881"/>
      <c r="VMC24" s="881"/>
      <c r="VMD24" s="881"/>
      <c r="VME24" s="881"/>
      <c r="VMF24" s="881"/>
      <c r="VMG24" s="881"/>
      <c r="VMH24" s="881"/>
      <c r="VMI24" s="881"/>
      <c r="VMJ24" s="881"/>
      <c r="VMK24" s="881"/>
      <c r="VML24" s="881"/>
      <c r="VMM24" s="881"/>
      <c r="VMN24" s="881"/>
      <c r="VMO24" s="881"/>
      <c r="VMP24" s="881"/>
      <c r="VMQ24" s="881"/>
      <c r="VMR24" s="881"/>
      <c r="VMS24" s="881"/>
      <c r="VMT24" s="881"/>
      <c r="VMU24" s="881"/>
      <c r="VMV24" s="881"/>
      <c r="VMW24" s="881"/>
      <c r="VMX24" s="881"/>
      <c r="VMY24" s="881"/>
      <c r="VMZ24" s="881"/>
      <c r="VNA24" s="881"/>
      <c r="VNB24" s="881"/>
      <c r="VNC24" s="881"/>
      <c r="VND24" s="881"/>
      <c r="VNE24" s="881"/>
      <c r="VNF24" s="881"/>
      <c r="VNG24" s="881"/>
      <c r="VNH24" s="881"/>
      <c r="VNI24" s="881"/>
      <c r="VNJ24" s="881"/>
      <c r="VNK24" s="881"/>
      <c r="VNL24" s="881"/>
      <c r="VNM24" s="881"/>
      <c r="VNN24" s="881"/>
      <c r="VNO24" s="881"/>
      <c r="VNP24" s="881"/>
      <c r="VNQ24" s="881"/>
      <c r="VNR24" s="881"/>
      <c r="VNS24" s="881"/>
      <c r="VNT24" s="881"/>
      <c r="VNU24" s="881"/>
      <c r="VNV24" s="881"/>
      <c r="VNW24" s="881"/>
      <c r="VNX24" s="881"/>
      <c r="VNY24" s="881"/>
      <c r="VNZ24" s="881"/>
      <c r="VOA24" s="881"/>
      <c r="VOB24" s="881"/>
      <c r="VOC24" s="881"/>
      <c r="VOD24" s="881"/>
      <c r="VOE24" s="881"/>
      <c r="VOF24" s="881"/>
      <c r="VOG24" s="881"/>
      <c r="VOH24" s="881"/>
      <c r="VOI24" s="881"/>
      <c r="VOJ24" s="881"/>
      <c r="VOK24" s="881"/>
      <c r="VOL24" s="881"/>
      <c r="VOM24" s="881"/>
      <c r="VON24" s="881"/>
      <c r="VOO24" s="881"/>
      <c r="VOP24" s="881"/>
      <c r="VOQ24" s="881"/>
      <c r="VOR24" s="881"/>
      <c r="VOS24" s="881"/>
      <c r="VOT24" s="881"/>
      <c r="VOU24" s="881"/>
      <c r="VOV24" s="881"/>
      <c r="VOW24" s="881"/>
      <c r="VOX24" s="881"/>
      <c r="VOY24" s="881"/>
      <c r="VOZ24" s="881"/>
      <c r="VPA24" s="881"/>
      <c r="VPB24" s="881"/>
      <c r="VPC24" s="881"/>
      <c r="VPD24" s="881"/>
      <c r="VPE24" s="881"/>
      <c r="VPF24" s="881"/>
      <c r="VPG24" s="881"/>
      <c r="VPH24" s="881"/>
      <c r="VPI24" s="881"/>
      <c r="VPJ24" s="881"/>
      <c r="VPK24" s="881"/>
      <c r="VPL24" s="881"/>
      <c r="VPM24" s="881"/>
      <c r="VPN24" s="881"/>
      <c r="VPO24" s="881"/>
      <c r="VPP24" s="881"/>
      <c r="VPQ24" s="881"/>
      <c r="VPR24" s="881"/>
      <c r="VPS24" s="881"/>
      <c r="VPT24" s="881"/>
      <c r="VPU24" s="881"/>
      <c r="VPV24" s="881"/>
      <c r="VPW24" s="881"/>
      <c r="VPX24" s="881"/>
      <c r="VPY24" s="881"/>
      <c r="VPZ24" s="881"/>
      <c r="VQA24" s="881"/>
      <c r="VQB24" s="881"/>
      <c r="VQC24" s="881"/>
      <c r="VQD24" s="881"/>
      <c r="VQE24" s="881"/>
      <c r="VQF24" s="881"/>
      <c r="VQG24" s="881"/>
      <c r="VQH24" s="881"/>
      <c r="VQI24" s="881"/>
      <c r="VQJ24" s="881"/>
      <c r="VQK24" s="881"/>
      <c r="VQL24" s="881"/>
      <c r="VQM24" s="881"/>
      <c r="VQN24" s="881"/>
      <c r="VQO24" s="881"/>
      <c r="VQP24" s="881"/>
      <c r="VQQ24" s="881"/>
      <c r="VQR24" s="881"/>
      <c r="VQS24" s="881"/>
      <c r="VQT24" s="881"/>
      <c r="VQU24" s="881"/>
      <c r="VQV24" s="881"/>
      <c r="VQW24" s="881"/>
      <c r="VQX24" s="881"/>
      <c r="VQY24" s="881"/>
      <c r="VQZ24" s="881"/>
      <c r="VRA24" s="881"/>
      <c r="VRB24" s="881"/>
      <c r="VRC24" s="881"/>
      <c r="VRD24" s="881"/>
      <c r="VRE24" s="881"/>
      <c r="VRF24" s="881"/>
      <c r="VRG24" s="881"/>
      <c r="VRH24" s="881"/>
      <c r="VRI24" s="881"/>
      <c r="VRJ24" s="881"/>
      <c r="VRK24" s="881"/>
      <c r="VRL24" s="881"/>
      <c r="VRM24" s="881"/>
      <c r="VRN24" s="881"/>
      <c r="VRO24" s="881"/>
      <c r="VRP24" s="881"/>
      <c r="VRQ24" s="881"/>
      <c r="VRR24" s="881"/>
      <c r="VRS24" s="881"/>
      <c r="VRT24" s="881"/>
      <c r="VRU24" s="881"/>
      <c r="VRV24" s="881"/>
      <c r="VRW24" s="881"/>
      <c r="VRX24" s="881"/>
      <c r="VRY24" s="881"/>
      <c r="VRZ24" s="881"/>
      <c r="VSA24" s="881"/>
      <c r="VSB24" s="881"/>
      <c r="VSC24" s="881"/>
      <c r="VSD24" s="881"/>
      <c r="VSE24" s="881"/>
      <c r="VSF24" s="881"/>
      <c r="VSG24" s="881"/>
      <c r="VSH24" s="881"/>
      <c r="VSI24" s="881"/>
      <c r="VSJ24" s="881"/>
      <c r="VSK24" s="881"/>
      <c r="VSL24" s="881"/>
      <c r="VSM24" s="881"/>
      <c r="VSN24" s="881"/>
      <c r="VSO24" s="881"/>
      <c r="VSP24" s="881"/>
      <c r="VSQ24" s="881"/>
      <c r="VSR24" s="881"/>
      <c r="VSS24" s="881"/>
      <c r="VST24" s="881"/>
      <c r="VSU24" s="881"/>
      <c r="VSV24" s="881"/>
      <c r="VSW24" s="881"/>
      <c r="VSX24" s="881"/>
      <c r="VSY24" s="881"/>
      <c r="VSZ24" s="881"/>
      <c r="VTA24" s="881"/>
      <c r="VTB24" s="881"/>
      <c r="VTC24" s="881"/>
      <c r="VTD24" s="881"/>
      <c r="VTE24" s="881"/>
      <c r="VTF24" s="881"/>
      <c r="VTG24" s="881"/>
      <c r="VTH24" s="881"/>
      <c r="VTI24" s="881"/>
      <c r="VTJ24" s="881"/>
      <c r="VTK24" s="881"/>
      <c r="VTL24" s="881"/>
      <c r="VTM24" s="881"/>
      <c r="VTN24" s="881"/>
      <c r="VTO24" s="881"/>
      <c r="VTP24" s="881"/>
      <c r="VTQ24" s="881"/>
      <c r="VTR24" s="881"/>
      <c r="VTS24" s="881"/>
      <c r="VTT24" s="881"/>
      <c r="VTU24" s="881"/>
      <c r="VTV24" s="881"/>
      <c r="VTW24" s="881"/>
      <c r="VTX24" s="881"/>
      <c r="VTY24" s="881"/>
      <c r="VTZ24" s="881"/>
      <c r="VUA24" s="881"/>
      <c r="VUB24" s="881"/>
      <c r="VUC24" s="881"/>
      <c r="VUD24" s="881"/>
      <c r="VUE24" s="881"/>
      <c r="VUF24" s="881"/>
      <c r="VUG24" s="881"/>
      <c r="VUH24" s="881"/>
      <c r="VUI24" s="881"/>
      <c r="VUJ24" s="881"/>
      <c r="VUK24" s="881"/>
      <c r="VUL24" s="881"/>
      <c r="VUM24" s="881"/>
      <c r="VUN24" s="881"/>
      <c r="VUO24" s="881"/>
      <c r="VUP24" s="881"/>
      <c r="VUQ24" s="881"/>
      <c r="VUR24" s="881"/>
      <c r="VUS24" s="881"/>
      <c r="VUT24" s="881"/>
      <c r="VUU24" s="881"/>
      <c r="VUV24" s="881"/>
      <c r="VUW24" s="881"/>
      <c r="VUX24" s="881"/>
      <c r="VUY24" s="881"/>
      <c r="VUZ24" s="881"/>
      <c r="VVA24" s="881"/>
      <c r="VVB24" s="881"/>
      <c r="VVC24" s="881"/>
      <c r="VVD24" s="881"/>
      <c r="VVE24" s="881"/>
      <c r="VVF24" s="881"/>
      <c r="VVG24" s="881"/>
      <c r="VVH24" s="881"/>
      <c r="VVI24" s="881"/>
      <c r="VVJ24" s="881"/>
      <c r="VVK24" s="881"/>
      <c r="VVL24" s="881"/>
      <c r="VVM24" s="881"/>
      <c r="VVN24" s="881"/>
      <c r="VVO24" s="881"/>
      <c r="VVP24" s="881"/>
      <c r="VVQ24" s="881"/>
      <c r="VVR24" s="881"/>
      <c r="VVS24" s="881"/>
      <c r="VVT24" s="881"/>
      <c r="VVU24" s="881"/>
      <c r="VVV24" s="881"/>
      <c r="VVW24" s="881"/>
      <c r="VVX24" s="881"/>
      <c r="VVY24" s="881"/>
      <c r="VVZ24" s="881"/>
      <c r="VWA24" s="881"/>
      <c r="VWB24" s="881"/>
      <c r="VWC24" s="881"/>
      <c r="VWD24" s="881"/>
      <c r="VWE24" s="881"/>
      <c r="VWF24" s="881"/>
      <c r="VWG24" s="881"/>
      <c r="VWH24" s="881"/>
      <c r="VWI24" s="881"/>
      <c r="VWJ24" s="881"/>
      <c r="VWK24" s="881"/>
      <c r="VWL24" s="881"/>
      <c r="VWM24" s="881"/>
      <c r="VWN24" s="881"/>
      <c r="VWO24" s="881"/>
      <c r="VWP24" s="881"/>
      <c r="VWQ24" s="881"/>
      <c r="VWR24" s="881"/>
      <c r="VWS24" s="881"/>
      <c r="VWT24" s="881"/>
      <c r="VWU24" s="881"/>
      <c r="VWV24" s="881"/>
      <c r="VWW24" s="881"/>
      <c r="VWX24" s="881"/>
      <c r="VWY24" s="881"/>
      <c r="VWZ24" s="881"/>
      <c r="VXA24" s="881"/>
      <c r="VXB24" s="881"/>
      <c r="VXC24" s="881"/>
      <c r="VXD24" s="881"/>
      <c r="VXE24" s="881"/>
      <c r="VXF24" s="881"/>
      <c r="VXG24" s="881"/>
      <c r="VXH24" s="881"/>
      <c r="VXI24" s="881"/>
      <c r="VXJ24" s="881"/>
      <c r="VXK24" s="881"/>
      <c r="VXL24" s="881"/>
      <c r="VXM24" s="881"/>
      <c r="VXN24" s="881"/>
      <c r="VXO24" s="881"/>
      <c r="VXP24" s="881"/>
      <c r="VXQ24" s="881"/>
      <c r="VXR24" s="881"/>
      <c r="VXS24" s="881"/>
      <c r="VXT24" s="881"/>
      <c r="VXU24" s="881"/>
      <c r="VXV24" s="881"/>
      <c r="VXW24" s="881"/>
      <c r="VXX24" s="881"/>
      <c r="VXY24" s="881"/>
      <c r="VXZ24" s="881"/>
      <c r="VYA24" s="881"/>
      <c r="VYB24" s="881"/>
      <c r="VYC24" s="881"/>
      <c r="VYD24" s="881"/>
      <c r="VYE24" s="881"/>
      <c r="VYF24" s="881"/>
      <c r="VYG24" s="881"/>
      <c r="VYH24" s="881"/>
      <c r="VYI24" s="881"/>
      <c r="VYJ24" s="881"/>
      <c r="VYK24" s="881"/>
      <c r="VYL24" s="881"/>
      <c r="VYM24" s="881"/>
      <c r="VYN24" s="881"/>
      <c r="VYO24" s="881"/>
      <c r="VYP24" s="881"/>
      <c r="VYQ24" s="881"/>
      <c r="VYR24" s="881"/>
      <c r="VYS24" s="881"/>
      <c r="VYT24" s="881"/>
      <c r="VYU24" s="881"/>
      <c r="VYV24" s="881"/>
      <c r="VYW24" s="881"/>
      <c r="VYX24" s="881"/>
      <c r="VYY24" s="881"/>
      <c r="VYZ24" s="881"/>
      <c r="VZA24" s="881"/>
      <c r="VZB24" s="881"/>
      <c r="VZC24" s="881"/>
      <c r="VZD24" s="881"/>
      <c r="VZE24" s="881"/>
      <c r="VZF24" s="881"/>
      <c r="VZG24" s="881"/>
      <c r="VZH24" s="881"/>
      <c r="VZI24" s="881"/>
      <c r="VZJ24" s="881"/>
      <c r="VZK24" s="881"/>
      <c r="VZL24" s="881"/>
      <c r="VZM24" s="881"/>
      <c r="VZN24" s="881"/>
      <c r="VZO24" s="881"/>
      <c r="VZP24" s="881"/>
      <c r="VZQ24" s="881"/>
      <c r="VZR24" s="881"/>
      <c r="VZS24" s="881"/>
      <c r="VZT24" s="881"/>
      <c r="VZU24" s="881"/>
      <c r="VZV24" s="881"/>
      <c r="VZW24" s="881"/>
      <c r="VZX24" s="881"/>
      <c r="VZY24" s="881"/>
      <c r="VZZ24" s="881"/>
      <c r="WAA24" s="881"/>
      <c r="WAB24" s="881"/>
      <c r="WAC24" s="881"/>
      <c r="WAD24" s="881"/>
      <c r="WAE24" s="881"/>
      <c r="WAF24" s="881"/>
      <c r="WAG24" s="881"/>
      <c r="WAH24" s="881"/>
      <c r="WAI24" s="881"/>
      <c r="WAJ24" s="881"/>
      <c r="WAK24" s="881"/>
      <c r="WAL24" s="881"/>
      <c r="WAM24" s="881"/>
      <c r="WAN24" s="881"/>
      <c r="WAO24" s="881"/>
      <c r="WAP24" s="881"/>
      <c r="WAQ24" s="881"/>
      <c r="WAR24" s="881"/>
      <c r="WAS24" s="881"/>
      <c r="WAT24" s="881"/>
      <c r="WAU24" s="881"/>
      <c r="WAV24" s="881"/>
      <c r="WAW24" s="881"/>
      <c r="WAX24" s="881"/>
      <c r="WAY24" s="881"/>
      <c r="WAZ24" s="881"/>
      <c r="WBA24" s="881"/>
      <c r="WBB24" s="881"/>
      <c r="WBC24" s="881"/>
      <c r="WBD24" s="881"/>
      <c r="WBE24" s="881"/>
      <c r="WBF24" s="881"/>
      <c r="WBG24" s="881"/>
      <c r="WBH24" s="881"/>
      <c r="WBI24" s="881"/>
      <c r="WBJ24" s="881"/>
      <c r="WBK24" s="881"/>
      <c r="WBL24" s="881"/>
      <c r="WBM24" s="881"/>
      <c r="WBN24" s="881"/>
      <c r="WBO24" s="881"/>
      <c r="WBP24" s="881"/>
      <c r="WBQ24" s="881"/>
      <c r="WBR24" s="881"/>
      <c r="WBS24" s="881"/>
      <c r="WBT24" s="881"/>
      <c r="WBU24" s="881"/>
      <c r="WBV24" s="881"/>
      <c r="WBW24" s="881"/>
      <c r="WBX24" s="881"/>
      <c r="WBY24" s="881"/>
      <c r="WBZ24" s="881"/>
      <c r="WCA24" s="881"/>
      <c r="WCB24" s="881"/>
      <c r="WCC24" s="881"/>
      <c r="WCD24" s="881"/>
      <c r="WCE24" s="881"/>
      <c r="WCF24" s="881"/>
      <c r="WCG24" s="881"/>
      <c r="WCH24" s="881"/>
      <c r="WCI24" s="881"/>
      <c r="WCJ24" s="881"/>
      <c r="WCK24" s="881"/>
      <c r="WCL24" s="881"/>
      <c r="WCM24" s="881"/>
      <c r="WCN24" s="881"/>
      <c r="WCO24" s="881"/>
      <c r="WCP24" s="881"/>
      <c r="WCQ24" s="881"/>
      <c r="WCR24" s="881"/>
      <c r="WCS24" s="881"/>
      <c r="WCT24" s="881"/>
      <c r="WCU24" s="881"/>
      <c r="WCV24" s="881"/>
      <c r="WCW24" s="881"/>
      <c r="WCX24" s="881"/>
      <c r="WCY24" s="881"/>
      <c r="WCZ24" s="881"/>
      <c r="WDA24" s="881"/>
      <c r="WDB24" s="881"/>
      <c r="WDC24" s="881"/>
      <c r="WDD24" s="881"/>
      <c r="WDE24" s="881"/>
      <c r="WDF24" s="881"/>
      <c r="WDG24" s="881"/>
      <c r="WDH24" s="881"/>
      <c r="WDI24" s="881"/>
      <c r="WDJ24" s="881"/>
      <c r="WDK24" s="881"/>
      <c r="WDL24" s="881"/>
      <c r="WDM24" s="881"/>
      <c r="WDN24" s="881"/>
      <c r="WDO24" s="881"/>
      <c r="WDP24" s="881"/>
      <c r="WDQ24" s="881"/>
      <c r="WDR24" s="881"/>
      <c r="WDS24" s="881"/>
      <c r="WDT24" s="881"/>
      <c r="WDU24" s="881"/>
      <c r="WDV24" s="881"/>
      <c r="WDW24" s="881"/>
      <c r="WDX24" s="881"/>
      <c r="WDY24" s="881"/>
      <c r="WDZ24" s="881"/>
      <c r="WEA24" s="881"/>
      <c r="WEB24" s="881"/>
      <c r="WEC24" s="881"/>
      <c r="WED24" s="881"/>
      <c r="WEE24" s="881"/>
      <c r="WEF24" s="881"/>
      <c r="WEG24" s="881"/>
      <c r="WEH24" s="881"/>
      <c r="WEI24" s="881"/>
      <c r="WEJ24" s="881"/>
      <c r="WEK24" s="881"/>
      <c r="WEL24" s="881"/>
      <c r="WEM24" s="881"/>
      <c r="WEN24" s="881"/>
      <c r="WEO24" s="881"/>
      <c r="WEP24" s="881"/>
      <c r="WEQ24" s="881"/>
      <c r="WER24" s="881"/>
      <c r="WES24" s="881"/>
      <c r="WET24" s="881"/>
      <c r="WEU24" s="881"/>
      <c r="WEV24" s="881"/>
      <c r="WEW24" s="881"/>
      <c r="WEX24" s="881"/>
      <c r="WEY24" s="881"/>
      <c r="WEZ24" s="881"/>
      <c r="WFA24" s="881"/>
      <c r="WFB24" s="881"/>
      <c r="WFC24" s="881"/>
      <c r="WFD24" s="881"/>
      <c r="WFE24" s="881"/>
      <c r="WFF24" s="881"/>
      <c r="WFG24" s="881"/>
      <c r="WFH24" s="881"/>
      <c r="WFI24" s="881"/>
      <c r="WFJ24" s="881"/>
      <c r="WFK24" s="881"/>
      <c r="WFL24" s="881"/>
      <c r="WFM24" s="881"/>
      <c r="WFN24" s="881"/>
      <c r="WFO24" s="881"/>
      <c r="WFP24" s="881"/>
      <c r="WFQ24" s="881"/>
      <c r="WFR24" s="881"/>
      <c r="WFS24" s="881"/>
      <c r="WFT24" s="881"/>
      <c r="WFU24" s="881"/>
      <c r="WFV24" s="881"/>
      <c r="WFW24" s="881"/>
      <c r="WFX24" s="881"/>
      <c r="WFY24" s="881"/>
      <c r="WFZ24" s="881"/>
      <c r="WGA24" s="881"/>
      <c r="WGB24" s="881"/>
      <c r="WGC24" s="881"/>
      <c r="WGD24" s="881"/>
      <c r="WGE24" s="881"/>
      <c r="WGF24" s="881"/>
      <c r="WGG24" s="881"/>
      <c r="WGH24" s="881"/>
      <c r="WGI24" s="881"/>
      <c r="WGJ24" s="881"/>
      <c r="WGK24" s="881"/>
      <c r="WGL24" s="881"/>
      <c r="WGM24" s="881"/>
      <c r="WGN24" s="881"/>
      <c r="WGO24" s="881"/>
      <c r="WGP24" s="881"/>
      <c r="WGQ24" s="881"/>
      <c r="WGR24" s="881"/>
      <c r="WGS24" s="881"/>
      <c r="WGT24" s="881"/>
      <c r="WGU24" s="881"/>
      <c r="WGV24" s="881"/>
      <c r="WGW24" s="881"/>
      <c r="WGX24" s="881"/>
      <c r="WGY24" s="881"/>
      <c r="WGZ24" s="881"/>
      <c r="WHA24" s="881"/>
      <c r="WHB24" s="881"/>
      <c r="WHC24" s="881"/>
      <c r="WHD24" s="881"/>
      <c r="WHE24" s="881"/>
      <c r="WHF24" s="881"/>
      <c r="WHG24" s="881"/>
      <c r="WHH24" s="881"/>
      <c r="WHI24" s="881"/>
      <c r="WHJ24" s="881"/>
      <c r="WHK24" s="881"/>
      <c r="WHL24" s="881"/>
      <c r="WHM24" s="881"/>
      <c r="WHN24" s="881"/>
      <c r="WHO24" s="881"/>
      <c r="WHP24" s="881"/>
      <c r="WHQ24" s="881"/>
      <c r="WHR24" s="881"/>
      <c r="WHS24" s="881"/>
      <c r="WHT24" s="881"/>
      <c r="WHU24" s="881"/>
      <c r="WHV24" s="881"/>
      <c r="WHW24" s="881"/>
      <c r="WHX24" s="881"/>
      <c r="WHY24" s="881"/>
      <c r="WHZ24" s="881"/>
      <c r="WIA24" s="881"/>
      <c r="WIB24" s="881"/>
      <c r="WIC24" s="881"/>
      <c r="WID24" s="881"/>
      <c r="WIE24" s="881"/>
      <c r="WIF24" s="881"/>
      <c r="WIG24" s="881"/>
      <c r="WIH24" s="881"/>
      <c r="WII24" s="881"/>
      <c r="WIJ24" s="881"/>
      <c r="WIK24" s="881"/>
      <c r="WIL24" s="881"/>
      <c r="WIM24" s="881"/>
      <c r="WIN24" s="881"/>
      <c r="WIO24" s="881"/>
      <c r="WIP24" s="881"/>
      <c r="WIQ24" s="881"/>
      <c r="WIR24" s="881"/>
      <c r="WIS24" s="881"/>
      <c r="WIT24" s="881"/>
      <c r="WIU24" s="881"/>
      <c r="WIV24" s="881"/>
      <c r="WIW24" s="881"/>
      <c r="WIX24" s="881"/>
      <c r="WIY24" s="881"/>
      <c r="WIZ24" s="881"/>
      <c r="WJA24" s="881"/>
      <c r="WJB24" s="881"/>
      <c r="WJC24" s="881"/>
      <c r="WJD24" s="881"/>
      <c r="WJE24" s="881"/>
      <c r="WJF24" s="881"/>
      <c r="WJG24" s="881"/>
      <c r="WJH24" s="881"/>
      <c r="WJI24" s="881"/>
      <c r="WJJ24" s="881"/>
      <c r="WJK24" s="881"/>
      <c r="WJL24" s="881"/>
      <c r="WJM24" s="881"/>
      <c r="WJN24" s="881"/>
      <c r="WJO24" s="881"/>
      <c r="WJP24" s="881"/>
      <c r="WJQ24" s="881"/>
      <c r="WJR24" s="881"/>
      <c r="WJS24" s="881"/>
      <c r="WJT24" s="881"/>
      <c r="WJU24" s="881"/>
      <c r="WJV24" s="881"/>
      <c r="WJW24" s="881"/>
      <c r="WJX24" s="881"/>
      <c r="WJY24" s="881"/>
      <c r="WJZ24" s="881"/>
      <c r="WKA24" s="881"/>
      <c r="WKB24" s="881"/>
      <c r="WKC24" s="881"/>
      <c r="WKD24" s="881"/>
      <c r="WKE24" s="881"/>
      <c r="WKF24" s="881"/>
      <c r="WKG24" s="881"/>
      <c r="WKH24" s="881"/>
      <c r="WKI24" s="881"/>
      <c r="WKJ24" s="881"/>
      <c r="WKK24" s="881"/>
      <c r="WKL24" s="881"/>
      <c r="WKM24" s="881"/>
      <c r="WKN24" s="881"/>
      <c r="WKO24" s="881"/>
      <c r="WKP24" s="881"/>
      <c r="WKQ24" s="881"/>
      <c r="WKR24" s="881"/>
      <c r="WKS24" s="881"/>
      <c r="WKT24" s="881"/>
      <c r="WKU24" s="881"/>
      <c r="WKV24" s="881"/>
      <c r="WKW24" s="881"/>
      <c r="WKX24" s="881"/>
      <c r="WKY24" s="881"/>
      <c r="WKZ24" s="881"/>
      <c r="WLA24" s="881"/>
      <c r="WLB24" s="881"/>
      <c r="WLC24" s="881"/>
      <c r="WLD24" s="881"/>
      <c r="WLE24" s="881"/>
      <c r="WLF24" s="881"/>
      <c r="WLG24" s="881"/>
      <c r="WLH24" s="881"/>
      <c r="WLI24" s="881"/>
      <c r="WLJ24" s="881"/>
      <c r="WLK24" s="881"/>
      <c r="WLL24" s="881"/>
      <c r="WLM24" s="881"/>
      <c r="WLN24" s="881"/>
      <c r="WLO24" s="881"/>
      <c r="WLP24" s="881"/>
      <c r="WLQ24" s="881"/>
      <c r="WLR24" s="881"/>
      <c r="WLS24" s="881"/>
      <c r="WLT24" s="881"/>
      <c r="WLU24" s="881"/>
      <c r="WLV24" s="881"/>
      <c r="WLW24" s="881"/>
      <c r="WLX24" s="881"/>
      <c r="WLY24" s="881"/>
      <c r="WLZ24" s="881"/>
      <c r="WMA24" s="881"/>
      <c r="WMB24" s="881"/>
      <c r="WMC24" s="881"/>
      <c r="WMD24" s="881"/>
      <c r="WME24" s="881"/>
      <c r="WMF24" s="881"/>
      <c r="WMG24" s="881"/>
      <c r="WMH24" s="881"/>
      <c r="WMI24" s="881"/>
      <c r="WMJ24" s="881"/>
      <c r="WMK24" s="881"/>
      <c r="WML24" s="881"/>
      <c r="WMM24" s="881"/>
      <c r="WMN24" s="881"/>
      <c r="WMO24" s="881"/>
      <c r="WMP24" s="881"/>
      <c r="WMQ24" s="881"/>
      <c r="WMR24" s="881"/>
      <c r="WMS24" s="881"/>
      <c r="WMT24" s="881"/>
      <c r="WMU24" s="881"/>
      <c r="WMV24" s="881"/>
      <c r="WMW24" s="881"/>
      <c r="WMX24" s="881"/>
      <c r="WMY24" s="881"/>
      <c r="WMZ24" s="881"/>
      <c r="WNA24" s="881"/>
      <c r="WNB24" s="881"/>
      <c r="WNC24" s="881"/>
      <c r="WND24" s="881"/>
      <c r="WNE24" s="881"/>
      <c r="WNF24" s="881"/>
      <c r="WNG24" s="881"/>
      <c r="WNH24" s="881"/>
      <c r="WNI24" s="881"/>
      <c r="WNJ24" s="881"/>
      <c r="WNK24" s="881"/>
      <c r="WNL24" s="881"/>
      <c r="WNM24" s="881"/>
      <c r="WNN24" s="881"/>
      <c r="WNO24" s="881"/>
      <c r="WNP24" s="881"/>
      <c r="WNQ24" s="881"/>
      <c r="WNR24" s="881"/>
      <c r="WNS24" s="881"/>
      <c r="WNT24" s="881"/>
      <c r="WNU24" s="881"/>
      <c r="WNV24" s="881"/>
      <c r="WNW24" s="881"/>
      <c r="WNX24" s="881"/>
      <c r="WNY24" s="881"/>
      <c r="WNZ24" s="881"/>
      <c r="WOA24" s="881"/>
      <c r="WOB24" s="881"/>
      <c r="WOC24" s="881"/>
      <c r="WOD24" s="881"/>
      <c r="WOE24" s="881"/>
      <c r="WOF24" s="881"/>
      <c r="WOG24" s="881"/>
      <c r="WOH24" s="881"/>
      <c r="WOI24" s="881"/>
      <c r="WOJ24" s="881"/>
      <c r="WOK24" s="881"/>
      <c r="WOL24" s="881"/>
      <c r="WOM24" s="881"/>
      <c r="WON24" s="881"/>
      <c r="WOO24" s="881"/>
      <c r="WOP24" s="881"/>
      <c r="WOQ24" s="881"/>
      <c r="WOR24" s="881"/>
      <c r="WOS24" s="881"/>
      <c r="WOT24" s="881"/>
      <c r="WOU24" s="881"/>
      <c r="WOV24" s="881"/>
      <c r="WOW24" s="881"/>
      <c r="WOX24" s="881"/>
      <c r="WOY24" s="881"/>
      <c r="WOZ24" s="881"/>
      <c r="WPA24" s="881"/>
      <c r="WPB24" s="881"/>
      <c r="WPC24" s="881"/>
      <c r="WPD24" s="881"/>
      <c r="WPE24" s="881"/>
      <c r="WPF24" s="881"/>
      <c r="WPG24" s="881"/>
      <c r="WPH24" s="881"/>
      <c r="WPI24" s="881"/>
      <c r="WPJ24" s="881"/>
      <c r="WPK24" s="881"/>
      <c r="WPL24" s="881"/>
      <c r="WPM24" s="881"/>
      <c r="WPN24" s="881"/>
      <c r="WPO24" s="881"/>
      <c r="WPP24" s="881"/>
      <c r="WPQ24" s="881"/>
      <c r="WPR24" s="881"/>
      <c r="WPS24" s="881"/>
      <c r="WPT24" s="881"/>
      <c r="WPU24" s="881"/>
      <c r="WPV24" s="881"/>
      <c r="WPW24" s="881"/>
      <c r="WPX24" s="881"/>
      <c r="WPY24" s="881"/>
      <c r="WPZ24" s="881"/>
      <c r="WQA24" s="881"/>
      <c r="WQB24" s="881"/>
      <c r="WQC24" s="881"/>
      <c r="WQD24" s="881"/>
      <c r="WQE24" s="881"/>
      <c r="WQF24" s="881"/>
      <c r="WQG24" s="881"/>
      <c r="WQH24" s="881"/>
      <c r="WQI24" s="881"/>
      <c r="WQJ24" s="881"/>
      <c r="WQK24" s="881"/>
      <c r="WQL24" s="881"/>
      <c r="WQM24" s="881"/>
      <c r="WQN24" s="881"/>
      <c r="WQO24" s="881"/>
      <c r="WQP24" s="881"/>
      <c r="WQQ24" s="881"/>
      <c r="WQR24" s="881"/>
      <c r="WQS24" s="881"/>
      <c r="WQT24" s="881"/>
      <c r="WQU24" s="881"/>
      <c r="WQV24" s="881"/>
      <c r="WQW24" s="881"/>
      <c r="WQX24" s="881"/>
      <c r="WQY24" s="881"/>
      <c r="WQZ24" s="881"/>
      <c r="WRA24" s="881"/>
      <c r="WRB24" s="881"/>
      <c r="WRC24" s="881"/>
      <c r="WRD24" s="881"/>
      <c r="WRE24" s="881"/>
      <c r="WRF24" s="881"/>
      <c r="WRG24" s="881"/>
      <c r="WRH24" s="881"/>
      <c r="WRI24" s="881"/>
      <c r="WRJ24" s="881"/>
      <c r="WRK24" s="881"/>
      <c r="WRL24" s="881"/>
      <c r="WRM24" s="881"/>
      <c r="WRN24" s="881"/>
      <c r="WRO24" s="881"/>
      <c r="WRP24" s="881"/>
      <c r="WRQ24" s="881"/>
      <c r="WRR24" s="881"/>
      <c r="WRS24" s="881"/>
      <c r="WRT24" s="881"/>
      <c r="WRU24" s="881"/>
      <c r="WRV24" s="881"/>
      <c r="WRW24" s="881"/>
      <c r="WRX24" s="881"/>
      <c r="WRY24" s="881"/>
      <c r="WRZ24" s="881"/>
      <c r="WSA24" s="881"/>
      <c r="WSB24" s="881"/>
      <c r="WSC24" s="881"/>
      <c r="WSD24" s="881"/>
      <c r="WSE24" s="881"/>
      <c r="WSF24" s="881"/>
      <c r="WSG24" s="881"/>
      <c r="WSH24" s="881"/>
      <c r="WSI24" s="881"/>
      <c r="WSJ24" s="881"/>
      <c r="WSK24" s="881"/>
      <c r="WSL24" s="881"/>
      <c r="WSM24" s="881"/>
      <c r="WSN24" s="881"/>
      <c r="WSO24" s="881"/>
      <c r="WSP24" s="881"/>
      <c r="WSQ24" s="881"/>
      <c r="WSR24" s="881"/>
      <c r="WSS24" s="881"/>
      <c r="WST24" s="881"/>
      <c r="WSU24" s="881"/>
      <c r="WSV24" s="881"/>
      <c r="WSW24" s="881"/>
      <c r="WSX24" s="881"/>
      <c r="WSY24" s="881"/>
      <c r="WSZ24" s="881"/>
      <c r="WTA24" s="881"/>
      <c r="WTB24" s="881"/>
      <c r="WTC24" s="881"/>
      <c r="WTD24" s="881"/>
      <c r="WTE24" s="881"/>
      <c r="WTF24" s="881"/>
      <c r="WTG24" s="881"/>
      <c r="WTH24" s="881"/>
      <c r="WTI24" s="881"/>
      <c r="WTJ24" s="881"/>
      <c r="WTK24" s="881"/>
      <c r="WTL24" s="881"/>
      <c r="WTM24" s="881"/>
      <c r="WTN24" s="881"/>
      <c r="WTO24" s="881"/>
      <c r="WTP24" s="881"/>
      <c r="WTQ24" s="881"/>
      <c r="WTR24" s="881"/>
      <c r="WTS24" s="881"/>
      <c r="WTT24" s="881"/>
      <c r="WTU24" s="881"/>
      <c r="WTV24" s="881"/>
      <c r="WTW24" s="881"/>
      <c r="WTX24" s="881"/>
      <c r="WTY24" s="881"/>
      <c r="WTZ24" s="881"/>
      <c r="WUA24" s="881"/>
      <c r="WUB24" s="881"/>
      <c r="WUC24" s="881"/>
      <c r="WUD24" s="881"/>
      <c r="WUE24" s="881"/>
      <c r="WUF24" s="881"/>
      <c r="WUG24" s="881"/>
      <c r="WUH24" s="881"/>
      <c r="WUI24" s="881"/>
      <c r="WUJ24" s="881"/>
      <c r="WUK24" s="881"/>
      <c r="WUL24" s="881"/>
      <c r="WUM24" s="881"/>
      <c r="WUN24" s="881"/>
      <c r="WUO24" s="881"/>
      <c r="WUP24" s="881"/>
      <c r="WUQ24" s="881"/>
      <c r="WUR24" s="881"/>
      <c r="WUS24" s="881"/>
      <c r="WUT24" s="881"/>
      <c r="WUU24" s="881"/>
      <c r="WUV24" s="881"/>
      <c r="WUW24" s="881"/>
      <c r="WUX24" s="881"/>
      <c r="WUY24" s="881"/>
      <c r="WUZ24" s="881"/>
      <c r="WVA24" s="881"/>
      <c r="WVB24" s="881"/>
      <c r="WVC24" s="881"/>
      <c r="WVD24" s="881"/>
      <c r="WVE24" s="881"/>
      <c r="WVF24" s="881"/>
      <c r="WVG24" s="881"/>
      <c r="WVH24" s="881"/>
      <c r="WVI24" s="881"/>
      <c r="WVJ24" s="881"/>
      <c r="WVK24" s="881"/>
      <c r="WVL24" s="881"/>
      <c r="WVM24" s="881"/>
      <c r="WVN24" s="881"/>
      <c r="WVO24" s="881"/>
      <c r="WVP24" s="881"/>
      <c r="WVQ24" s="881"/>
      <c r="WVR24" s="881"/>
      <c r="WVS24" s="881"/>
      <c r="WVT24" s="881"/>
      <c r="WVU24" s="881"/>
      <c r="WVV24" s="881"/>
      <c r="WVW24" s="881"/>
      <c r="WVX24" s="881"/>
      <c r="WVY24" s="881"/>
      <c r="WVZ24" s="881"/>
      <c r="WWA24" s="881"/>
      <c r="WWB24" s="881"/>
      <c r="WWC24" s="881"/>
      <c r="WWD24" s="881"/>
      <c r="WWE24" s="881"/>
      <c r="WWF24" s="881"/>
      <c r="WWG24" s="881"/>
      <c r="WWH24" s="881"/>
      <c r="WWI24" s="881"/>
      <c r="WWJ24" s="881"/>
      <c r="WWK24" s="881"/>
      <c r="WWL24" s="881"/>
      <c r="WWM24" s="881"/>
      <c r="WWN24" s="881"/>
      <c r="WWO24" s="881"/>
      <c r="WWP24" s="881"/>
      <c r="WWQ24" s="881"/>
      <c r="WWR24" s="881"/>
      <c r="WWS24" s="881"/>
      <c r="WWT24" s="881"/>
      <c r="WWU24" s="881"/>
      <c r="WWV24" s="881"/>
      <c r="WWW24" s="881"/>
      <c r="WWX24" s="881"/>
      <c r="WWY24" s="881"/>
      <c r="WWZ24" s="881"/>
      <c r="WXA24" s="881"/>
      <c r="WXB24" s="881"/>
      <c r="WXC24" s="881"/>
      <c r="WXD24" s="881"/>
      <c r="WXE24" s="881"/>
      <c r="WXF24" s="881"/>
      <c r="WXG24" s="881"/>
      <c r="WXH24" s="881"/>
      <c r="WXI24" s="881"/>
      <c r="WXJ24" s="881"/>
      <c r="WXK24" s="881"/>
      <c r="WXL24" s="881"/>
      <c r="WXM24" s="881"/>
      <c r="WXN24" s="881"/>
      <c r="WXO24" s="881"/>
      <c r="WXP24" s="881"/>
      <c r="WXQ24" s="881"/>
      <c r="WXR24" s="881"/>
      <c r="WXS24" s="881"/>
      <c r="WXT24" s="881"/>
      <c r="WXU24" s="881"/>
      <c r="WXV24" s="881"/>
      <c r="WXW24" s="881"/>
      <c r="WXX24" s="881"/>
      <c r="WXY24" s="881"/>
      <c r="WXZ24" s="881"/>
      <c r="WYA24" s="881"/>
      <c r="WYB24" s="881"/>
      <c r="WYC24" s="881"/>
      <c r="WYD24" s="881"/>
      <c r="WYE24" s="881"/>
      <c r="WYF24" s="881"/>
      <c r="WYG24" s="881"/>
      <c r="WYH24" s="881"/>
      <c r="WYI24" s="881"/>
      <c r="WYJ24" s="881"/>
      <c r="WYK24" s="881"/>
      <c r="WYL24" s="881"/>
      <c r="WYM24" s="881"/>
      <c r="WYN24" s="881"/>
      <c r="WYO24" s="881"/>
      <c r="WYP24" s="881"/>
      <c r="WYQ24" s="881"/>
      <c r="WYR24" s="881"/>
      <c r="WYS24" s="881"/>
      <c r="WYT24" s="881"/>
      <c r="WYU24" s="881"/>
      <c r="WYV24" s="881"/>
      <c r="WYW24" s="881"/>
      <c r="WYX24" s="881"/>
      <c r="WYY24" s="881"/>
      <c r="WYZ24" s="881"/>
      <c r="WZA24" s="881"/>
      <c r="WZB24" s="881"/>
      <c r="WZC24" s="881"/>
      <c r="WZD24" s="881"/>
      <c r="WZE24" s="881"/>
      <c r="WZF24" s="881"/>
      <c r="WZG24" s="881"/>
      <c r="WZH24" s="881"/>
      <c r="WZI24" s="881"/>
      <c r="WZJ24" s="881"/>
      <c r="WZK24" s="881"/>
      <c r="WZL24" s="881"/>
      <c r="WZM24" s="881"/>
      <c r="WZN24" s="881"/>
      <c r="WZO24" s="881"/>
      <c r="WZP24" s="881"/>
      <c r="WZQ24" s="881"/>
      <c r="WZR24" s="881"/>
      <c r="WZS24" s="881"/>
      <c r="WZT24" s="881"/>
      <c r="WZU24" s="881"/>
      <c r="WZV24" s="881"/>
      <c r="WZW24" s="881"/>
      <c r="WZX24" s="881"/>
      <c r="WZY24" s="881"/>
      <c r="WZZ24" s="881"/>
      <c r="XAA24" s="881"/>
      <c r="XAB24" s="881"/>
      <c r="XAC24" s="881"/>
      <c r="XAD24" s="881"/>
      <c r="XAE24" s="881"/>
      <c r="XAF24" s="881"/>
      <c r="XAG24" s="881"/>
      <c r="XAH24" s="881"/>
      <c r="XAI24" s="881"/>
      <c r="XAJ24" s="881"/>
      <c r="XAK24" s="881"/>
      <c r="XAL24" s="881"/>
      <c r="XAM24" s="881"/>
      <c r="XAN24" s="881"/>
      <c r="XAO24" s="881"/>
      <c r="XAP24" s="881"/>
      <c r="XAQ24" s="881"/>
      <c r="XAR24" s="881"/>
      <c r="XAS24" s="881"/>
      <c r="XAT24" s="881"/>
      <c r="XAU24" s="881"/>
      <c r="XAV24" s="881"/>
      <c r="XAW24" s="881"/>
      <c r="XAX24" s="881"/>
      <c r="XAY24" s="881"/>
      <c r="XAZ24" s="881"/>
      <c r="XBA24" s="881"/>
      <c r="XBB24" s="881"/>
      <c r="XBC24" s="881"/>
      <c r="XBD24" s="881"/>
      <c r="XBE24" s="881"/>
      <c r="XBF24" s="881"/>
      <c r="XBG24" s="881"/>
      <c r="XBH24" s="881"/>
      <c r="XBI24" s="881"/>
      <c r="XBJ24" s="881"/>
      <c r="XBK24" s="881"/>
      <c r="XBL24" s="881"/>
      <c r="XBM24" s="881"/>
      <c r="XBN24" s="881"/>
      <c r="XBO24" s="881"/>
      <c r="XBP24" s="881"/>
      <c r="XBQ24" s="881"/>
      <c r="XBR24" s="881"/>
      <c r="XBS24" s="881"/>
      <c r="XBT24" s="881"/>
      <c r="XBU24" s="881"/>
      <c r="XBV24" s="881"/>
      <c r="XBW24" s="881"/>
      <c r="XBX24" s="881"/>
      <c r="XBY24" s="881"/>
      <c r="XBZ24" s="881"/>
      <c r="XCA24" s="881"/>
      <c r="XCB24" s="881"/>
      <c r="XCC24" s="881"/>
      <c r="XCD24" s="881"/>
      <c r="XCE24" s="881"/>
      <c r="XCF24" s="881"/>
      <c r="XCG24" s="881"/>
      <c r="XCH24" s="881"/>
      <c r="XCI24" s="881"/>
      <c r="XCJ24" s="881"/>
      <c r="XCK24" s="881"/>
      <c r="XCL24" s="881"/>
      <c r="XCM24" s="881"/>
      <c r="XCN24" s="881"/>
      <c r="XCO24" s="881"/>
      <c r="XCP24" s="881"/>
      <c r="XCQ24" s="881"/>
      <c r="XCR24" s="881"/>
      <c r="XCS24" s="881"/>
      <c r="XCT24" s="881"/>
      <c r="XCU24" s="881"/>
      <c r="XCV24" s="881"/>
      <c r="XCW24" s="881"/>
      <c r="XCX24" s="881"/>
      <c r="XCY24" s="881"/>
      <c r="XCZ24" s="881"/>
      <c r="XDA24" s="881"/>
      <c r="XDB24" s="881"/>
      <c r="XDC24" s="881"/>
      <c r="XDD24" s="881"/>
      <c r="XDE24" s="881"/>
      <c r="XDF24" s="881"/>
      <c r="XDG24" s="881"/>
      <c r="XDH24" s="881"/>
      <c r="XDI24" s="881"/>
      <c r="XDJ24" s="881"/>
      <c r="XDK24" s="881"/>
      <c r="XDL24" s="881"/>
      <c r="XDM24" s="881"/>
      <c r="XDN24" s="881"/>
      <c r="XDO24" s="881"/>
      <c r="XDP24" s="881"/>
      <c r="XDQ24" s="881"/>
      <c r="XDR24" s="881"/>
      <c r="XDS24" s="881"/>
      <c r="XDT24" s="881"/>
      <c r="XDU24" s="881"/>
      <c r="XDV24" s="881"/>
      <c r="XDW24" s="881"/>
      <c r="XDX24" s="881"/>
      <c r="XDY24" s="881"/>
      <c r="XDZ24" s="881"/>
      <c r="XEA24" s="881"/>
      <c r="XEB24" s="881"/>
      <c r="XEC24" s="881"/>
      <c r="XED24" s="881"/>
      <c r="XEE24" s="881"/>
      <c r="XEF24" s="881"/>
      <c r="XEG24" s="881"/>
      <c r="XEH24" s="881"/>
      <c r="XEI24" s="881"/>
      <c r="XEJ24" s="881"/>
      <c r="XEK24" s="881"/>
      <c r="XEL24" s="881"/>
      <c r="XEM24" s="881"/>
      <c r="XEN24" s="881"/>
      <c r="XEO24" s="881"/>
      <c r="XEP24" s="881"/>
      <c r="XEQ24" s="881"/>
      <c r="XER24" s="881"/>
      <c r="XES24" s="881"/>
      <c r="XET24" s="881"/>
      <c r="XEU24" s="881"/>
      <c r="XEV24" s="881"/>
      <c r="XEW24" s="881"/>
      <c r="XEX24" s="881"/>
      <c r="XEY24" s="881"/>
      <c r="XEZ24" s="881"/>
    </row>
    <row r="25" spans="1:16380" ht="16.5" customHeight="1">
      <c r="C25" s="1416" t="s">
        <v>51</v>
      </c>
      <c r="D25" s="1416"/>
      <c r="E25" s="1428" t="s">
        <v>9</v>
      </c>
      <c r="F25" s="1428"/>
      <c r="G25" s="1428"/>
      <c r="H25" s="1428"/>
      <c r="I25" s="1428"/>
      <c r="J25" s="1416" t="s">
        <v>52</v>
      </c>
      <c r="K25" s="1416"/>
      <c r="L25" s="1416"/>
      <c r="M25" s="1416"/>
      <c r="N25" s="1416"/>
      <c r="O25" s="1416" t="s">
        <v>53</v>
      </c>
      <c r="P25" s="1416"/>
      <c r="Q25" s="1427" t="s">
        <v>54</v>
      </c>
      <c r="R25" s="1427"/>
      <c r="S25" s="699"/>
      <c r="T25" s="703"/>
      <c r="U25" s="704"/>
      <c r="V25" s="688"/>
      <c r="W25" s="688"/>
      <c r="X25" s="688"/>
      <c r="Y25" s="688"/>
      <c r="Z25" s="688"/>
      <c r="AA25" s="688"/>
      <c r="AB25" s="688"/>
    </row>
    <row r="26" spans="1:16380" ht="52.5" customHeight="1">
      <c r="C26" s="1292" t="s">
        <v>1824</v>
      </c>
      <c r="D26" s="1292"/>
      <c r="E26" s="1425" t="s">
        <v>1713</v>
      </c>
      <c r="F26" s="1425"/>
      <c r="G26" s="1425"/>
      <c r="H26" s="1425"/>
      <c r="I26" s="1425"/>
      <c r="J26" s="1442" t="s">
        <v>1344</v>
      </c>
      <c r="K26" s="1442"/>
      <c r="L26" s="1442"/>
      <c r="M26" s="1442"/>
      <c r="N26" s="1442"/>
      <c r="O26" s="1423" t="s">
        <v>1345</v>
      </c>
      <c r="P26" s="1423"/>
      <c r="Q26" s="1306" t="s">
        <v>1782</v>
      </c>
      <c r="R26" s="1306"/>
      <c r="S26" s="699"/>
      <c r="T26" s="703"/>
      <c r="U26" s="704"/>
      <c r="V26" s="688"/>
      <c r="W26" s="688"/>
      <c r="X26" s="688"/>
      <c r="Y26" s="688"/>
      <c r="Z26" s="688"/>
      <c r="AA26" s="688"/>
      <c r="AB26" s="688"/>
    </row>
    <row r="27" spans="1:16380" ht="63.6" customHeight="1">
      <c r="C27" s="1292" t="s">
        <v>1825</v>
      </c>
      <c r="D27" s="1292"/>
      <c r="E27" s="1442">
        <v>12</v>
      </c>
      <c r="F27" s="1442"/>
      <c r="G27" s="1442"/>
      <c r="H27" s="1442"/>
      <c r="I27" s="1442"/>
      <c r="J27" s="1443">
        <v>17</v>
      </c>
      <c r="K27" s="1443"/>
      <c r="L27" s="1443"/>
      <c r="M27" s="1443"/>
      <c r="N27" s="1443"/>
      <c r="O27" s="1442">
        <v>17</v>
      </c>
      <c r="P27" s="1442"/>
      <c r="Q27" s="1306" t="s">
        <v>1783</v>
      </c>
      <c r="R27" s="1306"/>
      <c r="S27" s="697"/>
      <c r="T27" s="688"/>
      <c r="U27" s="688"/>
      <c r="V27" s="688"/>
      <c r="W27" s="702"/>
      <c r="X27" s="688"/>
      <c r="Y27" s="688"/>
      <c r="Z27" s="688"/>
      <c r="AA27" s="688"/>
      <c r="AB27" s="688"/>
    </row>
    <row r="28" spans="1:16380" ht="64.5" customHeight="1">
      <c r="C28" s="1292" t="s">
        <v>1826</v>
      </c>
      <c r="D28" s="1292"/>
      <c r="E28" s="1444">
        <v>121415</v>
      </c>
      <c r="F28" s="1442"/>
      <c r="G28" s="1442"/>
      <c r="H28" s="1442"/>
      <c r="I28" s="1442"/>
      <c r="J28" s="1444">
        <v>6442</v>
      </c>
      <c r="K28" s="1442"/>
      <c r="L28" s="1442"/>
      <c r="M28" s="1442"/>
      <c r="N28" s="1442"/>
      <c r="O28" s="1444">
        <v>2190</v>
      </c>
      <c r="P28" s="1442"/>
      <c r="Q28" s="1306" t="s">
        <v>1784</v>
      </c>
      <c r="R28" s="1306"/>
      <c r="S28" s="635"/>
      <c r="T28" s="635"/>
      <c r="U28" s="635"/>
      <c r="V28" s="635"/>
      <c r="W28" s="635"/>
      <c r="X28" s="635"/>
      <c r="Y28" s="635"/>
      <c r="Z28" s="635"/>
      <c r="AA28" s="635"/>
      <c r="AB28" s="688"/>
    </row>
    <row r="29" spans="1:16380" ht="77.099999999999994" customHeight="1">
      <c r="C29" s="1292" t="s">
        <v>1827</v>
      </c>
      <c r="D29" s="1292"/>
      <c r="E29" s="1444">
        <v>1481</v>
      </c>
      <c r="F29" s="1442"/>
      <c r="G29" s="1442"/>
      <c r="H29" s="1442"/>
      <c r="I29" s="1442"/>
      <c r="J29" s="1442">
        <v>9101</v>
      </c>
      <c r="K29" s="1442"/>
      <c r="L29" s="1442"/>
      <c r="M29" s="1442"/>
      <c r="N29" s="1442"/>
      <c r="O29" s="1442">
        <v>4023</v>
      </c>
      <c r="P29" s="1442"/>
      <c r="Q29" s="813" t="s">
        <v>1785</v>
      </c>
      <c r="R29" s="813"/>
      <c r="S29" s="635"/>
      <c r="T29" s="635"/>
      <c r="U29" s="635"/>
      <c r="V29" s="635"/>
      <c r="W29" s="635"/>
      <c r="X29" s="635"/>
      <c r="Y29" s="635"/>
      <c r="Z29" s="635"/>
      <c r="AA29" s="635"/>
      <c r="AB29" s="688"/>
    </row>
    <row r="30" spans="1:16380" ht="15.75">
      <c r="A30" s="373"/>
      <c r="B30" s="361"/>
      <c r="C30" s="374"/>
      <c r="D30" s="374"/>
      <c r="E30" s="375"/>
      <c r="F30" s="375"/>
      <c r="G30" s="375"/>
      <c r="H30" s="375"/>
      <c r="I30" s="375"/>
      <c r="J30" s="376"/>
      <c r="K30" s="376"/>
      <c r="L30" s="376"/>
      <c r="M30" s="376"/>
      <c r="N30" s="376"/>
      <c r="O30" s="377"/>
      <c r="P30" s="377"/>
      <c r="Q30" s="378"/>
      <c r="R30" s="378"/>
      <c r="S30" s="818" t="s">
        <v>66</v>
      </c>
      <c r="T30" s="818"/>
      <c r="U30" s="818"/>
      <c r="V30" s="818"/>
      <c r="W30" s="818"/>
      <c r="X30" s="818"/>
      <c r="Y30" s="818"/>
      <c r="Z30" s="818"/>
      <c r="AA30" s="818"/>
      <c r="AB30" s="688"/>
    </row>
    <row r="31" spans="1:16380" ht="15.75">
      <c r="A31" s="361"/>
      <c r="B31" s="361"/>
      <c r="C31" s="374"/>
      <c r="D31" s="374"/>
      <c r="E31" s="375"/>
      <c r="F31" s="375"/>
      <c r="G31" s="375"/>
      <c r="H31" s="375"/>
      <c r="I31" s="375"/>
      <c r="J31" s="376"/>
      <c r="K31" s="376"/>
      <c r="L31" s="376"/>
      <c r="M31" s="376"/>
      <c r="N31" s="376"/>
      <c r="O31" s="377"/>
      <c r="P31" s="377"/>
      <c r="Q31" s="378"/>
      <c r="R31" s="378"/>
      <c r="S31" s="818">
        <v>2021</v>
      </c>
      <c r="T31" s="818"/>
      <c r="U31" s="818"/>
      <c r="V31" s="818" t="s">
        <v>67</v>
      </c>
      <c r="W31" s="818"/>
      <c r="X31" s="818"/>
      <c r="Y31" s="818" t="s">
        <v>68</v>
      </c>
      <c r="Z31" s="818"/>
      <c r="AA31" s="818"/>
      <c r="AB31" s="688"/>
    </row>
    <row r="32" spans="1:16380" ht="23.1" customHeight="1">
      <c r="C32" s="822" t="s">
        <v>69</v>
      </c>
      <c r="D32" s="822"/>
      <c r="E32" s="822" t="s">
        <v>70</v>
      </c>
      <c r="F32" s="822" t="s">
        <v>71</v>
      </c>
      <c r="G32" s="822"/>
      <c r="H32" s="822"/>
      <c r="I32" s="822"/>
      <c r="J32" s="822"/>
      <c r="K32" s="822"/>
      <c r="L32" s="822"/>
      <c r="M32" s="822"/>
      <c r="N32" s="822" t="s">
        <v>72</v>
      </c>
      <c r="O32" s="822" t="s">
        <v>73</v>
      </c>
      <c r="P32" s="822" t="s">
        <v>74</v>
      </c>
      <c r="Q32" s="822"/>
      <c r="R32" s="822" t="s">
        <v>75</v>
      </c>
      <c r="S32" s="873" t="s">
        <v>76</v>
      </c>
      <c r="T32" s="873" t="s">
        <v>77</v>
      </c>
      <c r="U32" s="893" t="s">
        <v>78</v>
      </c>
      <c r="V32" s="873" t="s">
        <v>76</v>
      </c>
      <c r="W32" s="873" t="s">
        <v>77</v>
      </c>
      <c r="X32" s="893" t="s">
        <v>78</v>
      </c>
      <c r="Y32" s="873" t="s">
        <v>79</v>
      </c>
      <c r="Z32" s="873" t="s">
        <v>80</v>
      </c>
      <c r="AA32" s="893" t="s">
        <v>78</v>
      </c>
      <c r="AB32" s="688"/>
    </row>
    <row r="33" spans="1:28" ht="36" customHeight="1">
      <c r="C33" s="822"/>
      <c r="D33" s="822"/>
      <c r="E33" s="822"/>
      <c r="F33" s="822" t="s">
        <v>81</v>
      </c>
      <c r="G33" s="822"/>
      <c r="H33" s="822"/>
      <c r="I33" s="822"/>
      <c r="J33" s="822" t="s">
        <v>82</v>
      </c>
      <c r="K33" s="822"/>
      <c r="L33" s="822"/>
      <c r="M33" s="822"/>
      <c r="N33" s="822"/>
      <c r="O33" s="822"/>
      <c r="P33" s="822"/>
      <c r="Q33" s="822"/>
      <c r="R33" s="822"/>
      <c r="S33" s="873"/>
      <c r="T33" s="873"/>
      <c r="U33" s="893"/>
      <c r="V33" s="873"/>
      <c r="W33" s="873"/>
      <c r="X33" s="893"/>
      <c r="Y33" s="873"/>
      <c r="Z33" s="873"/>
      <c r="AA33" s="893"/>
      <c r="AB33" s="688"/>
    </row>
    <row r="34" spans="1:28" ht="63.6" customHeight="1">
      <c r="A34" s="1377" t="s">
        <v>1346</v>
      </c>
      <c r="B34" s="87" t="s">
        <v>1347</v>
      </c>
      <c r="C34" s="1071" t="s">
        <v>1348</v>
      </c>
      <c r="D34" s="1071"/>
      <c r="E34" s="34" t="s">
        <v>86</v>
      </c>
      <c r="F34" s="811" t="s">
        <v>87</v>
      </c>
      <c r="G34" s="811"/>
      <c r="H34" s="811"/>
      <c r="I34" s="811"/>
      <c r="J34" s="813" t="s">
        <v>1349</v>
      </c>
      <c r="K34" s="813"/>
      <c r="L34" s="813"/>
      <c r="M34" s="813"/>
      <c r="N34" s="38" t="s">
        <v>65</v>
      </c>
      <c r="O34" s="34" t="s">
        <v>1350</v>
      </c>
      <c r="P34" s="813" t="s">
        <v>65</v>
      </c>
      <c r="Q34" s="813"/>
      <c r="R34" s="34" t="s">
        <v>1351</v>
      </c>
      <c r="S34" s="762">
        <v>571781</v>
      </c>
      <c r="T34" s="762">
        <v>571781</v>
      </c>
      <c r="U34" s="130">
        <f>+S34-T34</f>
        <v>0</v>
      </c>
      <c r="V34" s="129">
        <v>691688</v>
      </c>
      <c r="W34" s="129">
        <v>691688</v>
      </c>
      <c r="X34" s="130">
        <f t="shared" ref="X34:X63" si="0">+V34-W34</f>
        <v>0</v>
      </c>
      <c r="Y34" s="129">
        <f>S34+V34</f>
        <v>1263469</v>
      </c>
      <c r="Z34" s="129">
        <f>T34+W34</f>
        <v>1263469</v>
      </c>
      <c r="AA34" s="130">
        <f t="shared" ref="AA34:AA63" si="1">+Y34-Z34</f>
        <v>0</v>
      </c>
      <c r="AB34" s="688"/>
    </row>
    <row r="35" spans="1:28" ht="45" customHeight="1">
      <c r="A35" s="1377"/>
      <c r="B35" s="87" t="s">
        <v>1352</v>
      </c>
      <c r="C35" s="1379" t="s">
        <v>1353</v>
      </c>
      <c r="D35" s="919"/>
      <c r="E35" s="34" t="s">
        <v>86</v>
      </c>
      <c r="F35" s="889" t="s">
        <v>87</v>
      </c>
      <c r="G35" s="889"/>
      <c r="H35" s="889"/>
      <c r="I35" s="889"/>
      <c r="J35" s="889" t="s">
        <v>681</v>
      </c>
      <c r="K35" s="889"/>
      <c r="L35" s="889"/>
      <c r="M35" s="889"/>
      <c r="N35" s="38" t="s">
        <v>65</v>
      </c>
      <c r="O35" s="163" t="s">
        <v>682</v>
      </c>
      <c r="P35" s="813" t="s">
        <v>683</v>
      </c>
      <c r="Q35" s="813"/>
      <c r="R35" s="231" t="s">
        <v>684</v>
      </c>
      <c r="S35" s="762">
        <v>235000</v>
      </c>
      <c r="T35" s="762">
        <v>235000</v>
      </c>
      <c r="U35" s="130">
        <f t="shared" ref="U35:U63" si="2">+S35-T35</f>
        <v>0</v>
      </c>
      <c r="V35" s="129">
        <v>115000</v>
      </c>
      <c r="W35" s="129">
        <v>115000</v>
      </c>
      <c r="X35" s="130">
        <f t="shared" si="0"/>
        <v>0</v>
      </c>
      <c r="Y35" s="129">
        <f t="shared" ref="Y35:Y63" si="3">S35+V35</f>
        <v>350000</v>
      </c>
      <c r="Z35" s="129">
        <f t="shared" ref="Z35:Z63" si="4">T35+W35</f>
        <v>350000</v>
      </c>
      <c r="AA35" s="130">
        <f t="shared" si="1"/>
        <v>0</v>
      </c>
      <c r="AB35" s="688"/>
    </row>
    <row r="36" spans="1:28" ht="24.6" customHeight="1">
      <c r="A36" s="1377"/>
      <c r="B36" s="1306" t="s">
        <v>1354</v>
      </c>
      <c r="C36" s="1071" t="s">
        <v>1355</v>
      </c>
      <c r="D36" s="1071"/>
      <c r="E36" s="813" t="s">
        <v>86</v>
      </c>
      <c r="F36" s="910" t="s">
        <v>87</v>
      </c>
      <c r="G36" s="910"/>
      <c r="H36" s="910"/>
      <c r="I36" s="910"/>
      <c r="J36" s="811" t="s">
        <v>1356</v>
      </c>
      <c r="K36" s="811"/>
      <c r="L36" s="811"/>
      <c r="M36" s="811"/>
      <c r="N36" s="38" t="s">
        <v>65</v>
      </c>
      <c r="O36" s="813" t="s">
        <v>1357</v>
      </c>
      <c r="P36" s="813" t="s">
        <v>1358</v>
      </c>
      <c r="Q36" s="813"/>
      <c r="R36" s="34" t="s">
        <v>703</v>
      </c>
      <c r="S36" s="762">
        <v>291340</v>
      </c>
      <c r="T36" s="762">
        <v>291340</v>
      </c>
      <c r="U36" s="130">
        <f t="shared" si="2"/>
        <v>0</v>
      </c>
      <c r="V36" s="129">
        <v>512254.18</v>
      </c>
      <c r="W36" s="129">
        <v>512254.18</v>
      </c>
      <c r="X36" s="130">
        <f t="shared" si="0"/>
        <v>0</v>
      </c>
      <c r="Y36" s="129">
        <f t="shared" si="3"/>
        <v>803594.17999999993</v>
      </c>
      <c r="Z36" s="129">
        <f t="shared" si="4"/>
        <v>803594.17999999993</v>
      </c>
      <c r="AA36" s="130">
        <f t="shared" si="1"/>
        <v>0</v>
      </c>
      <c r="AB36" s="688"/>
    </row>
    <row r="37" spans="1:28" ht="24" customHeight="1">
      <c r="A37" s="1377"/>
      <c r="B37" s="1306"/>
      <c r="C37" s="1071"/>
      <c r="D37" s="1071"/>
      <c r="E37" s="813"/>
      <c r="F37" s="910"/>
      <c r="G37" s="910"/>
      <c r="H37" s="910"/>
      <c r="I37" s="910"/>
      <c r="J37" s="811"/>
      <c r="K37" s="811"/>
      <c r="L37" s="811"/>
      <c r="M37" s="811"/>
      <c r="N37" s="38" t="s">
        <v>65</v>
      </c>
      <c r="O37" s="813"/>
      <c r="P37" s="813"/>
      <c r="Q37" s="813"/>
      <c r="R37" s="34" t="s">
        <v>65</v>
      </c>
      <c r="S37" s="762">
        <v>10300</v>
      </c>
      <c r="T37" s="762">
        <v>10300</v>
      </c>
      <c r="U37" s="130">
        <f t="shared" si="2"/>
        <v>0</v>
      </c>
      <c r="V37" s="129">
        <v>10300</v>
      </c>
      <c r="W37" s="129">
        <v>10300</v>
      </c>
      <c r="X37" s="130">
        <f t="shared" si="0"/>
        <v>0</v>
      </c>
      <c r="Y37" s="129">
        <f t="shared" si="3"/>
        <v>20600</v>
      </c>
      <c r="Z37" s="129">
        <f t="shared" si="4"/>
        <v>20600</v>
      </c>
      <c r="AA37" s="130">
        <f t="shared" si="1"/>
        <v>0</v>
      </c>
      <c r="AB37" s="688"/>
    </row>
    <row r="38" spans="1:28" ht="62.85" customHeight="1">
      <c r="A38" s="1377"/>
      <c r="B38" s="87" t="s">
        <v>1359</v>
      </c>
      <c r="C38" s="1071" t="s">
        <v>1360</v>
      </c>
      <c r="D38" s="1071"/>
      <c r="E38" s="34" t="s">
        <v>86</v>
      </c>
      <c r="F38" s="945" t="s">
        <v>87</v>
      </c>
      <c r="G38" s="945"/>
      <c r="H38" s="945"/>
      <c r="I38" s="945"/>
      <c r="J38" s="945" t="s">
        <v>701</v>
      </c>
      <c r="K38" s="945"/>
      <c r="L38" s="945"/>
      <c r="M38" s="945"/>
      <c r="N38" s="83" t="s">
        <v>624</v>
      </c>
      <c r="O38" s="34" t="s">
        <v>696</v>
      </c>
      <c r="P38" s="945" t="s">
        <v>702</v>
      </c>
      <c r="Q38" s="945"/>
      <c r="R38" s="34" t="s">
        <v>703</v>
      </c>
      <c r="S38" s="762">
        <v>221023.23499999999</v>
      </c>
      <c r="T38" s="762">
        <v>221023.23499999999</v>
      </c>
      <c r="U38" s="130">
        <f t="shared" si="2"/>
        <v>0</v>
      </c>
      <c r="V38" s="129">
        <v>0</v>
      </c>
      <c r="W38" s="129">
        <v>0</v>
      </c>
      <c r="X38" s="130">
        <f t="shared" si="0"/>
        <v>0</v>
      </c>
      <c r="Y38" s="129">
        <f t="shared" si="3"/>
        <v>221023.23499999999</v>
      </c>
      <c r="Z38" s="129">
        <f t="shared" si="4"/>
        <v>221023.23499999999</v>
      </c>
      <c r="AA38" s="130">
        <f t="shared" si="1"/>
        <v>0</v>
      </c>
      <c r="AB38" s="688"/>
    </row>
    <row r="39" spans="1:28" ht="137.44999999999999" customHeight="1">
      <c r="A39" s="1377"/>
      <c r="B39" s="87" t="s">
        <v>1361</v>
      </c>
      <c r="C39" s="1245" t="s">
        <v>1362</v>
      </c>
      <c r="D39" s="1246"/>
      <c r="E39" s="34" t="s">
        <v>1363</v>
      </c>
      <c r="F39" s="1374" t="s">
        <v>87</v>
      </c>
      <c r="G39" s="1375"/>
      <c r="H39" s="1375"/>
      <c r="I39" s="1376"/>
      <c r="J39" s="1374" t="s">
        <v>1364</v>
      </c>
      <c r="K39" s="1375"/>
      <c r="L39" s="1375"/>
      <c r="M39" s="1376"/>
      <c r="N39" s="38" t="s">
        <v>624</v>
      </c>
      <c r="O39" s="34" t="s">
        <v>1365</v>
      </c>
      <c r="P39" s="1374" t="s">
        <v>1366</v>
      </c>
      <c r="Q39" s="1376"/>
      <c r="R39" s="34" t="s">
        <v>703</v>
      </c>
      <c r="S39" s="794"/>
      <c r="T39" s="416"/>
      <c r="U39" s="384"/>
      <c r="V39" s="383"/>
      <c r="W39" s="383"/>
      <c r="X39" s="384"/>
      <c r="Y39" s="383"/>
      <c r="Z39" s="383"/>
      <c r="AA39" s="384"/>
      <c r="AB39" s="688"/>
    </row>
    <row r="40" spans="1:28" ht="110.1" customHeight="1">
      <c r="A40" s="1377" t="s">
        <v>1367</v>
      </c>
      <c r="B40" s="87" t="s">
        <v>1368</v>
      </c>
      <c r="C40" s="1371" t="s">
        <v>1369</v>
      </c>
      <c r="D40" s="1372"/>
      <c r="E40" s="34" t="s">
        <v>86</v>
      </c>
      <c r="F40" s="934" t="s">
        <v>87</v>
      </c>
      <c r="G40" s="1373"/>
      <c r="H40" s="1373"/>
      <c r="I40" s="935"/>
      <c r="J40" s="1374" t="s">
        <v>1370</v>
      </c>
      <c r="K40" s="1375"/>
      <c r="L40" s="1375"/>
      <c r="M40" s="1376"/>
      <c r="N40" s="38" t="s">
        <v>65</v>
      </c>
      <c r="O40" s="34" t="s">
        <v>1371</v>
      </c>
      <c r="P40" s="934" t="s">
        <v>65</v>
      </c>
      <c r="Q40" s="935"/>
      <c r="R40" s="34" t="s">
        <v>1372</v>
      </c>
      <c r="S40" s="762">
        <v>163863</v>
      </c>
      <c r="T40" s="762">
        <v>163863</v>
      </c>
      <c r="U40" s="130">
        <f t="shared" si="2"/>
        <v>0</v>
      </c>
      <c r="V40" s="129">
        <v>0</v>
      </c>
      <c r="W40" s="129">
        <v>0</v>
      </c>
      <c r="X40" s="130">
        <f t="shared" si="0"/>
        <v>0</v>
      </c>
      <c r="Y40" s="129">
        <f t="shared" si="3"/>
        <v>163863</v>
      </c>
      <c r="Z40" s="129">
        <f t="shared" si="4"/>
        <v>163863</v>
      </c>
      <c r="AA40" s="130">
        <f t="shared" si="1"/>
        <v>0</v>
      </c>
      <c r="AB40" s="688"/>
    </row>
    <row r="41" spans="1:28" ht="57.6" customHeight="1">
      <c r="A41" s="1377"/>
      <c r="B41" s="87" t="s">
        <v>1373</v>
      </c>
      <c r="C41" s="1071" t="s">
        <v>1374</v>
      </c>
      <c r="D41" s="1071"/>
      <c r="E41" s="34" t="s">
        <v>86</v>
      </c>
      <c r="F41" s="813" t="s">
        <v>87</v>
      </c>
      <c r="G41" s="813"/>
      <c r="H41" s="813"/>
      <c r="I41" s="813"/>
      <c r="J41" s="813" t="s">
        <v>779</v>
      </c>
      <c r="K41" s="813"/>
      <c r="L41" s="813"/>
      <c r="M41" s="813"/>
      <c r="N41" s="38" t="s">
        <v>624</v>
      </c>
      <c r="O41" s="34" t="s">
        <v>1375</v>
      </c>
      <c r="P41" s="813" t="s">
        <v>1358</v>
      </c>
      <c r="Q41" s="813"/>
      <c r="R41" s="34" t="s">
        <v>703</v>
      </c>
      <c r="S41" s="762">
        <v>119711</v>
      </c>
      <c r="T41" s="762">
        <v>119711</v>
      </c>
      <c r="U41" s="130">
        <f t="shared" si="2"/>
        <v>0</v>
      </c>
      <c r="V41" s="129">
        <v>0</v>
      </c>
      <c r="W41" s="129">
        <v>0</v>
      </c>
      <c r="X41" s="130">
        <f t="shared" si="0"/>
        <v>0</v>
      </c>
      <c r="Y41" s="129">
        <f t="shared" si="3"/>
        <v>119711</v>
      </c>
      <c r="Z41" s="129">
        <f t="shared" si="4"/>
        <v>119711</v>
      </c>
      <c r="AA41" s="130">
        <f t="shared" si="1"/>
        <v>0</v>
      </c>
      <c r="AB41" s="688"/>
    </row>
    <row r="42" spans="1:28" ht="77.099999999999994" customHeight="1">
      <c r="A42" s="1377"/>
      <c r="B42" s="87" t="s">
        <v>1376</v>
      </c>
      <c r="C42" s="1071" t="s">
        <v>1377</v>
      </c>
      <c r="D42" s="1071"/>
      <c r="E42" s="45" t="s">
        <v>86</v>
      </c>
      <c r="F42" s="813" t="s">
        <v>87</v>
      </c>
      <c r="G42" s="813"/>
      <c r="H42" s="813"/>
      <c r="I42" s="813"/>
      <c r="J42" s="811" t="s">
        <v>705</v>
      </c>
      <c r="K42" s="811"/>
      <c r="L42" s="811"/>
      <c r="M42" s="811"/>
      <c r="N42" s="38" t="s">
        <v>624</v>
      </c>
      <c r="O42" s="45" t="s">
        <v>696</v>
      </c>
      <c r="P42" s="811" t="s">
        <v>702</v>
      </c>
      <c r="Q42" s="811"/>
      <c r="R42" s="34" t="s">
        <v>703</v>
      </c>
      <c r="S42" s="762">
        <v>4027.6</v>
      </c>
      <c r="T42" s="762">
        <v>4027.6</v>
      </c>
      <c r="U42" s="130">
        <f>+S42-T42</f>
        <v>0</v>
      </c>
      <c r="V42" s="129">
        <v>0</v>
      </c>
      <c r="W42" s="129">
        <v>0</v>
      </c>
      <c r="X42" s="130">
        <f t="shared" si="0"/>
        <v>0</v>
      </c>
      <c r="Y42" s="129">
        <f t="shared" si="3"/>
        <v>4027.6</v>
      </c>
      <c r="Z42" s="129">
        <f t="shared" si="4"/>
        <v>4027.6</v>
      </c>
      <c r="AA42" s="130">
        <f t="shared" si="1"/>
        <v>0</v>
      </c>
      <c r="AB42" s="688"/>
    </row>
    <row r="43" spans="1:28" ht="67.7" customHeight="1">
      <c r="A43" s="1377"/>
      <c r="B43" s="87" t="s">
        <v>1378</v>
      </c>
      <c r="C43" s="1071" t="s">
        <v>1379</v>
      </c>
      <c r="D43" s="1071"/>
      <c r="E43" s="34" t="s">
        <v>86</v>
      </c>
      <c r="F43" s="813" t="s">
        <v>87</v>
      </c>
      <c r="G43" s="813"/>
      <c r="H43" s="813"/>
      <c r="I43" s="813"/>
      <c r="J43" s="813" t="s">
        <v>1380</v>
      </c>
      <c r="K43" s="813"/>
      <c r="L43" s="813"/>
      <c r="M43" s="813"/>
      <c r="N43" s="38" t="s">
        <v>624</v>
      </c>
      <c r="O43" s="34" t="s">
        <v>699</v>
      </c>
      <c r="P43" s="813" t="s">
        <v>1358</v>
      </c>
      <c r="Q43" s="813"/>
      <c r="R43" s="34" t="s">
        <v>624</v>
      </c>
      <c r="S43" s="762">
        <v>50000</v>
      </c>
      <c r="T43" s="762">
        <v>50000</v>
      </c>
      <c r="U43" s="130">
        <f t="shared" si="2"/>
        <v>0</v>
      </c>
      <c r="V43" s="129">
        <v>0</v>
      </c>
      <c r="W43" s="129">
        <v>0</v>
      </c>
      <c r="X43" s="130">
        <f t="shared" si="0"/>
        <v>0</v>
      </c>
      <c r="Y43" s="129">
        <f t="shared" si="3"/>
        <v>50000</v>
      </c>
      <c r="Z43" s="129">
        <f t="shared" si="4"/>
        <v>50000</v>
      </c>
      <c r="AA43" s="130">
        <f t="shared" si="1"/>
        <v>0</v>
      </c>
      <c r="AB43" s="688"/>
    </row>
    <row r="44" spans="1:28" ht="65.849999999999994" customHeight="1">
      <c r="A44" s="1377"/>
      <c r="B44" s="87" t="s">
        <v>1381</v>
      </c>
      <c r="C44" s="1071" t="s">
        <v>1382</v>
      </c>
      <c r="D44" s="1071"/>
      <c r="E44" s="34" t="s">
        <v>86</v>
      </c>
      <c r="F44" s="934" t="s">
        <v>397</v>
      </c>
      <c r="G44" s="1373"/>
      <c r="H44" s="1373"/>
      <c r="I44" s="935"/>
      <c r="J44" s="934" t="s">
        <v>88</v>
      </c>
      <c r="K44" s="1373"/>
      <c r="L44" s="1373"/>
      <c r="M44" s="935"/>
      <c r="N44" s="38" t="s">
        <v>808</v>
      </c>
      <c r="O44" s="34" t="s">
        <v>1383</v>
      </c>
      <c r="P44" s="1374" t="s">
        <v>1384</v>
      </c>
      <c r="Q44" s="1376"/>
      <c r="R44" s="34" t="s">
        <v>827</v>
      </c>
      <c r="S44" s="762">
        <v>7500</v>
      </c>
      <c r="T44" s="762">
        <v>7500</v>
      </c>
      <c r="U44" s="130">
        <f t="shared" si="2"/>
        <v>0</v>
      </c>
      <c r="V44" s="129">
        <v>0</v>
      </c>
      <c r="W44" s="129">
        <v>0</v>
      </c>
      <c r="X44" s="130">
        <f t="shared" si="0"/>
        <v>0</v>
      </c>
      <c r="Y44" s="129">
        <f t="shared" si="3"/>
        <v>7500</v>
      </c>
      <c r="Z44" s="129">
        <f t="shared" si="4"/>
        <v>7500</v>
      </c>
      <c r="AA44" s="130">
        <f t="shared" si="1"/>
        <v>0</v>
      </c>
      <c r="AB44" s="688"/>
    </row>
    <row r="45" spans="1:28" ht="74.099999999999994" customHeight="1">
      <c r="A45" s="1377"/>
      <c r="B45" s="87" t="s">
        <v>1385</v>
      </c>
      <c r="C45" s="1071" t="s">
        <v>1386</v>
      </c>
      <c r="D45" s="1071"/>
      <c r="E45" s="34" t="s">
        <v>86</v>
      </c>
      <c r="F45" s="934" t="s">
        <v>558</v>
      </c>
      <c r="G45" s="934"/>
      <c r="H45" s="934"/>
      <c r="I45" s="934"/>
      <c r="J45" s="934" t="s">
        <v>93</v>
      </c>
      <c r="K45" s="934"/>
      <c r="L45" s="934"/>
      <c r="M45" s="934"/>
      <c r="N45" s="38" t="s">
        <v>808</v>
      </c>
      <c r="O45" s="34" t="s">
        <v>1387</v>
      </c>
      <c r="P45" s="1374" t="s">
        <v>1384</v>
      </c>
      <c r="Q45" s="1374"/>
      <c r="R45" s="34" t="s">
        <v>1388</v>
      </c>
      <c r="S45" s="762">
        <v>30000</v>
      </c>
      <c r="T45" s="762">
        <v>30000</v>
      </c>
      <c r="U45" s="130">
        <f t="shared" si="2"/>
        <v>0</v>
      </c>
      <c r="V45" s="129">
        <v>0</v>
      </c>
      <c r="W45" s="129">
        <v>0</v>
      </c>
      <c r="X45" s="130">
        <f t="shared" si="0"/>
        <v>0</v>
      </c>
      <c r="Y45" s="129">
        <f t="shared" si="3"/>
        <v>30000</v>
      </c>
      <c r="Z45" s="129">
        <f t="shared" si="4"/>
        <v>30000</v>
      </c>
      <c r="AA45" s="130">
        <f t="shared" si="1"/>
        <v>0</v>
      </c>
      <c r="AB45" s="688"/>
    </row>
    <row r="46" spans="1:28" ht="44.85" customHeight="1">
      <c r="A46" s="1377"/>
      <c r="B46" s="87" t="s">
        <v>1389</v>
      </c>
      <c r="C46" s="1464" t="s">
        <v>1390</v>
      </c>
      <c r="D46" s="1464"/>
      <c r="E46" s="34" t="s">
        <v>527</v>
      </c>
      <c r="F46" s="811" t="s">
        <v>87</v>
      </c>
      <c r="G46" s="811"/>
      <c r="H46" s="811"/>
      <c r="I46" s="811"/>
      <c r="J46" s="811" t="s">
        <v>93</v>
      </c>
      <c r="K46" s="811"/>
      <c r="L46" s="811"/>
      <c r="M46" s="811"/>
      <c r="N46" s="38" t="s">
        <v>502</v>
      </c>
      <c r="O46" s="34">
        <v>2.4</v>
      </c>
      <c r="P46" s="1374"/>
      <c r="Q46" s="1376"/>
      <c r="R46" s="34"/>
      <c r="S46" s="762">
        <v>0</v>
      </c>
      <c r="T46" s="762">
        <v>0</v>
      </c>
      <c r="U46" s="130">
        <f t="shared" si="2"/>
        <v>0</v>
      </c>
      <c r="V46" s="129">
        <v>0</v>
      </c>
      <c r="W46" s="129">
        <v>0</v>
      </c>
      <c r="X46" s="130">
        <f t="shared" si="0"/>
        <v>0</v>
      </c>
      <c r="Y46" s="129">
        <f t="shared" si="3"/>
        <v>0</v>
      </c>
      <c r="Z46" s="129">
        <f t="shared" si="4"/>
        <v>0</v>
      </c>
      <c r="AA46" s="130">
        <f t="shared" si="1"/>
        <v>0</v>
      </c>
      <c r="AB46" s="688"/>
    </row>
    <row r="47" spans="1:28" ht="24.6" customHeight="1">
      <c r="A47" s="1377" t="s">
        <v>1391</v>
      </c>
      <c r="B47" s="1306" t="s">
        <v>1392</v>
      </c>
      <c r="C47" s="1071" t="s">
        <v>1393</v>
      </c>
      <c r="D47" s="1071"/>
      <c r="E47" s="811" t="s">
        <v>86</v>
      </c>
      <c r="F47" s="811" t="s">
        <v>87</v>
      </c>
      <c r="G47" s="811"/>
      <c r="H47" s="811"/>
      <c r="I47" s="811"/>
      <c r="J47" s="811" t="s">
        <v>1394</v>
      </c>
      <c r="K47" s="811"/>
      <c r="L47" s="811"/>
      <c r="M47" s="811"/>
      <c r="N47" s="38" t="s">
        <v>65</v>
      </c>
      <c r="O47" s="811" t="s">
        <v>1395</v>
      </c>
      <c r="P47" s="811" t="s">
        <v>1396</v>
      </c>
      <c r="Q47" s="811"/>
      <c r="R47" s="45" t="s">
        <v>1397</v>
      </c>
      <c r="S47" s="762">
        <v>797403.75</v>
      </c>
      <c r="T47" s="762">
        <v>797403.75</v>
      </c>
      <c r="U47" s="130">
        <f t="shared" si="2"/>
        <v>0</v>
      </c>
      <c r="V47" s="129">
        <v>1692092.8</v>
      </c>
      <c r="W47" s="129">
        <v>1692092.8</v>
      </c>
      <c r="X47" s="130">
        <f t="shared" si="0"/>
        <v>0</v>
      </c>
      <c r="Y47" s="129">
        <f t="shared" si="3"/>
        <v>2489496.5499999998</v>
      </c>
      <c r="Z47" s="129">
        <f t="shared" si="4"/>
        <v>2489496.5499999998</v>
      </c>
      <c r="AA47" s="130">
        <f t="shared" si="1"/>
        <v>0</v>
      </c>
      <c r="AB47" s="688"/>
    </row>
    <row r="48" spans="1:28" ht="17.100000000000001" customHeight="1">
      <c r="A48" s="1377"/>
      <c r="B48" s="1306"/>
      <c r="C48" s="1071"/>
      <c r="D48" s="1071"/>
      <c r="E48" s="811"/>
      <c r="F48" s="811"/>
      <c r="G48" s="811"/>
      <c r="H48" s="811"/>
      <c r="I48" s="811"/>
      <c r="J48" s="811"/>
      <c r="K48" s="811"/>
      <c r="L48" s="811"/>
      <c r="M48" s="811"/>
      <c r="N48" s="38" t="s">
        <v>65</v>
      </c>
      <c r="O48" s="811"/>
      <c r="P48" s="811"/>
      <c r="Q48" s="811"/>
      <c r="R48" s="45" t="s">
        <v>65</v>
      </c>
      <c r="S48" s="762">
        <v>60050</v>
      </c>
      <c r="T48" s="762">
        <v>60050</v>
      </c>
      <c r="U48" s="130">
        <f t="shared" si="2"/>
        <v>0</v>
      </c>
      <c r="V48" s="129">
        <v>67438.100000000006</v>
      </c>
      <c r="W48" s="129">
        <v>67438.100000000006</v>
      </c>
      <c r="X48" s="130">
        <f t="shared" si="0"/>
        <v>0</v>
      </c>
      <c r="Y48" s="129">
        <f t="shared" si="3"/>
        <v>127488.1</v>
      </c>
      <c r="Z48" s="129">
        <f t="shared" si="4"/>
        <v>127488.1</v>
      </c>
      <c r="AA48" s="130">
        <f t="shared" si="1"/>
        <v>0</v>
      </c>
      <c r="AB48" s="688"/>
    </row>
    <row r="49" spans="1:28" ht="17.100000000000001" customHeight="1">
      <c r="A49" s="1377"/>
      <c r="B49" s="1306" t="s">
        <v>1398</v>
      </c>
      <c r="C49" s="1403" t="s">
        <v>1399</v>
      </c>
      <c r="D49" s="1404"/>
      <c r="E49" s="813" t="s">
        <v>86</v>
      </c>
      <c r="F49" s="813" t="s">
        <v>554</v>
      </c>
      <c r="G49" s="813"/>
      <c r="H49" s="813"/>
      <c r="I49" s="813"/>
      <c r="J49" s="811" t="s">
        <v>119</v>
      </c>
      <c r="K49" s="811"/>
      <c r="L49" s="811"/>
      <c r="M49" s="811"/>
      <c r="N49" s="38" t="s">
        <v>65</v>
      </c>
      <c r="O49" s="813" t="s">
        <v>1400</v>
      </c>
      <c r="P49" s="813" t="s">
        <v>1401</v>
      </c>
      <c r="Q49" s="813"/>
      <c r="R49" s="34" t="s">
        <v>703</v>
      </c>
      <c r="S49" s="762">
        <v>578900</v>
      </c>
      <c r="T49" s="762">
        <v>578900</v>
      </c>
      <c r="U49" s="130">
        <f t="shared" si="2"/>
        <v>0</v>
      </c>
      <c r="V49" s="129">
        <v>1271700</v>
      </c>
      <c r="W49" s="129">
        <v>1271700</v>
      </c>
      <c r="X49" s="130">
        <f t="shared" si="0"/>
        <v>0</v>
      </c>
      <c r="Y49" s="129">
        <f t="shared" si="3"/>
        <v>1850600</v>
      </c>
      <c r="Z49" s="129">
        <f t="shared" si="4"/>
        <v>1850600</v>
      </c>
      <c r="AA49" s="130">
        <f t="shared" si="1"/>
        <v>0</v>
      </c>
      <c r="AB49" s="688"/>
    </row>
    <row r="50" spans="1:28" ht="18" customHeight="1">
      <c r="A50" s="1377"/>
      <c r="B50" s="1306"/>
      <c r="C50" s="1421"/>
      <c r="D50" s="1422"/>
      <c r="E50" s="813"/>
      <c r="F50" s="813"/>
      <c r="G50" s="813"/>
      <c r="H50" s="813"/>
      <c r="I50" s="813"/>
      <c r="J50" s="811"/>
      <c r="K50" s="811"/>
      <c r="L50" s="811"/>
      <c r="M50" s="811"/>
      <c r="N50" s="38" t="s">
        <v>65</v>
      </c>
      <c r="O50" s="813"/>
      <c r="P50" s="813"/>
      <c r="Q50" s="813"/>
      <c r="R50" s="34" t="s">
        <v>65</v>
      </c>
      <c r="S50" s="762">
        <v>85840</v>
      </c>
      <c r="T50" s="762">
        <v>85840</v>
      </c>
      <c r="U50" s="130">
        <f t="shared" si="2"/>
        <v>0</v>
      </c>
      <c r="V50" s="129">
        <v>67920</v>
      </c>
      <c r="W50" s="129">
        <v>67920</v>
      </c>
      <c r="X50" s="130">
        <f t="shared" si="0"/>
        <v>0</v>
      </c>
      <c r="Y50" s="129">
        <f t="shared" si="3"/>
        <v>153760</v>
      </c>
      <c r="Z50" s="129">
        <f t="shared" si="4"/>
        <v>153760</v>
      </c>
      <c r="AA50" s="130">
        <f t="shared" si="1"/>
        <v>0</v>
      </c>
      <c r="AB50" s="688"/>
    </row>
    <row r="51" spans="1:28" ht="25.5" customHeight="1">
      <c r="A51" s="1377"/>
      <c r="B51" s="1306" t="s">
        <v>1402</v>
      </c>
      <c r="C51" s="1403" t="s">
        <v>1403</v>
      </c>
      <c r="D51" s="1403"/>
      <c r="E51" s="813" t="s">
        <v>1404</v>
      </c>
      <c r="F51" s="813" t="s">
        <v>87</v>
      </c>
      <c r="G51" s="813"/>
      <c r="H51" s="813"/>
      <c r="I51" s="813"/>
      <c r="J51" s="813" t="s">
        <v>1405</v>
      </c>
      <c r="K51" s="813"/>
      <c r="L51" s="813"/>
      <c r="M51" s="813"/>
      <c r="N51" s="38" t="s">
        <v>65</v>
      </c>
      <c r="O51" s="811" t="s">
        <v>1406</v>
      </c>
      <c r="P51" s="813" t="s">
        <v>65</v>
      </c>
      <c r="Q51" s="813"/>
      <c r="R51" s="45" t="s">
        <v>65</v>
      </c>
      <c r="S51" s="762">
        <v>34240</v>
      </c>
      <c r="T51" s="762">
        <v>34240</v>
      </c>
      <c r="U51" s="130">
        <f t="shared" si="2"/>
        <v>0</v>
      </c>
      <c r="V51" s="129">
        <v>34240</v>
      </c>
      <c r="W51" s="129">
        <v>34240</v>
      </c>
      <c r="X51" s="130">
        <f t="shared" si="0"/>
        <v>0</v>
      </c>
      <c r="Y51" s="129">
        <f t="shared" si="3"/>
        <v>68480</v>
      </c>
      <c r="Z51" s="129">
        <f t="shared" si="4"/>
        <v>68480</v>
      </c>
      <c r="AA51" s="130">
        <f t="shared" si="1"/>
        <v>0</v>
      </c>
      <c r="AB51" s="688"/>
    </row>
    <row r="52" spans="1:28" ht="18.600000000000001" customHeight="1">
      <c r="A52" s="1377"/>
      <c r="B52" s="1306"/>
      <c r="C52" s="1403"/>
      <c r="D52" s="1403"/>
      <c r="E52" s="813"/>
      <c r="F52" s="813"/>
      <c r="G52" s="813"/>
      <c r="H52" s="813"/>
      <c r="I52" s="813"/>
      <c r="J52" s="813"/>
      <c r="K52" s="813"/>
      <c r="L52" s="813"/>
      <c r="M52" s="813"/>
      <c r="N52" s="38" t="s">
        <v>65</v>
      </c>
      <c r="O52" s="811"/>
      <c r="P52" s="813"/>
      <c r="Q52" s="813"/>
      <c r="R52" s="34" t="s">
        <v>339</v>
      </c>
      <c r="S52" s="762">
        <v>220412.37</v>
      </c>
      <c r="T52" s="762">
        <v>220412.37</v>
      </c>
      <c r="U52" s="130">
        <f t="shared" si="2"/>
        <v>0</v>
      </c>
      <c r="V52" s="129">
        <v>288118.3</v>
      </c>
      <c r="W52" s="129">
        <v>288118.3</v>
      </c>
      <c r="X52" s="130">
        <f t="shared" si="0"/>
        <v>0</v>
      </c>
      <c r="Y52" s="129">
        <f t="shared" si="3"/>
        <v>508530.67</v>
      </c>
      <c r="Z52" s="129">
        <f t="shared" si="4"/>
        <v>508530.67</v>
      </c>
      <c r="AA52" s="130">
        <f t="shared" si="1"/>
        <v>0</v>
      </c>
      <c r="AB52" s="688"/>
    </row>
    <row r="53" spans="1:28" ht="46.7" customHeight="1">
      <c r="A53" s="1377"/>
      <c r="B53" s="87" t="s">
        <v>1407</v>
      </c>
      <c r="C53" s="1403" t="s">
        <v>1660</v>
      </c>
      <c r="D53" s="1403"/>
      <c r="E53" s="158" t="s">
        <v>86</v>
      </c>
      <c r="F53" s="1412" t="s">
        <v>87</v>
      </c>
      <c r="G53" s="1412"/>
      <c r="H53" s="1412"/>
      <c r="I53" s="1412"/>
      <c r="J53" s="1412" t="s">
        <v>88</v>
      </c>
      <c r="K53" s="1412"/>
      <c r="L53" s="1412"/>
      <c r="M53" s="1412"/>
      <c r="N53" s="38" t="s">
        <v>65</v>
      </c>
      <c r="O53" s="379" t="s">
        <v>1408</v>
      </c>
      <c r="P53" s="1412" t="s">
        <v>683</v>
      </c>
      <c r="Q53" s="1412"/>
      <c r="R53" s="158" t="s">
        <v>253</v>
      </c>
      <c r="S53" s="762">
        <v>1440154</v>
      </c>
      <c r="T53" s="762">
        <v>1440154</v>
      </c>
      <c r="U53" s="130">
        <f t="shared" si="2"/>
        <v>0</v>
      </c>
      <c r="V53" s="129">
        <v>0</v>
      </c>
      <c r="W53" s="129">
        <v>0</v>
      </c>
      <c r="X53" s="130">
        <f t="shared" si="0"/>
        <v>0</v>
      </c>
      <c r="Y53" s="129">
        <f t="shared" si="3"/>
        <v>1440154</v>
      </c>
      <c r="Z53" s="129">
        <f t="shared" si="4"/>
        <v>1440154</v>
      </c>
      <c r="AA53" s="130">
        <f t="shared" si="1"/>
        <v>0</v>
      </c>
      <c r="AB53" s="688"/>
    </row>
    <row r="54" spans="1:28" ht="48" customHeight="1">
      <c r="A54" s="1377"/>
      <c r="B54" s="87" t="s">
        <v>1409</v>
      </c>
      <c r="C54" s="1379" t="s">
        <v>1410</v>
      </c>
      <c r="D54" s="919"/>
      <c r="E54" s="158" t="s">
        <v>86</v>
      </c>
      <c r="F54" s="1374" t="s">
        <v>87</v>
      </c>
      <c r="G54" s="1375"/>
      <c r="H54" s="1375"/>
      <c r="I54" s="1376"/>
      <c r="J54" s="1374" t="s">
        <v>779</v>
      </c>
      <c r="K54" s="1375"/>
      <c r="L54" s="1375"/>
      <c r="M54" s="1376"/>
      <c r="N54" s="38" t="s">
        <v>65</v>
      </c>
      <c r="O54" s="380" t="s">
        <v>1752</v>
      </c>
      <c r="P54" s="1374" t="s">
        <v>683</v>
      </c>
      <c r="Q54" s="1376"/>
      <c r="R54" s="381" t="s">
        <v>1411</v>
      </c>
      <c r="S54" s="762">
        <v>308203</v>
      </c>
      <c r="T54" s="762">
        <v>303203</v>
      </c>
      <c r="U54" s="130">
        <f t="shared" si="2"/>
        <v>5000</v>
      </c>
      <c r="V54" s="129">
        <v>0</v>
      </c>
      <c r="W54" s="129">
        <v>0</v>
      </c>
      <c r="X54" s="130">
        <f t="shared" si="0"/>
        <v>0</v>
      </c>
      <c r="Y54" s="129">
        <f t="shared" si="3"/>
        <v>308203</v>
      </c>
      <c r="Z54" s="129">
        <f t="shared" si="4"/>
        <v>303203</v>
      </c>
      <c r="AA54" s="130">
        <f t="shared" si="1"/>
        <v>5000</v>
      </c>
      <c r="AB54" s="688"/>
    </row>
    <row r="55" spans="1:28" ht="48" customHeight="1">
      <c r="A55" s="1377"/>
      <c r="B55" s="1306" t="s">
        <v>1412</v>
      </c>
      <c r="C55" s="1403" t="s">
        <v>1413</v>
      </c>
      <c r="D55" s="1404"/>
      <c r="E55" s="959" t="s">
        <v>86</v>
      </c>
      <c r="F55" s="1412" t="s">
        <v>87</v>
      </c>
      <c r="G55" s="1412"/>
      <c r="H55" s="1412"/>
      <c r="I55" s="1412"/>
      <c r="J55" s="1412" t="s">
        <v>623</v>
      </c>
      <c r="K55" s="1412"/>
      <c r="L55" s="1412"/>
      <c r="M55" s="1412"/>
      <c r="N55" s="38" t="s">
        <v>65</v>
      </c>
      <c r="O55" s="1409" t="s">
        <v>1753</v>
      </c>
      <c r="P55" s="959" t="s">
        <v>683</v>
      </c>
      <c r="Q55" s="959"/>
      <c r="R55" s="959" t="s">
        <v>1411</v>
      </c>
      <c r="S55" s="762">
        <v>597755.5</v>
      </c>
      <c r="T55" s="762">
        <v>597755.5</v>
      </c>
      <c r="U55" s="130">
        <f t="shared" si="2"/>
        <v>0</v>
      </c>
      <c r="V55" s="129">
        <v>915650.6</v>
      </c>
      <c r="W55" s="129">
        <v>915650.6</v>
      </c>
      <c r="X55" s="130">
        <f t="shared" si="0"/>
        <v>0</v>
      </c>
      <c r="Y55" s="129">
        <f t="shared" si="3"/>
        <v>1513406.1</v>
      </c>
      <c r="Z55" s="129">
        <f t="shared" si="4"/>
        <v>1513406.1</v>
      </c>
      <c r="AA55" s="130">
        <f t="shared" si="1"/>
        <v>0</v>
      </c>
      <c r="AB55" s="688"/>
    </row>
    <row r="56" spans="1:28" ht="22.5" customHeight="1">
      <c r="A56" s="1377"/>
      <c r="B56" s="1306"/>
      <c r="C56" s="1453"/>
      <c r="D56" s="1454"/>
      <c r="E56" s="959"/>
      <c r="F56" s="1412"/>
      <c r="G56" s="1412"/>
      <c r="H56" s="1412"/>
      <c r="I56" s="1412"/>
      <c r="J56" s="1412"/>
      <c r="K56" s="1412"/>
      <c r="L56" s="1412"/>
      <c r="M56" s="1412"/>
      <c r="N56" s="38" t="s">
        <v>624</v>
      </c>
      <c r="O56" s="1409"/>
      <c r="P56" s="959"/>
      <c r="Q56" s="959"/>
      <c r="R56" s="959"/>
      <c r="S56" s="762">
        <v>131523.32999999999</v>
      </c>
      <c r="T56" s="762">
        <v>131523.32999999999</v>
      </c>
      <c r="U56" s="130">
        <f t="shared" si="2"/>
        <v>0</v>
      </c>
      <c r="V56" s="129">
        <v>48476.67</v>
      </c>
      <c r="W56" s="129">
        <v>48476.67</v>
      </c>
      <c r="X56" s="130">
        <f t="shared" si="0"/>
        <v>0</v>
      </c>
      <c r="Y56" s="129">
        <f t="shared" si="3"/>
        <v>180000</v>
      </c>
      <c r="Z56" s="129">
        <f t="shared" si="4"/>
        <v>180000</v>
      </c>
      <c r="AA56" s="130">
        <f t="shared" si="1"/>
        <v>0</v>
      </c>
      <c r="AB56" s="688"/>
    </row>
    <row r="57" spans="1:28" ht="46.35" customHeight="1">
      <c r="A57" s="1377"/>
      <c r="B57" s="87" t="s">
        <v>1414</v>
      </c>
      <c r="C57" s="1403" t="s">
        <v>1415</v>
      </c>
      <c r="D57" s="1404"/>
      <c r="E57" s="34" t="s">
        <v>86</v>
      </c>
      <c r="F57" s="813" t="s">
        <v>1416</v>
      </c>
      <c r="G57" s="813"/>
      <c r="H57" s="813"/>
      <c r="I57" s="813"/>
      <c r="J57" s="813" t="s">
        <v>119</v>
      </c>
      <c r="K57" s="813"/>
      <c r="L57" s="813"/>
      <c r="M57" s="813"/>
      <c r="N57" s="38" t="s">
        <v>65</v>
      </c>
      <c r="O57" s="45" t="s">
        <v>1417</v>
      </c>
      <c r="P57" s="813" t="s">
        <v>683</v>
      </c>
      <c r="Q57" s="813"/>
      <c r="R57" s="34" t="s">
        <v>1418</v>
      </c>
      <c r="S57" s="762">
        <v>250000</v>
      </c>
      <c r="T57" s="762">
        <v>0</v>
      </c>
      <c r="U57" s="130">
        <f t="shared" si="2"/>
        <v>250000</v>
      </c>
      <c r="V57" s="129">
        <v>1200000</v>
      </c>
      <c r="W57" s="129">
        <v>0</v>
      </c>
      <c r="X57" s="130">
        <f t="shared" si="0"/>
        <v>1200000</v>
      </c>
      <c r="Y57" s="129">
        <f t="shared" si="3"/>
        <v>1450000</v>
      </c>
      <c r="Z57" s="129">
        <f t="shared" si="4"/>
        <v>0</v>
      </c>
      <c r="AA57" s="130">
        <f t="shared" si="1"/>
        <v>1450000</v>
      </c>
      <c r="AB57" s="688"/>
    </row>
    <row r="58" spans="1:28" ht="18.600000000000001" customHeight="1">
      <c r="A58" s="1377"/>
      <c r="B58" s="1306" t="s">
        <v>1419</v>
      </c>
      <c r="C58" s="1403" t="s">
        <v>1420</v>
      </c>
      <c r="D58" s="1404"/>
      <c r="E58" s="811" t="s">
        <v>86</v>
      </c>
      <c r="F58" s="811" t="s">
        <v>87</v>
      </c>
      <c r="G58" s="811"/>
      <c r="H58" s="811"/>
      <c r="I58" s="811"/>
      <c r="J58" s="811" t="s">
        <v>1421</v>
      </c>
      <c r="K58" s="811"/>
      <c r="L58" s="811"/>
      <c r="M58" s="811"/>
      <c r="N58" s="45" t="s">
        <v>65</v>
      </c>
      <c r="O58" s="811" t="s">
        <v>1371</v>
      </c>
      <c r="P58" s="811" t="s">
        <v>1422</v>
      </c>
      <c r="Q58" s="811"/>
      <c r="R58" s="45" t="s">
        <v>1423</v>
      </c>
      <c r="S58" s="762">
        <v>734084.03</v>
      </c>
      <c r="T58" s="762">
        <v>734084.03</v>
      </c>
      <c r="U58" s="130">
        <f t="shared" si="2"/>
        <v>0</v>
      </c>
      <c r="V58" s="129">
        <v>0</v>
      </c>
      <c r="W58" s="129">
        <v>0</v>
      </c>
      <c r="X58" s="130">
        <f t="shared" si="0"/>
        <v>0</v>
      </c>
      <c r="Y58" s="129">
        <f t="shared" si="3"/>
        <v>734084.03</v>
      </c>
      <c r="Z58" s="129">
        <f t="shared" si="4"/>
        <v>734084.03</v>
      </c>
      <c r="AA58" s="130">
        <f t="shared" si="1"/>
        <v>0</v>
      </c>
      <c r="AB58" s="688"/>
    </row>
    <row r="59" spans="1:28" ht="18.600000000000001" customHeight="1">
      <c r="A59" s="1377"/>
      <c r="B59" s="1306"/>
      <c r="C59" s="1453"/>
      <c r="D59" s="1454"/>
      <c r="E59" s="811"/>
      <c r="F59" s="811"/>
      <c r="G59" s="811"/>
      <c r="H59" s="811"/>
      <c r="I59" s="811"/>
      <c r="J59" s="811"/>
      <c r="K59" s="811"/>
      <c r="L59" s="811"/>
      <c r="M59" s="811"/>
      <c r="N59" s="45" t="s">
        <v>65</v>
      </c>
      <c r="O59" s="811"/>
      <c r="P59" s="811"/>
      <c r="Q59" s="811"/>
      <c r="R59" s="45" t="s">
        <v>65</v>
      </c>
      <c r="S59" s="762">
        <v>60100</v>
      </c>
      <c r="T59" s="762">
        <v>60100</v>
      </c>
      <c r="U59" s="130">
        <f t="shared" si="2"/>
        <v>0</v>
      </c>
      <c r="V59" s="129">
        <v>0</v>
      </c>
      <c r="W59" s="129">
        <v>0</v>
      </c>
      <c r="X59" s="130">
        <f t="shared" si="0"/>
        <v>0</v>
      </c>
      <c r="Y59" s="129">
        <f t="shared" si="3"/>
        <v>60100</v>
      </c>
      <c r="Z59" s="129">
        <f t="shared" si="4"/>
        <v>60100</v>
      </c>
      <c r="AA59" s="130">
        <f t="shared" si="1"/>
        <v>0</v>
      </c>
      <c r="AB59" s="688"/>
    </row>
    <row r="60" spans="1:28" ht="50.85" customHeight="1">
      <c r="A60" s="1377"/>
      <c r="B60" s="87" t="s">
        <v>1424</v>
      </c>
      <c r="C60" s="1403" t="s">
        <v>1661</v>
      </c>
      <c r="D60" s="1404"/>
      <c r="E60" s="45" t="s">
        <v>442</v>
      </c>
      <c r="F60" s="910" t="s">
        <v>87</v>
      </c>
      <c r="G60" s="910"/>
      <c r="H60" s="910"/>
      <c r="I60" s="910"/>
      <c r="J60" s="910" t="s">
        <v>212</v>
      </c>
      <c r="K60" s="910"/>
      <c r="L60" s="910"/>
      <c r="M60" s="910"/>
      <c r="N60" s="38" t="s">
        <v>443</v>
      </c>
      <c r="O60" s="45" t="s">
        <v>1425</v>
      </c>
      <c r="P60" s="1243" t="s">
        <v>445</v>
      </c>
      <c r="Q60" s="1243"/>
      <c r="R60" s="267" t="s">
        <v>794</v>
      </c>
      <c r="S60" s="762">
        <v>50000</v>
      </c>
      <c r="T60" s="762">
        <v>50000</v>
      </c>
      <c r="U60" s="130">
        <f t="shared" si="2"/>
        <v>0</v>
      </c>
      <c r="V60" s="129">
        <v>0</v>
      </c>
      <c r="W60" s="129">
        <v>0</v>
      </c>
      <c r="X60" s="130">
        <f t="shared" si="0"/>
        <v>0</v>
      </c>
      <c r="Y60" s="129">
        <f t="shared" si="3"/>
        <v>50000</v>
      </c>
      <c r="Z60" s="129">
        <f t="shared" si="4"/>
        <v>50000</v>
      </c>
      <c r="AA60" s="130">
        <f t="shared" si="1"/>
        <v>0</v>
      </c>
      <c r="AB60" s="688"/>
    </row>
    <row r="61" spans="1:28" ht="43.5" customHeight="1">
      <c r="A61" s="1377"/>
      <c r="B61" s="87" t="s">
        <v>1426</v>
      </c>
      <c r="C61" s="1071" t="s">
        <v>1774</v>
      </c>
      <c r="D61" s="1071"/>
      <c r="E61" s="34" t="s">
        <v>86</v>
      </c>
      <c r="F61" s="813" t="s">
        <v>87</v>
      </c>
      <c r="G61" s="813"/>
      <c r="H61" s="813"/>
      <c r="I61" s="813"/>
      <c r="J61" s="910" t="s">
        <v>1427</v>
      </c>
      <c r="K61" s="910"/>
      <c r="L61" s="910"/>
      <c r="M61" s="910"/>
      <c r="N61" s="230" t="s">
        <v>791</v>
      </c>
      <c r="O61" s="267" t="s">
        <v>1428</v>
      </c>
      <c r="P61" s="1243" t="s">
        <v>1429</v>
      </c>
      <c r="Q61" s="1243"/>
      <c r="R61" s="231" t="s">
        <v>791</v>
      </c>
      <c r="S61" s="762">
        <v>3500000</v>
      </c>
      <c r="T61" s="762">
        <v>3500000</v>
      </c>
      <c r="U61" s="130">
        <f t="shared" si="2"/>
        <v>0</v>
      </c>
      <c r="V61" s="129">
        <v>0</v>
      </c>
      <c r="W61" s="129">
        <v>0</v>
      </c>
      <c r="X61" s="130">
        <f t="shared" si="0"/>
        <v>0</v>
      </c>
      <c r="Y61" s="129">
        <f t="shared" si="3"/>
        <v>3500000</v>
      </c>
      <c r="Z61" s="129">
        <f t="shared" si="4"/>
        <v>3500000</v>
      </c>
      <c r="AA61" s="130">
        <f t="shared" si="1"/>
        <v>0</v>
      </c>
      <c r="AB61" s="688"/>
    </row>
    <row r="62" spans="1:28" ht="43.5" customHeight="1">
      <c r="A62" s="1377"/>
      <c r="B62" s="87" t="s">
        <v>1430</v>
      </c>
      <c r="C62" s="1071" t="s">
        <v>1431</v>
      </c>
      <c r="D62" s="1071"/>
      <c r="E62" s="34" t="s">
        <v>86</v>
      </c>
      <c r="F62" s="813" t="s">
        <v>118</v>
      </c>
      <c r="G62" s="813"/>
      <c r="H62" s="813"/>
      <c r="I62" s="813"/>
      <c r="J62" s="813" t="s">
        <v>1432</v>
      </c>
      <c r="K62" s="813"/>
      <c r="L62" s="813"/>
      <c r="M62" s="813"/>
      <c r="N62" s="382" t="s">
        <v>65</v>
      </c>
      <c r="O62" s="76" t="s">
        <v>1433</v>
      </c>
      <c r="P62" s="1376" t="s">
        <v>1434</v>
      </c>
      <c r="Q62" s="1376"/>
      <c r="R62" s="34" t="s">
        <v>1435</v>
      </c>
      <c r="S62" s="762">
        <v>1429234.1</v>
      </c>
      <c r="T62" s="762"/>
      <c r="U62" s="130">
        <f t="shared" si="2"/>
        <v>1429234.1</v>
      </c>
      <c r="V62" s="129">
        <v>1425350</v>
      </c>
      <c r="W62" s="129">
        <v>0</v>
      </c>
      <c r="X62" s="130">
        <f t="shared" si="0"/>
        <v>1425350</v>
      </c>
      <c r="Y62" s="129">
        <f t="shared" si="3"/>
        <v>2854584.1</v>
      </c>
      <c r="Z62" s="129">
        <f t="shared" si="4"/>
        <v>0</v>
      </c>
      <c r="AA62" s="130">
        <f t="shared" si="1"/>
        <v>2854584.1</v>
      </c>
      <c r="AB62" s="688"/>
    </row>
    <row r="63" spans="1:28" ht="48" customHeight="1">
      <c r="A63" s="1377"/>
      <c r="B63" s="87" t="s">
        <v>1436</v>
      </c>
      <c r="C63" s="810" t="s">
        <v>1659</v>
      </c>
      <c r="D63" s="810"/>
      <c r="E63" s="34" t="s">
        <v>86</v>
      </c>
      <c r="F63" s="813" t="s">
        <v>1437</v>
      </c>
      <c r="G63" s="813"/>
      <c r="H63" s="813"/>
      <c r="I63" s="813"/>
      <c r="J63" s="813" t="s">
        <v>220</v>
      </c>
      <c r="K63" s="813"/>
      <c r="L63" s="813"/>
      <c r="M63" s="813"/>
      <c r="N63" s="382" t="s">
        <v>65</v>
      </c>
      <c r="O63" s="76" t="s">
        <v>1438</v>
      </c>
      <c r="P63" s="1376" t="s">
        <v>1439</v>
      </c>
      <c r="Q63" s="1376"/>
      <c r="R63" s="34" t="s">
        <v>1440</v>
      </c>
      <c r="S63" s="762">
        <v>15640</v>
      </c>
      <c r="T63" s="762">
        <v>15640</v>
      </c>
      <c r="U63" s="130">
        <f t="shared" si="2"/>
        <v>0</v>
      </c>
      <c r="V63" s="129">
        <v>0</v>
      </c>
      <c r="W63" s="129">
        <v>0</v>
      </c>
      <c r="X63" s="130">
        <f t="shared" si="0"/>
        <v>0</v>
      </c>
      <c r="Y63" s="129">
        <f t="shared" si="3"/>
        <v>15640</v>
      </c>
      <c r="Z63" s="129">
        <f t="shared" si="4"/>
        <v>15640</v>
      </c>
      <c r="AA63" s="130">
        <f t="shared" si="1"/>
        <v>0</v>
      </c>
      <c r="AB63" s="688"/>
    </row>
    <row r="64" spans="1:28" ht="110.25" customHeight="1">
      <c r="A64" s="1377"/>
      <c r="B64" s="87" t="s">
        <v>1441</v>
      </c>
      <c r="C64" s="1378" t="s">
        <v>1443</v>
      </c>
      <c r="D64" s="1378"/>
      <c r="E64" s="242" t="s">
        <v>1444</v>
      </c>
      <c r="F64" s="1390" t="s">
        <v>87</v>
      </c>
      <c r="G64" s="1390"/>
      <c r="H64" s="1390"/>
      <c r="I64" s="1390"/>
      <c r="J64" s="1390" t="s">
        <v>93</v>
      </c>
      <c r="K64" s="1390"/>
      <c r="L64" s="1390"/>
      <c r="M64" s="1390"/>
      <c r="N64" s="243" t="s">
        <v>624</v>
      </c>
      <c r="O64" s="242" t="s">
        <v>751</v>
      </c>
      <c r="P64" s="1391" t="s">
        <v>707</v>
      </c>
      <c r="Q64" s="1391"/>
      <c r="R64" s="242" t="s">
        <v>1445</v>
      </c>
      <c r="S64" s="762"/>
      <c r="T64" s="762"/>
      <c r="U64" s="130"/>
      <c r="V64" s="383"/>
      <c r="W64" s="383"/>
      <c r="X64" s="384"/>
      <c r="Y64" s="383"/>
      <c r="Z64" s="383"/>
      <c r="AA64" s="384"/>
      <c r="AB64" s="688"/>
    </row>
    <row r="65" spans="1:39" ht="74.25" customHeight="1">
      <c r="A65" s="1377"/>
      <c r="B65" s="87" t="s">
        <v>1442</v>
      </c>
      <c r="C65" s="1392" t="s">
        <v>1447</v>
      </c>
      <c r="D65" s="1393"/>
      <c r="E65" s="153" t="s">
        <v>1448</v>
      </c>
      <c r="F65" s="1394" t="s">
        <v>87</v>
      </c>
      <c r="G65" s="1395"/>
      <c r="H65" s="1395"/>
      <c r="I65" s="1396"/>
      <c r="J65" s="1394" t="s">
        <v>1449</v>
      </c>
      <c r="K65" s="1395"/>
      <c r="L65" s="1395"/>
      <c r="M65" s="1396"/>
      <c r="N65" s="83" t="s">
        <v>624</v>
      </c>
      <c r="O65" s="153" t="s">
        <v>1450</v>
      </c>
      <c r="P65" s="945" t="s">
        <v>1358</v>
      </c>
      <c r="Q65" s="945"/>
      <c r="R65" s="153" t="s">
        <v>1451</v>
      </c>
      <c r="S65" s="762"/>
      <c r="T65" s="762"/>
      <c r="U65" s="130"/>
      <c r="V65" s="383"/>
      <c r="W65" s="383"/>
      <c r="X65" s="384"/>
      <c r="Y65" s="383"/>
      <c r="Z65" s="383"/>
      <c r="AA65" s="384"/>
      <c r="AB65" s="688"/>
    </row>
    <row r="66" spans="1:39" ht="85.35" customHeight="1">
      <c r="A66" s="1377"/>
      <c r="B66" s="87" t="s">
        <v>1446</v>
      </c>
      <c r="C66" s="1245" t="s">
        <v>1452</v>
      </c>
      <c r="D66" s="1246"/>
      <c r="E66" s="34" t="s">
        <v>1453</v>
      </c>
      <c r="F66" s="1374" t="s">
        <v>87</v>
      </c>
      <c r="G66" s="1375"/>
      <c r="H66" s="1375"/>
      <c r="I66" s="1376"/>
      <c r="J66" s="1374" t="s">
        <v>111</v>
      </c>
      <c r="K66" s="1375"/>
      <c r="L66" s="1375"/>
      <c r="M66" s="1376"/>
      <c r="N66" s="83" t="s">
        <v>624</v>
      </c>
      <c r="O66" s="34" t="s">
        <v>1454</v>
      </c>
      <c r="P66" s="1374" t="s">
        <v>707</v>
      </c>
      <c r="Q66" s="1376"/>
      <c r="R66" s="34" t="s">
        <v>1445</v>
      </c>
      <c r="S66" s="549"/>
      <c r="T66" s="549"/>
      <c r="U66" s="130"/>
      <c r="V66" s="383"/>
      <c r="W66" s="383"/>
      <c r="X66" s="384"/>
      <c r="Y66" s="383"/>
      <c r="Z66" s="383"/>
      <c r="AA66" s="384"/>
      <c r="AB66" s="688"/>
    </row>
    <row r="67" spans="1:39" s="363" customFormat="1" ht="30" customHeight="1">
      <c r="A67" s="365"/>
      <c r="B67" s="365"/>
      <c r="AB67" s="635"/>
      <c r="AC67" s="635"/>
      <c r="AD67" s="635"/>
      <c r="AE67" s="635"/>
      <c r="AF67" s="635"/>
      <c r="AG67" s="635"/>
      <c r="AH67" s="635"/>
      <c r="AI67" s="635"/>
      <c r="AJ67" s="635"/>
      <c r="AK67" s="635"/>
      <c r="AL67" s="635"/>
      <c r="AM67" s="635"/>
    </row>
    <row r="68" spans="1:39" ht="42.75" customHeight="1">
      <c r="C68" s="881" t="s">
        <v>1455</v>
      </c>
      <c r="D68" s="881"/>
      <c r="E68" s="881"/>
      <c r="F68" s="881"/>
      <c r="G68" s="881"/>
      <c r="H68" s="881"/>
      <c r="I68" s="881"/>
      <c r="J68" s="881"/>
      <c r="K68" s="881"/>
      <c r="L68" s="881"/>
      <c r="M68" s="881"/>
      <c r="N68" s="881"/>
      <c r="O68" s="881"/>
      <c r="P68" s="881"/>
      <c r="Q68" s="881"/>
      <c r="R68" s="881"/>
      <c r="S68" s="701"/>
      <c r="T68" s="701"/>
      <c r="U68" s="701"/>
      <c r="V68" s="694"/>
      <c r="W68" s="694"/>
      <c r="X68" s="694"/>
      <c r="Y68" s="694"/>
      <c r="Z68" s="694"/>
      <c r="AA68" s="694"/>
      <c r="AB68" s="688"/>
    </row>
    <row r="69" spans="1:39" s="371" customFormat="1" ht="44.1" customHeight="1">
      <c r="A69" s="365"/>
      <c r="B69" s="365"/>
      <c r="C69" s="1416" t="s">
        <v>51</v>
      </c>
      <c r="D69" s="1416"/>
      <c r="E69" s="1456" t="s">
        <v>9</v>
      </c>
      <c r="F69" s="1456"/>
      <c r="G69" s="1456"/>
      <c r="H69" s="1456"/>
      <c r="I69" s="1456"/>
      <c r="J69" s="1416" t="s">
        <v>52</v>
      </c>
      <c r="K69" s="1416"/>
      <c r="L69" s="1416"/>
      <c r="M69" s="1416"/>
      <c r="N69" s="1416"/>
      <c r="O69" s="1416" t="s">
        <v>53</v>
      </c>
      <c r="P69" s="1416"/>
      <c r="Q69" s="1416" t="s">
        <v>54</v>
      </c>
      <c r="R69" s="1416"/>
      <c r="S69" s="699"/>
      <c r="T69" s="699"/>
      <c r="U69" s="700"/>
      <c r="V69" s="688"/>
      <c r="W69" s="688"/>
      <c r="X69" s="688"/>
      <c r="Y69" s="688"/>
      <c r="Z69" s="688"/>
      <c r="AA69" s="688"/>
      <c r="AB69" s="694"/>
      <c r="AC69" s="695"/>
      <c r="AD69" s="695"/>
      <c r="AE69" s="695"/>
      <c r="AF69" s="695"/>
      <c r="AG69" s="695"/>
      <c r="AH69" s="695"/>
      <c r="AI69" s="695"/>
      <c r="AJ69" s="695"/>
      <c r="AK69" s="695"/>
      <c r="AL69" s="695"/>
      <c r="AM69" s="695"/>
    </row>
    <row r="70" spans="1:39" ht="35.1" customHeight="1">
      <c r="C70" s="1415" t="s">
        <v>1819</v>
      </c>
      <c r="D70" s="1415"/>
      <c r="E70" s="829" t="s">
        <v>533</v>
      </c>
      <c r="F70" s="829"/>
      <c r="G70" s="829"/>
      <c r="H70" s="829"/>
      <c r="I70" s="829"/>
      <c r="J70" s="811" t="s">
        <v>533</v>
      </c>
      <c r="K70" s="811"/>
      <c r="L70" s="811"/>
      <c r="M70" s="811"/>
      <c r="N70" s="811"/>
      <c r="O70" s="815" t="s">
        <v>534</v>
      </c>
      <c r="P70" s="815"/>
      <c r="Q70" s="829" t="s">
        <v>1456</v>
      </c>
      <c r="R70" s="829"/>
      <c r="S70" s="697"/>
      <c r="T70" s="697"/>
      <c r="U70" s="697"/>
      <c r="V70" s="688"/>
      <c r="W70" s="702"/>
      <c r="X70" s="688"/>
      <c r="Y70" s="688"/>
      <c r="Z70" s="688"/>
      <c r="AA70" s="688"/>
      <c r="AB70" s="688"/>
    </row>
    <row r="71" spans="1:39" ht="37.35" customHeight="1">
      <c r="C71" s="1415" t="s">
        <v>1820</v>
      </c>
      <c r="D71" s="1415"/>
      <c r="E71" s="829">
        <v>1</v>
      </c>
      <c r="F71" s="829"/>
      <c r="G71" s="829"/>
      <c r="H71" s="829"/>
      <c r="I71" s="829"/>
      <c r="J71" s="811">
        <v>1</v>
      </c>
      <c r="K71" s="811"/>
      <c r="L71" s="811"/>
      <c r="M71" s="811"/>
      <c r="N71" s="811"/>
      <c r="O71" s="811">
        <v>3</v>
      </c>
      <c r="P71" s="811"/>
      <c r="Q71" s="829" t="s">
        <v>289</v>
      </c>
      <c r="R71" s="829"/>
      <c r="S71" s="697"/>
      <c r="T71" s="697"/>
      <c r="U71" s="697"/>
      <c r="V71" s="688"/>
      <c r="W71" s="702"/>
      <c r="X71" s="688"/>
      <c r="Y71" s="688"/>
      <c r="Z71" s="688"/>
      <c r="AA71" s="688"/>
      <c r="AB71" s="688"/>
    </row>
    <row r="72" spans="1:39" ht="50.25" customHeight="1">
      <c r="C72" s="1415" t="s">
        <v>1821</v>
      </c>
      <c r="D72" s="1415"/>
      <c r="E72" s="1450">
        <v>2</v>
      </c>
      <c r="F72" s="1450"/>
      <c r="G72" s="1450"/>
      <c r="H72" s="1450"/>
      <c r="I72" s="1450"/>
      <c r="J72" s="1450">
        <v>1</v>
      </c>
      <c r="K72" s="1451"/>
      <c r="L72" s="1451"/>
      <c r="M72" s="1451"/>
      <c r="N72" s="1451"/>
      <c r="O72" s="1450">
        <v>2</v>
      </c>
      <c r="P72" s="1451"/>
      <c r="Q72" s="1306" t="s">
        <v>1786</v>
      </c>
      <c r="R72" s="1306"/>
      <c r="S72" s="697"/>
      <c r="T72" s="697"/>
      <c r="U72" s="697"/>
      <c r="V72" s="688"/>
      <c r="W72" s="702"/>
      <c r="X72" s="688"/>
      <c r="Y72" s="688"/>
      <c r="Z72" s="688"/>
      <c r="AA72" s="688"/>
      <c r="AB72" s="688"/>
    </row>
    <row r="73" spans="1:39" ht="107.1" customHeight="1">
      <c r="C73" s="1457" t="s">
        <v>1822</v>
      </c>
      <c r="D73" s="1457"/>
      <c r="E73" s="828">
        <v>1</v>
      </c>
      <c r="F73" s="828"/>
      <c r="G73" s="828"/>
      <c r="H73" s="828"/>
      <c r="I73" s="828"/>
      <c r="J73" s="828">
        <v>2</v>
      </c>
      <c r="K73" s="828"/>
      <c r="L73" s="828"/>
      <c r="M73" s="828"/>
      <c r="N73" s="828"/>
      <c r="O73" s="829">
        <v>3</v>
      </c>
      <c r="P73" s="829"/>
      <c r="Q73" s="1306" t="s">
        <v>1786</v>
      </c>
      <c r="R73" s="1306"/>
      <c r="S73" s="635"/>
      <c r="T73" s="635"/>
      <c r="U73" s="635"/>
      <c r="V73" s="635"/>
      <c r="W73" s="635"/>
      <c r="X73" s="635"/>
      <c r="Y73" s="635"/>
      <c r="Z73" s="635"/>
      <c r="AA73" s="635"/>
      <c r="AB73" s="688"/>
    </row>
    <row r="74" spans="1:39" ht="32.1" customHeight="1">
      <c r="C74" s="1417" t="s">
        <v>1823</v>
      </c>
      <c r="D74" s="1418"/>
      <c r="E74" s="1449" t="s">
        <v>1457</v>
      </c>
      <c r="F74" s="1449"/>
      <c r="G74" s="1449"/>
      <c r="H74" s="1449"/>
      <c r="I74" s="1449"/>
      <c r="J74" s="1449" t="s">
        <v>1458</v>
      </c>
      <c r="K74" s="1449"/>
      <c r="L74" s="1449"/>
      <c r="M74" s="1449"/>
      <c r="N74" s="1449"/>
      <c r="O74" s="1452" t="s">
        <v>1459</v>
      </c>
      <c r="P74" s="1452"/>
      <c r="Q74" s="1306" t="s">
        <v>1786</v>
      </c>
      <c r="R74" s="1306"/>
      <c r="S74" s="635"/>
      <c r="T74" s="635"/>
      <c r="U74" s="635"/>
      <c r="V74" s="635"/>
      <c r="W74" s="635"/>
      <c r="X74" s="635"/>
      <c r="Y74" s="635"/>
      <c r="Z74" s="635"/>
      <c r="AA74" s="635"/>
      <c r="AB74" s="688"/>
    </row>
    <row r="75" spans="1:39" ht="15.75">
      <c r="C75" s="386"/>
      <c r="D75" s="387"/>
      <c r="E75" s="388"/>
      <c r="F75" s="389"/>
      <c r="G75" s="389"/>
      <c r="H75" s="389"/>
      <c r="I75" s="389"/>
      <c r="J75" s="388"/>
      <c r="K75" s="389"/>
      <c r="L75" s="389"/>
      <c r="M75" s="389"/>
      <c r="N75" s="390"/>
      <c r="O75" s="391"/>
      <c r="P75" s="391"/>
      <c r="Q75" s="391"/>
      <c r="R75" s="391"/>
      <c r="S75" s="1405" t="s">
        <v>66</v>
      </c>
      <c r="T75" s="1405"/>
      <c r="U75" s="1405"/>
      <c r="V75" s="1405"/>
      <c r="W75" s="1405"/>
      <c r="X75" s="1405"/>
      <c r="Y75" s="1405"/>
      <c r="Z75" s="1405"/>
      <c r="AA75" s="1405"/>
      <c r="AB75" s="688"/>
    </row>
    <row r="76" spans="1:39" ht="15.75">
      <c r="C76" s="386"/>
      <c r="D76" s="387"/>
      <c r="E76" s="388"/>
      <c r="F76" s="389"/>
      <c r="G76" s="389"/>
      <c r="H76" s="389"/>
      <c r="I76" s="389"/>
      <c r="J76" s="388"/>
      <c r="K76" s="389"/>
      <c r="L76" s="389"/>
      <c r="M76" s="389"/>
      <c r="N76" s="390"/>
      <c r="O76" s="391"/>
      <c r="P76" s="391"/>
      <c r="Q76" s="391"/>
      <c r="R76" s="391"/>
      <c r="S76" s="1406">
        <v>2021</v>
      </c>
      <c r="T76" s="1406"/>
      <c r="U76" s="1406"/>
      <c r="V76" s="1405" t="s">
        <v>67</v>
      </c>
      <c r="W76" s="1405"/>
      <c r="X76" s="1405"/>
      <c r="Y76" s="1405" t="s">
        <v>68</v>
      </c>
      <c r="Z76" s="1405"/>
      <c r="AA76" s="1405"/>
      <c r="AB76" s="688"/>
    </row>
    <row r="77" spans="1:39" ht="23.25" customHeight="1">
      <c r="C77" s="822" t="s">
        <v>69</v>
      </c>
      <c r="D77" s="822"/>
      <c r="E77" s="822" t="s">
        <v>70</v>
      </c>
      <c r="F77" s="822" t="s">
        <v>71</v>
      </c>
      <c r="G77" s="822"/>
      <c r="H77" s="822"/>
      <c r="I77" s="822"/>
      <c r="J77" s="822"/>
      <c r="K77" s="822"/>
      <c r="L77" s="822"/>
      <c r="M77" s="822"/>
      <c r="N77" s="822" t="s">
        <v>72</v>
      </c>
      <c r="O77" s="822" t="s">
        <v>73</v>
      </c>
      <c r="P77" s="822" t="s">
        <v>74</v>
      </c>
      <c r="Q77" s="822"/>
      <c r="R77" s="822" t="s">
        <v>75</v>
      </c>
      <c r="S77" s="1397" t="s">
        <v>76</v>
      </c>
      <c r="T77" s="1397" t="s">
        <v>77</v>
      </c>
      <c r="U77" s="1398" t="s">
        <v>78</v>
      </c>
      <c r="V77" s="1397" t="s">
        <v>76</v>
      </c>
      <c r="W77" s="1397" t="s">
        <v>77</v>
      </c>
      <c r="X77" s="1398" t="s">
        <v>78</v>
      </c>
      <c r="Y77" s="1397" t="s">
        <v>79</v>
      </c>
      <c r="Z77" s="1397" t="s">
        <v>80</v>
      </c>
      <c r="AA77" s="1398" t="s">
        <v>78</v>
      </c>
      <c r="AB77" s="688"/>
    </row>
    <row r="78" spans="1:39" ht="85.5" customHeight="1">
      <c r="C78" s="822"/>
      <c r="D78" s="822"/>
      <c r="E78" s="822"/>
      <c r="F78" s="822" t="s">
        <v>81</v>
      </c>
      <c r="G78" s="822"/>
      <c r="H78" s="822"/>
      <c r="I78" s="822"/>
      <c r="J78" s="822" t="s">
        <v>82</v>
      </c>
      <c r="K78" s="822"/>
      <c r="L78" s="822"/>
      <c r="M78" s="822"/>
      <c r="N78" s="822"/>
      <c r="O78" s="822"/>
      <c r="P78" s="822"/>
      <c r="Q78" s="822"/>
      <c r="R78" s="822"/>
      <c r="S78" s="1397"/>
      <c r="T78" s="1397"/>
      <c r="U78" s="1398"/>
      <c r="V78" s="1397"/>
      <c r="W78" s="1397"/>
      <c r="X78" s="1398"/>
      <c r="Y78" s="1397"/>
      <c r="Z78" s="1397"/>
      <c r="AA78" s="1398"/>
      <c r="AB78" s="688"/>
    </row>
    <row r="79" spans="1:39" ht="56.85" customHeight="1">
      <c r="A79" s="1377" t="s">
        <v>1460</v>
      </c>
      <c r="B79" s="87" t="s">
        <v>1461</v>
      </c>
      <c r="C79" s="1413" t="s">
        <v>1462</v>
      </c>
      <c r="D79" s="1414"/>
      <c r="E79" s="45" t="s">
        <v>86</v>
      </c>
      <c r="F79" s="910" t="s">
        <v>1463</v>
      </c>
      <c r="G79" s="910"/>
      <c r="H79" s="910"/>
      <c r="I79" s="910"/>
      <c r="J79" s="811" t="s">
        <v>1464</v>
      </c>
      <c r="K79" s="811"/>
      <c r="L79" s="811"/>
      <c r="M79" s="811"/>
      <c r="N79" s="38" t="s">
        <v>65</v>
      </c>
      <c r="O79" s="88" t="s">
        <v>1357</v>
      </c>
      <c r="P79" s="811" t="s">
        <v>1465</v>
      </c>
      <c r="Q79" s="811"/>
      <c r="R79" s="45" t="s">
        <v>703</v>
      </c>
      <c r="S79" s="129">
        <v>30000</v>
      </c>
      <c r="T79" s="129">
        <v>30000</v>
      </c>
      <c r="U79" s="130">
        <f>+S79-T79</f>
        <v>0</v>
      </c>
      <c r="V79" s="129">
        <v>0</v>
      </c>
      <c r="W79" s="129">
        <v>0</v>
      </c>
      <c r="X79" s="130">
        <f>+V79-W79</f>
        <v>0</v>
      </c>
      <c r="Y79" s="129">
        <f>S79+V79</f>
        <v>30000</v>
      </c>
      <c r="Z79" s="129">
        <f>T79+W79</f>
        <v>30000</v>
      </c>
      <c r="AA79" s="130">
        <f>+Y79-Z79</f>
        <v>0</v>
      </c>
      <c r="AB79" s="688"/>
    </row>
    <row r="80" spans="1:39" ht="56.85" customHeight="1">
      <c r="A80" s="1377"/>
      <c r="B80" s="87" t="s">
        <v>1466</v>
      </c>
      <c r="C80" s="1429" t="s">
        <v>1467</v>
      </c>
      <c r="D80" s="1430"/>
      <c r="E80" s="45" t="s">
        <v>86</v>
      </c>
      <c r="F80" s="811" t="s">
        <v>397</v>
      </c>
      <c r="G80" s="811"/>
      <c r="H80" s="811"/>
      <c r="I80" s="811"/>
      <c r="J80" s="811" t="s">
        <v>93</v>
      </c>
      <c r="K80" s="811"/>
      <c r="L80" s="811"/>
      <c r="M80" s="811"/>
      <c r="N80" s="38" t="s">
        <v>808</v>
      </c>
      <c r="O80" s="34" t="s">
        <v>1468</v>
      </c>
      <c r="P80" s="813" t="s">
        <v>1465</v>
      </c>
      <c r="Q80" s="813"/>
      <c r="R80" s="372" t="s">
        <v>1469</v>
      </c>
      <c r="S80" s="172">
        <v>30000</v>
      </c>
      <c r="T80" s="172">
        <v>10000</v>
      </c>
      <c r="U80" s="130">
        <f t="shared" ref="U80:U98" si="5">+S80-T80</f>
        <v>20000</v>
      </c>
      <c r="V80" s="172">
        <v>30000</v>
      </c>
      <c r="W80" s="172">
        <v>10000</v>
      </c>
      <c r="X80" s="130">
        <f t="shared" ref="X80:X98" si="6">+V80-W80</f>
        <v>20000</v>
      </c>
      <c r="Y80" s="129">
        <f t="shared" ref="Y80:Y98" si="7">S80+V80</f>
        <v>60000</v>
      </c>
      <c r="Z80" s="129">
        <f t="shared" ref="Z80:Z98" si="8">T80+W80</f>
        <v>20000</v>
      </c>
      <c r="AA80" s="130">
        <f t="shared" ref="AA80:AA98" si="9">+Y80-Z80</f>
        <v>40000</v>
      </c>
      <c r="AB80" s="688"/>
    </row>
    <row r="81" spans="1:39" ht="56.85" customHeight="1">
      <c r="A81" s="1377"/>
      <c r="B81" s="87" t="s">
        <v>1470</v>
      </c>
      <c r="C81" s="1447" t="s">
        <v>1471</v>
      </c>
      <c r="D81" s="1448"/>
      <c r="E81" s="379" t="s">
        <v>1472</v>
      </c>
      <c r="F81" s="1455" t="s">
        <v>397</v>
      </c>
      <c r="G81" s="1455"/>
      <c r="H81" s="1455"/>
      <c r="I81" s="1455"/>
      <c r="J81" s="1409" t="s">
        <v>1473</v>
      </c>
      <c r="K81" s="1409"/>
      <c r="L81" s="1409"/>
      <c r="M81" s="1409"/>
      <c r="N81" s="62" t="s">
        <v>808</v>
      </c>
      <c r="O81" s="158" t="s">
        <v>1474</v>
      </c>
      <c r="P81" s="959" t="s">
        <v>1465</v>
      </c>
      <c r="Q81" s="959"/>
      <c r="R81" s="158" t="s">
        <v>1475</v>
      </c>
      <c r="S81" s="172">
        <v>30000</v>
      </c>
      <c r="T81" s="172">
        <v>30000</v>
      </c>
      <c r="U81" s="130">
        <f t="shared" si="5"/>
        <v>0</v>
      </c>
      <c r="V81" s="129">
        <v>30000</v>
      </c>
      <c r="W81" s="129">
        <v>30000</v>
      </c>
      <c r="X81" s="130">
        <f t="shared" si="6"/>
        <v>0</v>
      </c>
      <c r="Y81" s="129">
        <f t="shared" si="7"/>
        <v>60000</v>
      </c>
      <c r="Z81" s="129">
        <f t="shared" si="8"/>
        <v>60000</v>
      </c>
      <c r="AA81" s="130">
        <f t="shared" si="9"/>
        <v>0</v>
      </c>
      <c r="AB81" s="688"/>
    </row>
    <row r="82" spans="1:39" ht="56.85" customHeight="1">
      <c r="A82" s="1377"/>
      <c r="B82" s="87" t="s">
        <v>1476</v>
      </c>
      <c r="C82" s="1434" t="s">
        <v>1477</v>
      </c>
      <c r="D82" s="1415"/>
      <c r="E82" s="45" t="s">
        <v>1478</v>
      </c>
      <c r="F82" s="910" t="s">
        <v>397</v>
      </c>
      <c r="G82" s="910"/>
      <c r="H82" s="910"/>
      <c r="I82" s="910"/>
      <c r="J82" s="811" t="s">
        <v>1473</v>
      </c>
      <c r="K82" s="811"/>
      <c r="L82" s="811"/>
      <c r="M82" s="811"/>
      <c r="N82" s="38" t="s">
        <v>808</v>
      </c>
      <c r="O82" s="34" t="s">
        <v>1474</v>
      </c>
      <c r="P82" s="813" t="s">
        <v>1465</v>
      </c>
      <c r="Q82" s="813"/>
      <c r="R82" s="34" t="s">
        <v>1479</v>
      </c>
      <c r="S82" s="129">
        <v>40000</v>
      </c>
      <c r="T82" s="129">
        <v>40000</v>
      </c>
      <c r="U82" s="130">
        <f t="shared" si="5"/>
        <v>0</v>
      </c>
      <c r="V82" s="129">
        <v>40000</v>
      </c>
      <c r="W82" s="129">
        <v>40000</v>
      </c>
      <c r="X82" s="130">
        <f t="shared" si="6"/>
        <v>0</v>
      </c>
      <c r="Y82" s="129">
        <f t="shared" si="7"/>
        <v>80000</v>
      </c>
      <c r="Z82" s="129">
        <f t="shared" si="8"/>
        <v>80000</v>
      </c>
      <c r="AA82" s="130">
        <f t="shared" si="9"/>
        <v>0</v>
      </c>
      <c r="AB82" s="688"/>
    </row>
    <row r="83" spans="1:39" ht="99" customHeight="1">
      <c r="A83" s="1377"/>
      <c r="B83" s="87" t="s">
        <v>1480</v>
      </c>
      <c r="C83" s="1434" t="s">
        <v>1481</v>
      </c>
      <c r="D83" s="1415"/>
      <c r="E83" s="45" t="s">
        <v>1482</v>
      </c>
      <c r="F83" s="910" t="s">
        <v>397</v>
      </c>
      <c r="G83" s="910"/>
      <c r="H83" s="910"/>
      <c r="I83" s="910"/>
      <c r="J83" s="910" t="s">
        <v>93</v>
      </c>
      <c r="K83" s="910"/>
      <c r="L83" s="910"/>
      <c r="M83" s="910"/>
      <c r="N83" s="38" t="s">
        <v>1483</v>
      </c>
      <c r="O83" s="34" t="s">
        <v>1484</v>
      </c>
      <c r="P83" s="813" t="s">
        <v>1465</v>
      </c>
      <c r="Q83" s="813"/>
      <c r="R83" s="34" t="s">
        <v>722</v>
      </c>
      <c r="S83" s="129">
        <v>100000</v>
      </c>
      <c r="T83" s="129">
        <v>100000</v>
      </c>
      <c r="U83" s="130">
        <f t="shared" si="5"/>
        <v>0</v>
      </c>
      <c r="V83" s="129">
        <v>130000</v>
      </c>
      <c r="W83" s="129">
        <v>130000</v>
      </c>
      <c r="X83" s="130">
        <f t="shared" si="6"/>
        <v>0</v>
      </c>
      <c r="Y83" s="129">
        <f t="shared" si="7"/>
        <v>230000</v>
      </c>
      <c r="Z83" s="129">
        <f t="shared" si="8"/>
        <v>230000</v>
      </c>
      <c r="AA83" s="130">
        <f t="shared" si="9"/>
        <v>0</v>
      </c>
      <c r="AB83" s="688"/>
    </row>
    <row r="84" spans="1:39" ht="50.85" customHeight="1">
      <c r="A84" s="1377" t="s">
        <v>1485</v>
      </c>
      <c r="B84" s="87" t="s">
        <v>1486</v>
      </c>
      <c r="C84" s="1434" t="s">
        <v>1487</v>
      </c>
      <c r="D84" s="1415"/>
      <c r="E84" s="34" t="s">
        <v>86</v>
      </c>
      <c r="F84" s="811" t="s">
        <v>397</v>
      </c>
      <c r="G84" s="811"/>
      <c r="H84" s="811"/>
      <c r="I84" s="811"/>
      <c r="J84" s="811" t="s">
        <v>1488</v>
      </c>
      <c r="K84" s="811"/>
      <c r="L84" s="811"/>
      <c r="M84" s="811"/>
      <c r="N84" s="38" t="s">
        <v>65</v>
      </c>
      <c r="O84" s="45" t="s">
        <v>1489</v>
      </c>
      <c r="P84" s="813" t="s">
        <v>65</v>
      </c>
      <c r="Q84" s="813"/>
      <c r="R84" s="231" t="s">
        <v>1490</v>
      </c>
      <c r="S84" s="392">
        <v>53625</v>
      </c>
      <c r="T84" s="392">
        <v>0</v>
      </c>
      <c r="U84" s="130">
        <f t="shared" si="5"/>
        <v>53625</v>
      </c>
      <c r="V84" s="393">
        <v>135475</v>
      </c>
      <c r="W84" s="393">
        <v>0</v>
      </c>
      <c r="X84" s="130">
        <f t="shared" si="6"/>
        <v>135475</v>
      </c>
      <c r="Y84" s="129">
        <f t="shared" si="7"/>
        <v>189100</v>
      </c>
      <c r="Z84" s="129">
        <f t="shared" si="8"/>
        <v>0</v>
      </c>
      <c r="AA84" s="130">
        <f t="shared" si="9"/>
        <v>189100</v>
      </c>
      <c r="AB84" s="688"/>
    </row>
    <row r="85" spans="1:39" ht="36.75" customHeight="1">
      <c r="A85" s="1377"/>
      <c r="B85" s="1306" t="s">
        <v>1491</v>
      </c>
      <c r="C85" s="1434" t="s">
        <v>1492</v>
      </c>
      <c r="D85" s="1415"/>
      <c r="E85" s="813" t="s">
        <v>86</v>
      </c>
      <c r="F85" s="889" t="s">
        <v>87</v>
      </c>
      <c r="G85" s="889"/>
      <c r="H85" s="889"/>
      <c r="I85" s="889"/>
      <c r="J85" s="889" t="s">
        <v>681</v>
      </c>
      <c r="K85" s="889"/>
      <c r="L85" s="889"/>
      <c r="M85" s="889"/>
      <c r="N85" s="472" t="s">
        <v>65</v>
      </c>
      <c r="O85" s="889" t="s">
        <v>1493</v>
      </c>
      <c r="P85" s="813" t="s">
        <v>1358</v>
      </c>
      <c r="Q85" s="813"/>
      <c r="R85" s="394" t="s">
        <v>703</v>
      </c>
      <c r="S85" s="395">
        <v>1815004.63</v>
      </c>
      <c r="T85" s="396">
        <v>1815004.63</v>
      </c>
      <c r="U85" s="130">
        <f t="shared" si="5"/>
        <v>0</v>
      </c>
      <c r="V85" s="396">
        <v>953360.93</v>
      </c>
      <c r="W85" s="396">
        <v>953360.93</v>
      </c>
      <c r="X85" s="130">
        <f t="shared" si="6"/>
        <v>0</v>
      </c>
      <c r="Y85" s="129">
        <f t="shared" si="7"/>
        <v>2768365.56</v>
      </c>
      <c r="Z85" s="129">
        <f t="shared" si="8"/>
        <v>2768365.56</v>
      </c>
      <c r="AA85" s="130">
        <f t="shared" si="9"/>
        <v>0</v>
      </c>
      <c r="AB85" s="688"/>
    </row>
    <row r="86" spans="1:39" ht="24.75" customHeight="1">
      <c r="A86" s="1377"/>
      <c r="B86" s="1306"/>
      <c r="C86" s="1434"/>
      <c r="D86" s="1415"/>
      <c r="E86" s="813"/>
      <c r="F86" s="889"/>
      <c r="G86" s="889"/>
      <c r="H86" s="889"/>
      <c r="I86" s="889"/>
      <c r="J86" s="889"/>
      <c r="K86" s="889"/>
      <c r="L86" s="889"/>
      <c r="M86" s="889"/>
      <c r="N86" s="472" t="s">
        <v>65</v>
      </c>
      <c r="O86" s="889"/>
      <c r="P86" s="813"/>
      <c r="Q86" s="813"/>
      <c r="R86" s="231" t="s">
        <v>65</v>
      </c>
      <c r="S86" s="395">
        <v>48800</v>
      </c>
      <c r="T86" s="395">
        <v>48800</v>
      </c>
      <c r="U86" s="130">
        <f t="shared" si="5"/>
        <v>0</v>
      </c>
      <c r="V86" s="397">
        <v>11386</v>
      </c>
      <c r="W86" s="397">
        <v>11386</v>
      </c>
      <c r="X86" s="130">
        <f t="shared" si="6"/>
        <v>0</v>
      </c>
      <c r="Y86" s="129">
        <f t="shared" si="7"/>
        <v>60186</v>
      </c>
      <c r="Z86" s="129">
        <f t="shared" si="8"/>
        <v>60186</v>
      </c>
      <c r="AA86" s="130">
        <f t="shared" si="9"/>
        <v>0</v>
      </c>
      <c r="AB86" s="688"/>
    </row>
    <row r="87" spans="1:39" ht="50.85" customHeight="1">
      <c r="A87" s="1377"/>
      <c r="B87" s="87" t="s">
        <v>1494</v>
      </c>
      <c r="C87" s="1434" t="s">
        <v>1495</v>
      </c>
      <c r="D87" s="1415"/>
      <c r="E87" s="34" t="s">
        <v>1496</v>
      </c>
      <c r="F87" s="889" t="s">
        <v>397</v>
      </c>
      <c r="G87" s="889"/>
      <c r="H87" s="889"/>
      <c r="I87" s="889"/>
      <c r="J87" s="889" t="s">
        <v>93</v>
      </c>
      <c r="K87" s="889"/>
      <c r="L87" s="889"/>
      <c r="M87" s="889"/>
      <c r="N87" s="38" t="s">
        <v>1483</v>
      </c>
      <c r="O87" s="163" t="s">
        <v>1497</v>
      </c>
      <c r="P87" s="889" t="s">
        <v>1465</v>
      </c>
      <c r="Q87" s="889"/>
      <c r="R87" s="231" t="s">
        <v>1498</v>
      </c>
      <c r="S87" s="129">
        <v>0</v>
      </c>
      <c r="T87" s="129">
        <v>0</v>
      </c>
      <c r="U87" s="130">
        <f t="shared" si="5"/>
        <v>0</v>
      </c>
      <c r="V87" s="129">
        <v>0</v>
      </c>
      <c r="W87" s="129">
        <v>0</v>
      </c>
      <c r="X87" s="130">
        <f t="shared" si="6"/>
        <v>0</v>
      </c>
      <c r="Y87" s="129">
        <f t="shared" si="7"/>
        <v>0</v>
      </c>
      <c r="Z87" s="129">
        <f t="shared" si="8"/>
        <v>0</v>
      </c>
      <c r="AA87" s="130">
        <f t="shared" si="9"/>
        <v>0</v>
      </c>
      <c r="AB87" s="688"/>
    </row>
    <row r="88" spans="1:39" ht="24.6" customHeight="1">
      <c r="A88" s="1377" t="s">
        <v>1499</v>
      </c>
      <c r="B88" s="1306" t="s">
        <v>1500</v>
      </c>
      <c r="C88" s="919" t="s">
        <v>1501</v>
      </c>
      <c r="D88" s="1071"/>
      <c r="E88" s="813" t="s">
        <v>86</v>
      </c>
      <c r="F88" s="811" t="s">
        <v>1463</v>
      </c>
      <c r="G88" s="811"/>
      <c r="H88" s="811"/>
      <c r="I88" s="811"/>
      <c r="J88" s="811" t="s">
        <v>1502</v>
      </c>
      <c r="K88" s="811"/>
      <c r="L88" s="811"/>
      <c r="M88" s="811"/>
      <c r="N88" s="38" t="s">
        <v>65</v>
      </c>
      <c r="O88" s="889" t="s">
        <v>1503</v>
      </c>
      <c r="P88" s="813" t="s">
        <v>1358</v>
      </c>
      <c r="Q88" s="813"/>
      <c r="R88" s="231" t="s">
        <v>65</v>
      </c>
      <c r="S88" s="129">
        <v>4272</v>
      </c>
      <c r="T88" s="129">
        <v>4272</v>
      </c>
      <c r="U88" s="130">
        <f t="shared" si="5"/>
        <v>0</v>
      </c>
      <c r="V88" s="129">
        <v>898420</v>
      </c>
      <c r="W88" s="129">
        <v>0</v>
      </c>
      <c r="X88" s="130">
        <f t="shared" si="6"/>
        <v>898420</v>
      </c>
      <c r="Y88" s="129">
        <f t="shared" si="7"/>
        <v>902692</v>
      </c>
      <c r="Z88" s="129">
        <f t="shared" si="8"/>
        <v>4272</v>
      </c>
      <c r="AA88" s="130">
        <f t="shared" si="9"/>
        <v>898420</v>
      </c>
      <c r="AB88" s="688"/>
    </row>
    <row r="89" spans="1:39" ht="21.95" customHeight="1">
      <c r="A89" s="1377"/>
      <c r="B89" s="1306"/>
      <c r="C89" s="919"/>
      <c r="D89" s="1071"/>
      <c r="E89" s="813"/>
      <c r="F89" s="811"/>
      <c r="G89" s="811"/>
      <c r="H89" s="811"/>
      <c r="I89" s="811"/>
      <c r="J89" s="811"/>
      <c r="K89" s="811"/>
      <c r="L89" s="811"/>
      <c r="M89" s="811"/>
      <c r="N89" s="38" t="s">
        <v>65</v>
      </c>
      <c r="O89" s="889"/>
      <c r="P89" s="813"/>
      <c r="Q89" s="813"/>
      <c r="R89" s="231" t="s">
        <v>703</v>
      </c>
      <c r="S89" s="129">
        <v>162000</v>
      </c>
      <c r="T89" s="129">
        <v>0</v>
      </c>
      <c r="U89" s="130">
        <f>+S89-T89</f>
        <v>162000</v>
      </c>
      <c r="V89" s="129">
        <v>162000</v>
      </c>
      <c r="W89" s="129">
        <v>0</v>
      </c>
      <c r="X89" s="130">
        <f t="shared" si="6"/>
        <v>162000</v>
      </c>
      <c r="Y89" s="129">
        <f t="shared" si="7"/>
        <v>324000</v>
      </c>
      <c r="Z89" s="129">
        <f t="shared" si="8"/>
        <v>0</v>
      </c>
      <c r="AA89" s="130">
        <f t="shared" si="9"/>
        <v>324000</v>
      </c>
      <c r="AB89" s="696"/>
    </row>
    <row r="90" spans="1:39" ht="32.1" customHeight="1">
      <c r="A90" s="1377"/>
      <c r="B90" s="1306" t="s">
        <v>1504</v>
      </c>
      <c r="C90" s="919" t="s">
        <v>1505</v>
      </c>
      <c r="D90" s="1071"/>
      <c r="E90" s="813" t="s">
        <v>86</v>
      </c>
      <c r="F90" s="811" t="s">
        <v>87</v>
      </c>
      <c r="G90" s="811"/>
      <c r="H90" s="811"/>
      <c r="I90" s="811"/>
      <c r="J90" s="889" t="s">
        <v>1506</v>
      </c>
      <c r="K90" s="889"/>
      <c r="L90" s="889"/>
      <c r="M90" s="889"/>
      <c r="N90" s="230" t="s">
        <v>65</v>
      </c>
      <c r="O90" s="811" t="s">
        <v>1507</v>
      </c>
      <c r="P90" s="1202" t="s">
        <v>1508</v>
      </c>
      <c r="Q90" s="1202"/>
      <c r="R90" s="231" t="s">
        <v>339</v>
      </c>
      <c r="S90" s="398">
        <v>158220.9</v>
      </c>
      <c r="T90" s="398">
        <v>158220.9</v>
      </c>
      <c r="U90" s="130">
        <f t="shared" si="5"/>
        <v>0</v>
      </c>
      <c r="V90" s="275">
        <v>0</v>
      </c>
      <c r="W90" s="275">
        <v>0</v>
      </c>
      <c r="X90" s="130">
        <f t="shared" si="6"/>
        <v>0</v>
      </c>
      <c r="Y90" s="129">
        <f t="shared" si="7"/>
        <v>158220.9</v>
      </c>
      <c r="Z90" s="129">
        <f t="shared" si="8"/>
        <v>158220.9</v>
      </c>
      <c r="AA90" s="130">
        <f t="shared" si="9"/>
        <v>0</v>
      </c>
      <c r="AB90" s="688"/>
    </row>
    <row r="91" spans="1:39" ht="21.6" customHeight="1">
      <c r="A91" s="1377"/>
      <c r="B91" s="1306"/>
      <c r="C91" s="919"/>
      <c r="D91" s="1071"/>
      <c r="E91" s="813"/>
      <c r="F91" s="811"/>
      <c r="G91" s="811"/>
      <c r="H91" s="811"/>
      <c r="I91" s="811"/>
      <c r="J91" s="889"/>
      <c r="K91" s="889"/>
      <c r="L91" s="889"/>
      <c r="M91" s="889"/>
      <c r="N91" s="230" t="s">
        <v>65</v>
      </c>
      <c r="O91" s="811"/>
      <c r="P91" s="1202"/>
      <c r="Q91" s="1202"/>
      <c r="R91" s="231" t="s">
        <v>65</v>
      </c>
      <c r="S91" s="398">
        <v>49230.28</v>
      </c>
      <c r="T91" s="129">
        <v>49230.28</v>
      </c>
      <c r="U91" s="130">
        <f t="shared" si="5"/>
        <v>0</v>
      </c>
      <c r="V91" s="398">
        <v>8688.9599999999991</v>
      </c>
      <c r="W91" s="398">
        <v>8688.9599999999991</v>
      </c>
      <c r="X91" s="130">
        <f t="shared" si="6"/>
        <v>0</v>
      </c>
      <c r="Y91" s="129">
        <f t="shared" si="7"/>
        <v>57919.24</v>
      </c>
      <c r="Z91" s="129">
        <f t="shared" si="8"/>
        <v>57919.24</v>
      </c>
      <c r="AA91" s="130">
        <f t="shared" si="9"/>
        <v>0</v>
      </c>
      <c r="AB91" s="688"/>
    </row>
    <row r="92" spans="1:39" ht="51.75" customHeight="1">
      <c r="A92" s="1377"/>
      <c r="B92" s="87" t="s">
        <v>1509</v>
      </c>
      <c r="C92" s="919" t="s">
        <v>1510</v>
      </c>
      <c r="D92" s="1071"/>
      <c r="E92" s="34" t="s">
        <v>86</v>
      </c>
      <c r="F92" s="811" t="s">
        <v>397</v>
      </c>
      <c r="G92" s="811"/>
      <c r="H92" s="811"/>
      <c r="I92" s="811"/>
      <c r="J92" s="811" t="s">
        <v>475</v>
      </c>
      <c r="K92" s="811"/>
      <c r="L92" s="811"/>
      <c r="M92" s="811"/>
      <c r="N92" s="38" t="s">
        <v>808</v>
      </c>
      <c r="O92" s="45" t="s">
        <v>1511</v>
      </c>
      <c r="P92" s="1202" t="s">
        <v>1508</v>
      </c>
      <c r="Q92" s="1202"/>
      <c r="R92" s="231" t="s">
        <v>1512</v>
      </c>
      <c r="S92" s="129">
        <v>18000</v>
      </c>
      <c r="T92" s="129">
        <v>18000</v>
      </c>
      <c r="U92" s="130">
        <f t="shared" si="5"/>
        <v>0</v>
      </c>
      <c r="V92" s="129">
        <v>18000</v>
      </c>
      <c r="W92" s="129">
        <v>18000</v>
      </c>
      <c r="X92" s="130">
        <f t="shared" si="6"/>
        <v>0</v>
      </c>
      <c r="Y92" s="129">
        <f t="shared" si="7"/>
        <v>36000</v>
      </c>
      <c r="Z92" s="129">
        <f t="shared" si="8"/>
        <v>36000</v>
      </c>
      <c r="AA92" s="130">
        <f t="shared" si="9"/>
        <v>0</v>
      </c>
      <c r="AB92" s="688"/>
    </row>
    <row r="93" spans="1:39" ht="28.5">
      <c r="A93" s="1377"/>
      <c r="B93" s="87" t="s">
        <v>1513</v>
      </c>
      <c r="C93" s="919" t="s">
        <v>1514</v>
      </c>
      <c r="D93" s="1071"/>
      <c r="E93" s="267" t="s">
        <v>86</v>
      </c>
      <c r="F93" s="811" t="s">
        <v>87</v>
      </c>
      <c r="G93" s="811"/>
      <c r="H93" s="811"/>
      <c r="I93" s="811"/>
      <c r="J93" s="811" t="s">
        <v>88</v>
      </c>
      <c r="K93" s="811"/>
      <c r="L93" s="811"/>
      <c r="M93" s="811"/>
      <c r="N93" s="230" t="s">
        <v>293</v>
      </c>
      <c r="O93" s="267"/>
      <c r="P93" s="1202" t="s">
        <v>1515</v>
      </c>
      <c r="Q93" s="1202"/>
      <c r="R93" s="267" t="s">
        <v>1516</v>
      </c>
      <c r="S93" s="129">
        <v>20000</v>
      </c>
      <c r="T93" s="129">
        <v>20000</v>
      </c>
      <c r="U93" s="130">
        <f t="shared" si="5"/>
        <v>0</v>
      </c>
      <c r="V93" s="129"/>
      <c r="W93" s="129"/>
      <c r="X93" s="130">
        <f t="shared" si="6"/>
        <v>0</v>
      </c>
      <c r="Y93" s="129">
        <f t="shared" si="7"/>
        <v>20000</v>
      </c>
      <c r="Z93" s="129">
        <f t="shared" si="8"/>
        <v>20000</v>
      </c>
      <c r="AA93" s="130">
        <f t="shared" si="9"/>
        <v>0</v>
      </c>
      <c r="AB93" s="688"/>
    </row>
    <row r="94" spans="1:39" ht="32.1" customHeight="1">
      <c r="A94" s="1377"/>
      <c r="B94" s="87" t="s">
        <v>1517</v>
      </c>
      <c r="C94" s="919" t="s">
        <v>1518</v>
      </c>
      <c r="D94" s="1071"/>
      <c r="E94" s="34" t="s">
        <v>1519</v>
      </c>
      <c r="F94" s="808" t="s">
        <v>87</v>
      </c>
      <c r="G94" s="808"/>
      <c r="H94" s="808"/>
      <c r="I94" s="808"/>
      <c r="J94" s="813" t="s">
        <v>93</v>
      </c>
      <c r="K94" s="813"/>
      <c r="L94" s="813"/>
      <c r="M94" s="813"/>
      <c r="N94" s="230" t="s">
        <v>162</v>
      </c>
      <c r="O94" s="231" t="s">
        <v>1520</v>
      </c>
      <c r="P94" s="1107" t="s">
        <v>1521</v>
      </c>
      <c r="Q94" s="1107"/>
      <c r="R94" s="231" t="s">
        <v>1522</v>
      </c>
      <c r="S94" s="240">
        <v>4453700</v>
      </c>
      <c r="T94" s="240">
        <v>595700</v>
      </c>
      <c r="U94" s="130">
        <f t="shared" si="5"/>
        <v>3858000</v>
      </c>
      <c r="V94" s="240">
        <v>2458000</v>
      </c>
      <c r="W94" s="240">
        <v>458000</v>
      </c>
      <c r="X94" s="130">
        <f t="shared" si="6"/>
        <v>2000000</v>
      </c>
      <c r="Y94" s="129">
        <f t="shared" si="7"/>
        <v>6911700</v>
      </c>
      <c r="Z94" s="129">
        <f t="shared" si="8"/>
        <v>1053700</v>
      </c>
      <c r="AA94" s="130">
        <f t="shared" si="9"/>
        <v>5858000</v>
      </c>
      <c r="AB94" s="688"/>
    </row>
    <row r="95" spans="1:39" ht="59.45" customHeight="1">
      <c r="A95" s="1377"/>
      <c r="B95" s="87" t="s">
        <v>1523</v>
      </c>
      <c r="C95" s="919" t="s">
        <v>1524</v>
      </c>
      <c r="D95" s="1071"/>
      <c r="E95" s="34" t="s">
        <v>1519</v>
      </c>
      <c r="F95" s="808" t="s">
        <v>87</v>
      </c>
      <c r="G95" s="808"/>
      <c r="H95" s="808"/>
      <c r="I95" s="808"/>
      <c r="J95" s="813" t="s">
        <v>93</v>
      </c>
      <c r="K95" s="813"/>
      <c r="L95" s="813"/>
      <c r="M95" s="813"/>
      <c r="N95" s="38" t="s">
        <v>162</v>
      </c>
      <c r="O95" s="231" t="s">
        <v>1525</v>
      </c>
      <c r="P95" s="811" t="s">
        <v>1526</v>
      </c>
      <c r="Q95" s="811"/>
      <c r="R95" s="231" t="s">
        <v>1522</v>
      </c>
      <c r="S95" s="240">
        <v>1600000</v>
      </c>
      <c r="T95" s="240">
        <v>500000</v>
      </c>
      <c r="U95" s="130">
        <f t="shared" si="5"/>
        <v>1100000</v>
      </c>
      <c r="V95" s="240">
        <v>2275000</v>
      </c>
      <c r="W95" s="240">
        <v>175000</v>
      </c>
      <c r="X95" s="130">
        <f t="shared" si="6"/>
        <v>2100000</v>
      </c>
      <c r="Y95" s="129">
        <f t="shared" si="7"/>
        <v>3875000</v>
      </c>
      <c r="Z95" s="129">
        <f t="shared" si="8"/>
        <v>675000</v>
      </c>
      <c r="AA95" s="130">
        <f t="shared" si="9"/>
        <v>3200000</v>
      </c>
      <c r="AB95" s="688"/>
    </row>
    <row r="96" spans="1:39" s="371" customFormat="1" ht="89.85" customHeight="1">
      <c r="A96" s="1377" t="s">
        <v>1527</v>
      </c>
      <c r="B96" s="87" t="s">
        <v>1528</v>
      </c>
      <c r="C96" s="1431" t="s">
        <v>1529</v>
      </c>
      <c r="D96" s="1418"/>
      <c r="E96" s="399" t="s">
        <v>1530</v>
      </c>
      <c r="F96" s="1407" t="s">
        <v>87</v>
      </c>
      <c r="G96" s="1408"/>
      <c r="H96" s="1408"/>
      <c r="I96" s="1408"/>
      <c r="J96" s="1407" t="s">
        <v>93</v>
      </c>
      <c r="K96" s="1408"/>
      <c r="L96" s="1408"/>
      <c r="M96" s="1408"/>
      <c r="N96" s="385" t="s">
        <v>1531</v>
      </c>
      <c r="O96" s="400" t="s">
        <v>1532</v>
      </c>
      <c r="P96" s="1439" t="s">
        <v>1755</v>
      </c>
      <c r="Q96" s="1440"/>
      <c r="R96" s="400" t="s">
        <v>339</v>
      </c>
      <c r="S96" s="398">
        <v>53000</v>
      </c>
      <c r="T96" s="398">
        <v>53000</v>
      </c>
      <c r="U96" s="130">
        <f t="shared" si="5"/>
        <v>0</v>
      </c>
      <c r="V96" s="398">
        <v>153000</v>
      </c>
      <c r="W96" s="398">
        <v>153000</v>
      </c>
      <c r="X96" s="130">
        <f t="shared" si="6"/>
        <v>0</v>
      </c>
      <c r="Y96" s="129">
        <f t="shared" si="7"/>
        <v>206000</v>
      </c>
      <c r="Z96" s="129">
        <f t="shared" si="8"/>
        <v>206000</v>
      </c>
      <c r="AA96" s="130">
        <f t="shared" si="9"/>
        <v>0</v>
      </c>
      <c r="AB96" s="694"/>
      <c r="AC96" s="695"/>
      <c r="AD96" s="695"/>
      <c r="AE96" s="695"/>
      <c r="AF96" s="695"/>
      <c r="AG96" s="695"/>
      <c r="AH96" s="695"/>
      <c r="AI96" s="695"/>
      <c r="AJ96" s="695"/>
      <c r="AK96" s="695"/>
      <c r="AL96" s="695"/>
      <c r="AM96" s="695"/>
    </row>
    <row r="97" spans="1:39" s="371" customFormat="1" ht="105" customHeight="1">
      <c r="A97" s="1377"/>
      <c r="B97" s="87" t="s">
        <v>1533</v>
      </c>
      <c r="C97" s="1431" t="s">
        <v>1534</v>
      </c>
      <c r="D97" s="1418"/>
      <c r="E97" s="34" t="s">
        <v>86</v>
      </c>
      <c r="F97" s="1407" t="s">
        <v>1535</v>
      </c>
      <c r="G97" s="1408"/>
      <c r="H97" s="1408"/>
      <c r="I97" s="1408"/>
      <c r="J97" s="1407" t="s">
        <v>357</v>
      </c>
      <c r="K97" s="1408"/>
      <c r="L97" s="1408"/>
      <c r="M97" s="1408"/>
      <c r="N97" s="38" t="s">
        <v>1483</v>
      </c>
      <c r="O97" s="399" t="s">
        <v>1536</v>
      </c>
      <c r="P97" s="1432" t="s">
        <v>1465</v>
      </c>
      <c r="Q97" s="1433"/>
      <c r="R97" s="34" t="s">
        <v>1537</v>
      </c>
      <c r="S97" s="398">
        <v>0</v>
      </c>
      <c r="T97" s="398">
        <v>0</v>
      </c>
      <c r="U97" s="130">
        <f t="shared" si="5"/>
        <v>0</v>
      </c>
      <c r="V97" s="398">
        <v>0</v>
      </c>
      <c r="W97" s="398">
        <v>0</v>
      </c>
      <c r="X97" s="130">
        <f t="shared" si="6"/>
        <v>0</v>
      </c>
      <c r="Y97" s="129">
        <f t="shared" si="7"/>
        <v>0</v>
      </c>
      <c r="Z97" s="129">
        <f t="shared" si="8"/>
        <v>0</v>
      </c>
      <c r="AA97" s="130">
        <f t="shared" si="9"/>
        <v>0</v>
      </c>
      <c r="AB97" s="694"/>
      <c r="AC97" s="695"/>
      <c r="AD97" s="695"/>
      <c r="AE97" s="695"/>
      <c r="AF97" s="695"/>
      <c r="AG97" s="695"/>
      <c r="AH97" s="695"/>
      <c r="AI97" s="695"/>
      <c r="AJ97" s="695"/>
      <c r="AK97" s="695"/>
      <c r="AL97" s="695"/>
      <c r="AM97" s="695"/>
    </row>
    <row r="98" spans="1:39" ht="80.25" customHeight="1">
      <c r="A98" s="1377"/>
      <c r="B98" s="87" t="s">
        <v>1538</v>
      </c>
      <c r="C98" s="1431" t="s">
        <v>1539</v>
      </c>
      <c r="D98" s="1418"/>
      <c r="E98" s="34" t="s">
        <v>1540</v>
      </c>
      <c r="F98" s="1407" t="s">
        <v>718</v>
      </c>
      <c r="G98" s="1408"/>
      <c r="H98" s="1408"/>
      <c r="I98" s="1408"/>
      <c r="J98" s="1407" t="s">
        <v>111</v>
      </c>
      <c r="K98" s="1408"/>
      <c r="L98" s="1408"/>
      <c r="M98" s="1408"/>
      <c r="N98" s="45" t="s">
        <v>1483</v>
      </c>
      <c r="O98" s="399" t="s">
        <v>1536</v>
      </c>
      <c r="P98" s="811" t="s">
        <v>1541</v>
      </c>
      <c r="Q98" s="811"/>
      <c r="R98" s="34" t="s">
        <v>1542</v>
      </c>
      <c r="S98" s="398">
        <v>0</v>
      </c>
      <c r="T98" s="398">
        <v>0</v>
      </c>
      <c r="U98" s="130">
        <f t="shared" si="5"/>
        <v>0</v>
      </c>
      <c r="V98" s="398">
        <v>0</v>
      </c>
      <c r="W98" s="398">
        <v>0</v>
      </c>
      <c r="X98" s="130">
        <f t="shared" si="6"/>
        <v>0</v>
      </c>
      <c r="Y98" s="129">
        <f t="shared" si="7"/>
        <v>0</v>
      </c>
      <c r="Z98" s="129">
        <f t="shared" si="8"/>
        <v>0</v>
      </c>
      <c r="AA98" s="130">
        <f t="shared" si="9"/>
        <v>0</v>
      </c>
      <c r="AB98" s="688"/>
    </row>
    <row r="99" spans="1:39" s="363" customFormat="1" ht="46.35" customHeight="1">
      <c r="A99" s="365"/>
      <c r="B99" s="365"/>
      <c r="C99" s="401"/>
      <c r="D99" s="402"/>
      <c r="E99" s="127"/>
      <c r="F99" s="403"/>
      <c r="G99" s="404"/>
      <c r="H99" s="404"/>
      <c r="I99" s="404"/>
      <c r="J99" s="403"/>
      <c r="K99" s="404"/>
      <c r="L99" s="404"/>
      <c r="M99" s="404"/>
      <c r="N99" s="127"/>
      <c r="O99" s="403"/>
      <c r="P99" s="127"/>
      <c r="Q99" s="127"/>
      <c r="R99" s="127"/>
      <c r="S99" s="405"/>
      <c r="T99" s="405"/>
      <c r="U99" s="405"/>
      <c r="V99" s="405"/>
      <c r="W99" s="405"/>
      <c r="X99" s="405"/>
      <c r="Y99" s="405"/>
      <c r="Z99" s="405"/>
      <c r="AA99" s="405"/>
      <c r="AB99" s="688"/>
      <c r="AC99" s="635"/>
      <c r="AD99" s="635"/>
      <c r="AE99" s="635"/>
      <c r="AF99" s="635"/>
      <c r="AG99" s="635"/>
      <c r="AH99" s="635"/>
      <c r="AI99" s="635"/>
      <c r="AJ99" s="635"/>
      <c r="AK99" s="635"/>
      <c r="AL99" s="635"/>
      <c r="AM99" s="635"/>
    </row>
    <row r="100" spans="1:39" ht="25.5" customHeight="1">
      <c r="C100" s="881" t="s">
        <v>1543</v>
      </c>
      <c r="D100" s="881"/>
      <c r="E100" s="881"/>
      <c r="F100" s="881"/>
      <c r="G100" s="881"/>
      <c r="H100" s="881"/>
      <c r="I100" s="881"/>
      <c r="J100" s="881"/>
      <c r="K100" s="881"/>
      <c r="L100" s="881"/>
      <c r="M100" s="881"/>
      <c r="N100" s="881"/>
      <c r="O100" s="881"/>
      <c r="P100" s="881"/>
      <c r="Q100" s="881"/>
      <c r="R100" s="881"/>
      <c r="S100" s="699"/>
      <c r="T100" s="699"/>
      <c r="U100" s="700"/>
      <c r="V100" s="688"/>
      <c r="W100" s="688"/>
      <c r="X100" s="688"/>
      <c r="Y100" s="688"/>
      <c r="Z100" s="688"/>
      <c r="AA100" s="688"/>
      <c r="AB100" s="688"/>
    </row>
    <row r="101" spans="1:39" ht="32.1" customHeight="1">
      <c r="C101" s="820" t="s">
        <v>51</v>
      </c>
      <c r="D101" s="821"/>
      <c r="E101" s="832" t="s">
        <v>9</v>
      </c>
      <c r="F101" s="832"/>
      <c r="G101" s="832"/>
      <c r="H101" s="832"/>
      <c r="I101" s="832"/>
      <c r="J101" s="820" t="s">
        <v>52</v>
      </c>
      <c r="K101" s="1368"/>
      <c r="L101" s="1368"/>
      <c r="M101" s="1368"/>
      <c r="N101" s="821"/>
      <c r="O101" s="822" t="s">
        <v>53</v>
      </c>
      <c r="P101" s="822"/>
      <c r="Q101" s="822" t="s">
        <v>54</v>
      </c>
      <c r="R101" s="822"/>
      <c r="S101" s="699"/>
      <c r="T101" s="699"/>
      <c r="U101" s="700"/>
      <c r="V101" s="688"/>
      <c r="W101" s="688"/>
      <c r="X101" s="688"/>
      <c r="Y101" s="688"/>
      <c r="Z101" s="688"/>
      <c r="AA101" s="688"/>
      <c r="AB101" s="688"/>
    </row>
    <row r="102" spans="1:39" ht="39" customHeight="1">
      <c r="C102" s="1420" t="s">
        <v>1655</v>
      </c>
      <c r="D102" s="1420"/>
      <c r="E102" s="876" t="s">
        <v>533</v>
      </c>
      <c r="F102" s="876"/>
      <c r="G102" s="876"/>
      <c r="H102" s="876"/>
      <c r="I102" s="876"/>
      <c r="J102" s="876" t="s">
        <v>1544</v>
      </c>
      <c r="K102" s="876"/>
      <c r="L102" s="876"/>
      <c r="M102" s="876"/>
      <c r="N102" s="876"/>
      <c r="O102" s="876" t="s">
        <v>1544</v>
      </c>
      <c r="P102" s="876"/>
      <c r="Q102" s="1306" t="s">
        <v>1786</v>
      </c>
      <c r="R102" s="1306"/>
      <c r="S102" s="699"/>
      <c r="T102" s="699"/>
      <c r="U102" s="700"/>
      <c r="V102" s="688"/>
      <c r="W102" s="688"/>
      <c r="X102" s="688"/>
      <c r="Y102" s="688"/>
      <c r="Z102" s="688"/>
      <c r="AA102" s="688"/>
      <c r="AB102" s="688"/>
    </row>
    <row r="103" spans="1:39" ht="58.35" customHeight="1">
      <c r="C103" s="991" t="s">
        <v>1656</v>
      </c>
      <c r="D103" s="991"/>
      <c r="E103" s="876">
        <v>0</v>
      </c>
      <c r="F103" s="876"/>
      <c r="G103" s="876"/>
      <c r="H103" s="876"/>
      <c r="I103" s="876"/>
      <c r="J103" s="1419" t="s">
        <v>1545</v>
      </c>
      <c r="K103" s="811"/>
      <c r="L103" s="811"/>
      <c r="M103" s="811"/>
      <c r="N103" s="811"/>
      <c r="O103" s="1419" t="s">
        <v>1545</v>
      </c>
      <c r="P103" s="811"/>
      <c r="Q103" s="1306" t="s">
        <v>1786</v>
      </c>
      <c r="R103" s="1306"/>
      <c r="S103" s="699"/>
      <c r="T103" s="699"/>
      <c r="U103" s="700"/>
      <c r="V103" s="688"/>
      <c r="W103" s="688"/>
      <c r="X103" s="688"/>
      <c r="Y103" s="688"/>
      <c r="Z103" s="688"/>
      <c r="AA103" s="688"/>
      <c r="AB103" s="688"/>
    </row>
    <row r="104" spans="1:39" ht="72.599999999999994" customHeight="1">
      <c r="C104" s="1071" t="s">
        <v>1657</v>
      </c>
      <c r="D104" s="1071"/>
      <c r="E104" s="934" t="s">
        <v>1780</v>
      </c>
      <c r="F104" s="1438"/>
      <c r="G104" s="1438"/>
      <c r="H104" s="1438"/>
      <c r="I104" s="897"/>
      <c r="J104" s="934" t="s">
        <v>1781</v>
      </c>
      <c r="K104" s="1373"/>
      <c r="L104" s="1373"/>
      <c r="M104" s="1373"/>
      <c r="N104" s="935"/>
      <c r="O104" s="934" t="s">
        <v>1754</v>
      </c>
      <c r="P104" s="935"/>
      <c r="Q104" s="1306" t="s">
        <v>1786</v>
      </c>
      <c r="R104" s="1306"/>
      <c r="S104" s="699"/>
      <c r="T104" s="699"/>
      <c r="U104" s="700"/>
      <c r="V104" s="688"/>
      <c r="W104" s="688"/>
      <c r="X104" s="688"/>
      <c r="Y104" s="688"/>
      <c r="Z104" s="688"/>
      <c r="AA104" s="688"/>
      <c r="AB104" s="688"/>
    </row>
    <row r="105" spans="1:39" ht="128.1" customHeight="1">
      <c r="C105" s="1445" t="s">
        <v>1658</v>
      </c>
      <c r="D105" s="1434"/>
      <c r="E105" s="1375">
        <v>2</v>
      </c>
      <c r="F105" s="1375"/>
      <c r="G105" s="1375"/>
      <c r="H105" s="1375"/>
      <c r="I105" s="1446"/>
      <c r="J105" s="1375">
        <v>7</v>
      </c>
      <c r="K105" s="1375"/>
      <c r="L105" s="1375"/>
      <c r="M105" s="1375"/>
      <c r="N105" s="1446"/>
      <c r="O105" s="1375">
        <v>9</v>
      </c>
      <c r="P105" s="1375"/>
      <c r="Q105" s="1306" t="s">
        <v>1786</v>
      </c>
      <c r="R105" s="1306"/>
      <c r="S105" s="699"/>
      <c r="T105" s="699"/>
      <c r="U105" s="700"/>
      <c r="V105" s="688"/>
      <c r="W105" s="688"/>
      <c r="X105" s="688"/>
      <c r="Y105" s="688"/>
      <c r="Z105" s="688"/>
      <c r="AA105" s="688"/>
      <c r="AB105" s="688"/>
    </row>
    <row r="106" spans="1:39" ht="28.5" customHeight="1">
      <c r="A106" s="361"/>
      <c r="B106" s="361"/>
      <c r="C106" s="1458"/>
      <c r="D106" s="1459"/>
      <c r="E106" s="1460"/>
      <c r="F106" s="1461"/>
      <c r="G106" s="1461"/>
      <c r="H106" s="1461"/>
      <c r="I106" s="1462"/>
      <c r="J106" s="1463"/>
      <c r="K106" s="959"/>
      <c r="L106" s="959"/>
      <c r="M106" s="959"/>
      <c r="N106" s="1412"/>
      <c r="O106" s="1460"/>
      <c r="P106" s="1462"/>
      <c r="Q106" s="1410"/>
      <c r="R106" s="1411"/>
      <c r="S106" s="818" t="s">
        <v>66</v>
      </c>
      <c r="T106" s="818"/>
      <c r="U106" s="818"/>
      <c r="V106" s="818"/>
      <c r="W106" s="818"/>
      <c r="X106" s="818"/>
      <c r="Y106" s="818"/>
      <c r="Z106" s="818"/>
      <c r="AA106" s="818"/>
      <c r="AB106" s="688"/>
    </row>
    <row r="107" spans="1:39" ht="22.5" customHeight="1">
      <c r="C107" s="406"/>
      <c r="D107" s="406"/>
      <c r="E107" s="407"/>
      <c r="F107" s="407"/>
      <c r="G107" s="408"/>
      <c r="H107" s="407"/>
      <c r="I107" s="407"/>
      <c r="J107" s="127"/>
      <c r="K107" s="127"/>
      <c r="L107" s="127"/>
      <c r="M107" s="127"/>
      <c r="N107" s="127"/>
      <c r="O107" s="408"/>
      <c r="P107" s="407"/>
      <c r="Q107" s="409"/>
      <c r="R107" s="410"/>
      <c r="S107" s="818">
        <v>2021</v>
      </c>
      <c r="T107" s="818"/>
      <c r="U107" s="818"/>
      <c r="V107" s="818" t="s">
        <v>67</v>
      </c>
      <c r="W107" s="818"/>
      <c r="X107" s="818"/>
      <c r="Y107" s="818" t="s">
        <v>68</v>
      </c>
      <c r="Z107" s="818"/>
      <c r="AA107" s="818"/>
      <c r="AB107" s="688"/>
    </row>
    <row r="108" spans="1:39" ht="18" customHeight="1">
      <c r="C108" s="822" t="s">
        <v>69</v>
      </c>
      <c r="D108" s="1108"/>
      <c r="E108" s="822" t="s">
        <v>70</v>
      </c>
      <c r="F108" s="822" t="s">
        <v>71</v>
      </c>
      <c r="G108" s="1108"/>
      <c r="H108" s="1108"/>
      <c r="I108" s="1108"/>
      <c r="J108" s="1108"/>
      <c r="K108" s="1108"/>
      <c r="L108" s="1108"/>
      <c r="M108" s="1108"/>
      <c r="N108" s="822" t="s">
        <v>72</v>
      </c>
      <c r="O108" s="822" t="s">
        <v>73</v>
      </c>
      <c r="P108" s="822" t="s">
        <v>74</v>
      </c>
      <c r="Q108" s="1108"/>
      <c r="R108" s="822" t="s">
        <v>75</v>
      </c>
      <c r="S108" s="1401" t="s">
        <v>76</v>
      </c>
      <c r="T108" s="873" t="s">
        <v>77</v>
      </c>
      <c r="U108" s="893" t="s">
        <v>78</v>
      </c>
      <c r="V108" s="873" t="s">
        <v>76</v>
      </c>
      <c r="W108" s="873" t="s">
        <v>77</v>
      </c>
      <c r="X108" s="893" t="s">
        <v>78</v>
      </c>
      <c r="Y108" s="873" t="s">
        <v>79</v>
      </c>
      <c r="Z108" s="873" t="s">
        <v>80</v>
      </c>
      <c r="AA108" s="893" t="s">
        <v>78</v>
      </c>
      <c r="AB108" s="697"/>
    </row>
    <row r="109" spans="1:39" ht="33" customHeight="1">
      <c r="C109" s="1108"/>
      <c r="D109" s="1108"/>
      <c r="E109" s="1108"/>
      <c r="F109" s="822" t="s">
        <v>81</v>
      </c>
      <c r="G109" s="1108"/>
      <c r="H109" s="1108"/>
      <c r="I109" s="1108"/>
      <c r="J109" s="822" t="s">
        <v>82</v>
      </c>
      <c r="K109" s="1108"/>
      <c r="L109" s="1108"/>
      <c r="M109" s="1108"/>
      <c r="N109" s="822"/>
      <c r="O109" s="1108"/>
      <c r="P109" s="1108"/>
      <c r="Q109" s="1108"/>
      <c r="R109" s="1108"/>
      <c r="S109" s="1402"/>
      <c r="T109" s="873"/>
      <c r="U109" s="893"/>
      <c r="V109" s="873"/>
      <c r="W109" s="873"/>
      <c r="X109" s="893"/>
      <c r="Y109" s="873"/>
      <c r="Z109" s="873"/>
      <c r="AA109" s="893"/>
      <c r="AB109" s="697"/>
    </row>
    <row r="110" spans="1:39" ht="54" customHeight="1">
      <c r="A110" s="1380" t="s">
        <v>1546</v>
      </c>
      <c r="B110" s="87" t="s">
        <v>1547</v>
      </c>
      <c r="C110" s="1071" t="s">
        <v>1548</v>
      </c>
      <c r="D110" s="1072"/>
      <c r="E110" s="34" t="s">
        <v>86</v>
      </c>
      <c r="F110" s="811" t="s">
        <v>87</v>
      </c>
      <c r="G110" s="1108"/>
      <c r="H110" s="1108"/>
      <c r="I110" s="1108"/>
      <c r="J110" s="811" t="s">
        <v>93</v>
      </c>
      <c r="K110" s="1108"/>
      <c r="L110" s="1108"/>
      <c r="M110" s="1108"/>
      <c r="N110" s="38" t="s">
        <v>1549</v>
      </c>
      <c r="O110" s="34" t="s">
        <v>1550</v>
      </c>
      <c r="P110" s="1107" t="s">
        <v>1551</v>
      </c>
      <c r="Q110" s="1108"/>
      <c r="R110" s="231" t="s">
        <v>1498</v>
      </c>
      <c r="S110" s="411">
        <v>25291</v>
      </c>
      <c r="T110" s="411">
        <v>25291</v>
      </c>
      <c r="U110" s="85">
        <f t="shared" ref="U110:U128" si="10">+S110-T110</f>
        <v>0</v>
      </c>
      <c r="V110" s="411">
        <v>25291</v>
      </c>
      <c r="W110" s="411">
        <v>25291</v>
      </c>
      <c r="X110" s="85">
        <f t="shared" ref="X110:X128" si="11">+V110-W110</f>
        <v>0</v>
      </c>
      <c r="Y110" s="411">
        <f>S110+V110</f>
        <v>50582</v>
      </c>
      <c r="Z110" s="411">
        <f>T110+W110</f>
        <v>50582</v>
      </c>
      <c r="AA110" s="85">
        <f>+Y110-Z110</f>
        <v>0</v>
      </c>
      <c r="AB110" s="697"/>
    </row>
    <row r="111" spans="1:39" ht="54" customHeight="1">
      <c r="A111" s="1381"/>
      <c r="B111" s="87" t="s">
        <v>1552</v>
      </c>
      <c r="C111" s="1071" t="s">
        <v>1553</v>
      </c>
      <c r="D111" s="1072"/>
      <c r="E111" s="45" t="s">
        <v>86</v>
      </c>
      <c r="F111" s="811" t="s">
        <v>87</v>
      </c>
      <c r="G111" s="811"/>
      <c r="H111" s="811"/>
      <c r="I111" s="811"/>
      <c r="J111" s="811" t="s">
        <v>705</v>
      </c>
      <c r="K111" s="811"/>
      <c r="L111" s="811"/>
      <c r="M111" s="811"/>
      <c r="N111" s="38" t="s">
        <v>624</v>
      </c>
      <c r="O111" s="45" t="s">
        <v>696</v>
      </c>
      <c r="P111" s="811" t="s">
        <v>702</v>
      </c>
      <c r="Q111" s="815"/>
      <c r="R111" s="45" t="s">
        <v>703</v>
      </c>
      <c r="S111" s="172">
        <v>30000</v>
      </c>
      <c r="T111" s="172">
        <v>30000</v>
      </c>
      <c r="U111" s="85">
        <f t="shared" si="10"/>
        <v>0</v>
      </c>
      <c r="V111" s="412"/>
      <c r="W111" s="412"/>
      <c r="X111" s="85">
        <f t="shared" si="11"/>
        <v>0</v>
      </c>
      <c r="Y111" s="411">
        <f t="shared" ref="Y111:Y128" si="12">S111+V111</f>
        <v>30000</v>
      </c>
      <c r="Z111" s="411">
        <f t="shared" ref="Z111:Z128" si="13">T111+W111</f>
        <v>30000</v>
      </c>
      <c r="AA111" s="85">
        <f t="shared" ref="AA111:AA128" si="14">+Y111-Z111</f>
        <v>0</v>
      </c>
      <c r="AB111" s="697"/>
    </row>
    <row r="112" spans="1:39" ht="54" customHeight="1">
      <c r="A112" s="1381"/>
      <c r="B112" s="87" t="s">
        <v>1554</v>
      </c>
      <c r="C112" s="1379" t="s">
        <v>1555</v>
      </c>
      <c r="D112" s="919"/>
      <c r="E112" s="45" t="s">
        <v>86</v>
      </c>
      <c r="F112" s="910" t="s">
        <v>87</v>
      </c>
      <c r="G112" s="910"/>
      <c r="H112" s="910"/>
      <c r="I112" s="910"/>
      <c r="J112" s="910" t="s">
        <v>212</v>
      </c>
      <c r="K112" s="910"/>
      <c r="L112" s="910"/>
      <c r="M112" s="910"/>
      <c r="N112" s="38" t="s">
        <v>139</v>
      </c>
      <c r="O112" s="34" t="s">
        <v>1383</v>
      </c>
      <c r="P112" s="1399" t="s">
        <v>1556</v>
      </c>
      <c r="Q112" s="1400"/>
      <c r="R112" s="267" t="s">
        <v>1000</v>
      </c>
      <c r="S112" s="413">
        <v>0</v>
      </c>
      <c r="T112" s="413">
        <v>0</v>
      </c>
      <c r="U112" s="85">
        <f t="shared" si="10"/>
        <v>0</v>
      </c>
      <c r="V112" s="414">
        <v>5000</v>
      </c>
      <c r="W112" s="414">
        <v>5000</v>
      </c>
      <c r="X112" s="85">
        <f t="shared" si="11"/>
        <v>0</v>
      </c>
      <c r="Y112" s="411">
        <f t="shared" si="12"/>
        <v>5000</v>
      </c>
      <c r="Z112" s="411">
        <f t="shared" si="13"/>
        <v>5000</v>
      </c>
      <c r="AA112" s="85">
        <f t="shared" si="14"/>
        <v>0</v>
      </c>
      <c r="AB112" s="697"/>
    </row>
    <row r="113" spans="1:29" ht="64.7" customHeight="1">
      <c r="A113" s="1381"/>
      <c r="B113" s="87" t="s">
        <v>1557</v>
      </c>
      <c r="C113" s="1379" t="s">
        <v>1558</v>
      </c>
      <c r="D113" s="919"/>
      <c r="E113" s="45" t="s">
        <v>527</v>
      </c>
      <c r="F113" s="910" t="s">
        <v>87</v>
      </c>
      <c r="G113" s="910"/>
      <c r="H113" s="910"/>
      <c r="I113" s="910"/>
      <c r="J113" s="910" t="s">
        <v>93</v>
      </c>
      <c r="K113" s="910"/>
      <c r="L113" s="910"/>
      <c r="M113" s="910"/>
      <c r="N113" s="38" t="s">
        <v>502</v>
      </c>
      <c r="O113" s="34"/>
      <c r="P113" s="1399"/>
      <c r="Q113" s="1400"/>
      <c r="R113" s="267"/>
      <c r="S113" s="413">
        <v>0</v>
      </c>
      <c r="T113" s="413">
        <v>0</v>
      </c>
      <c r="U113" s="85">
        <f t="shared" si="10"/>
        <v>0</v>
      </c>
      <c r="V113" s="414">
        <v>0</v>
      </c>
      <c r="W113" s="414">
        <v>0</v>
      </c>
      <c r="X113" s="85">
        <f t="shared" si="11"/>
        <v>0</v>
      </c>
      <c r="Y113" s="411">
        <f t="shared" si="12"/>
        <v>0</v>
      </c>
      <c r="Z113" s="411">
        <f t="shared" si="13"/>
        <v>0</v>
      </c>
      <c r="AA113" s="85">
        <f t="shared" si="14"/>
        <v>0</v>
      </c>
      <c r="AB113" s="698"/>
    </row>
    <row r="114" spans="1:29" ht="51.6" customHeight="1">
      <c r="A114" s="1381"/>
      <c r="B114" s="87" t="s">
        <v>1559</v>
      </c>
      <c r="C114" s="1379" t="s">
        <v>1560</v>
      </c>
      <c r="D114" s="919"/>
      <c r="E114" s="34" t="s">
        <v>1561</v>
      </c>
      <c r="F114" s="811" t="s">
        <v>718</v>
      </c>
      <c r="G114" s="811"/>
      <c r="H114" s="811"/>
      <c r="I114" s="811"/>
      <c r="J114" s="811" t="s">
        <v>1562</v>
      </c>
      <c r="K114" s="811"/>
      <c r="L114" s="811"/>
      <c r="M114" s="811"/>
      <c r="N114" s="38" t="s">
        <v>808</v>
      </c>
      <c r="O114" s="34" t="s">
        <v>1563</v>
      </c>
      <c r="P114" s="813" t="s">
        <v>1564</v>
      </c>
      <c r="Q114" s="813"/>
      <c r="R114" s="34" t="s">
        <v>722</v>
      </c>
      <c r="S114" s="172">
        <v>5000</v>
      </c>
      <c r="T114" s="172">
        <v>5000</v>
      </c>
      <c r="U114" s="85">
        <f t="shared" si="10"/>
        <v>0</v>
      </c>
      <c r="V114" s="172">
        <v>5000</v>
      </c>
      <c r="W114" s="172">
        <v>5000</v>
      </c>
      <c r="X114" s="85">
        <f t="shared" si="11"/>
        <v>0</v>
      </c>
      <c r="Y114" s="411">
        <f t="shared" si="12"/>
        <v>10000</v>
      </c>
      <c r="Z114" s="411">
        <f t="shared" si="13"/>
        <v>10000</v>
      </c>
      <c r="AA114" s="85">
        <f t="shared" si="14"/>
        <v>0</v>
      </c>
      <c r="AB114" s="698"/>
      <c r="AC114" s="639"/>
    </row>
    <row r="115" spans="1:29" ht="90" customHeight="1">
      <c r="A115" s="1382"/>
      <c r="B115" s="87" t="s">
        <v>1565</v>
      </c>
      <c r="C115" s="1245" t="s">
        <v>1566</v>
      </c>
      <c r="D115" s="1246"/>
      <c r="E115" s="34" t="s">
        <v>1567</v>
      </c>
      <c r="F115" s="1374" t="s">
        <v>87</v>
      </c>
      <c r="G115" s="1375"/>
      <c r="H115" s="1375"/>
      <c r="I115" s="1376"/>
      <c r="J115" s="1374" t="s">
        <v>1464</v>
      </c>
      <c r="K115" s="1375"/>
      <c r="L115" s="1375"/>
      <c r="M115" s="1376"/>
      <c r="N115" s="83" t="s">
        <v>624</v>
      </c>
      <c r="O115" s="34" t="s">
        <v>1568</v>
      </c>
      <c r="P115" s="1375" t="s">
        <v>707</v>
      </c>
      <c r="Q115" s="1376"/>
      <c r="R115" s="34" t="s">
        <v>752</v>
      </c>
      <c r="S115" s="415"/>
      <c r="T115" s="416"/>
      <c r="U115" s="417"/>
      <c r="V115" s="416"/>
      <c r="W115" s="416"/>
      <c r="X115" s="417"/>
      <c r="Y115" s="418"/>
      <c r="Z115" s="418"/>
      <c r="AA115" s="417"/>
      <c r="AB115" s="697"/>
    </row>
    <row r="116" spans="1:29" ht="31.5" customHeight="1">
      <c r="A116" s="1380" t="s">
        <v>1569</v>
      </c>
      <c r="B116" s="1306" t="s">
        <v>1570</v>
      </c>
      <c r="C116" s="1403" t="s">
        <v>1571</v>
      </c>
      <c r="D116" s="1404"/>
      <c r="E116" s="813" t="s">
        <v>86</v>
      </c>
      <c r="F116" s="889" t="s">
        <v>87</v>
      </c>
      <c r="G116" s="889"/>
      <c r="H116" s="889"/>
      <c r="I116" s="889"/>
      <c r="J116" s="889" t="s">
        <v>1572</v>
      </c>
      <c r="K116" s="889"/>
      <c r="L116" s="889"/>
      <c r="M116" s="889"/>
      <c r="N116" s="38" t="s">
        <v>65</v>
      </c>
      <c r="O116" s="889" t="s">
        <v>1573</v>
      </c>
      <c r="P116" s="889" t="s">
        <v>1574</v>
      </c>
      <c r="Q116" s="889"/>
      <c r="R116" s="267" t="s">
        <v>65</v>
      </c>
      <c r="S116" s="411">
        <v>31272</v>
      </c>
      <c r="T116" s="411">
        <v>14625</v>
      </c>
      <c r="U116" s="85">
        <f t="shared" si="10"/>
        <v>16647</v>
      </c>
      <c r="V116" s="411">
        <v>30328</v>
      </c>
      <c r="W116" s="411">
        <v>0</v>
      </c>
      <c r="X116" s="85">
        <f t="shared" si="11"/>
        <v>30328</v>
      </c>
      <c r="Y116" s="411">
        <f t="shared" si="12"/>
        <v>61600</v>
      </c>
      <c r="Z116" s="411">
        <f t="shared" si="13"/>
        <v>14625</v>
      </c>
      <c r="AA116" s="85">
        <f t="shared" si="14"/>
        <v>46975</v>
      </c>
      <c r="AB116" s="697"/>
    </row>
    <row r="117" spans="1:29" ht="41.1" customHeight="1">
      <c r="A117" s="1381"/>
      <c r="B117" s="1306"/>
      <c r="C117" s="1421"/>
      <c r="D117" s="1422"/>
      <c r="E117" s="813"/>
      <c r="F117" s="889"/>
      <c r="G117" s="889"/>
      <c r="H117" s="889"/>
      <c r="I117" s="889"/>
      <c r="J117" s="889"/>
      <c r="K117" s="889"/>
      <c r="L117" s="889"/>
      <c r="M117" s="889"/>
      <c r="N117" s="38" t="s">
        <v>65</v>
      </c>
      <c r="O117" s="889"/>
      <c r="P117" s="889"/>
      <c r="Q117" s="889"/>
      <c r="R117" s="267" t="s">
        <v>339</v>
      </c>
      <c r="S117" s="411">
        <v>96797</v>
      </c>
      <c r="T117" s="411">
        <v>0</v>
      </c>
      <c r="U117" s="85">
        <f t="shared" si="10"/>
        <v>96797</v>
      </c>
      <c r="V117" s="411">
        <v>2558168</v>
      </c>
      <c r="W117" s="411">
        <v>0</v>
      </c>
      <c r="X117" s="85">
        <f>+V117-W117</f>
        <v>2558168</v>
      </c>
      <c r="Y117" s="411">
        <f t="shared" si="12"/>
        <v>2654965</v>
      </c>
      <c r="Z117" s="411">
        <f t="shared" si="13"/>
        <v>0</v>
      </c>
      <c r="AA117" s="85">
        <f t="shared" si="14"/>
        <v>2654965</v>
      </c>
      <c r="AB117" s="697"/>
    </row>
    <row r="118" spans="1:29" ht="52.5" customHeight="1">
      <c r="A118" s="1381"/>
      <c r="B118" s="87" t="s">
        <v>1575</v>
      </c>
      <c r="C118" s="1071" t="s">
        <v>1662</v>
      </c>
      <c r="D118" s="1071"/>
      <c r="E118" s="34" t="s">
        <v>86</v>
      </c>
      <c r="F118" s="889" t="s">
        <v>718</v>
      </c>
      <c r="G118" s="889"/>
      <c r="H118" s="889"/>
      <c r="I118" s="889"/>
      <c r="J118" s="889" t="s">
        <v>1576</v>
      </c>
      <c r="K118" s="889"/>
      <c r="L118" s="889"/>
      <c r="M118" s="889"/>
      <c r="N118" s="38" t="s">
        <v>65</v>
      </c>
      <c r="O118" s="163" t="s">
        <v>1577</v>
      </c>
      <c r="P118" s="889" t="s">
        <v>1578</v>
      </c>
      <c r="Q118" s="889"/>
      <c r="R118" s="34" t="s">
        <v>1351</v>
      </c>
      <c r="S118" s="414">
        <v>1071950</v>
      </c>
      <c r="T118" s="411">
        <v>0</v>
      </c>
      <c r="U118" s="85">
        <f t="shared" si="10"/>
        <v>1071950</v>
      </c>
      <c r="V118" s="419">
        <v>2558168</v>
      </c>
      <c r="W118" s="411">
        <v>0</v>
      </c>
      <c r="X118" s="85">
        <f t="shared" si="11"/>
        <v>2558168</v>
      </c>
      <c r="Y118" s="411">
        <f>S118+V118</f>
        <v>3630118</v>
      </c>
      <c r="Z118" s="411">
        <f t="shared" si="13"/>
        <v>0</v>
      </c>
      <c r="AA118" s="85">
        <f t="shared" si="14"/>
        <v>3630118</v>
      </c>
      <c r="AB118" s="697"/>
    </row>
    <row r="119" spans="1:29" ht="72" customHeight="1">
      <c r="A119" s="1381"/>
      <c r="B119" s="87" t="s">
        <v>1579</v>
      </c>
      <c r="C119" s="1071" t="s">
        <v>1663</v>
      </c>
      <c r="D119" s="1072"/>
      <c r="E119" s="34" t="s">
        <v>1580</v>
      </c>
      <c r="F119" s="823" t="s">
        <v>87</v>
      </c>
      <c r="G119" s="1072"/>
      <c r="H119" s="1072"/>
      <c r="I119" s="1072"/>
      <c r="J119" s="823" t="s">
        <v>93</v>
      </c>
      <c r="K119" s="1072"/>
      <c r="L119" s="1072"/>
      <c r="M119" s="1072"/>
      <c r="N119" s="38" t="s">
        <v>1549</v>
      </c>
      <c r="O119" s="45" t="s">
        <v>1550</v>
      </c>
      <c r="P119" s="811" t="s">
        <v>1581</v>
      </c>
      <c r="Q119" s="921"/>
      <c r="R119" s="34" t="s">
        <v>1498</v>
      </c>
      <c r="S119" s="411">
        <v>34641</v>
      </c>
      <c r="T119" s="411">
        <v>34641</v>
      </c>
      <c r="U119" s="85">
        <f t="shared" si="10"/>
        <v>0</v>
      </c>
      <c r="V119" s="411">
        <v>34641</v>
      </c>
      <c r="W119" s="411">
        <v>34641</v>
      </c>
      <c r="X119" s="85">
        <f t="shared" si="11"/>
        <v>0</v>
      </c>
      <c r="Y119" s="411">
        <f t="shared" si="12"/>
        <v>69282</v>
      </c>
      <c r="Z119" s="411">
        <f t="shared" si="13"/>
        <v>69282</v>
      </c>
      <c r="AA119" s="85">
        <f t="shared" si="14"/>
        <v>0</v>
      </c>
      <c r="AB119" s="697"/>
    </row>
    <row r="120" spans="1:29" ht="52.5" customHeight="1">
      <c r="A120" s="1381"/>
      <c r="B120" s="87" t="s">
        <v>1582</v>
      </c>
      <c r="C120" s="1071" t="s">
        <v>1583</v>
      </c>
      <c r="D120" s="1072"/>
      <c r="E120" s="48" t="s">
        <v>1584</v>
      </c>
      <c r="F120" s="823" t="s">
        <v>87</v>
      </c>
      <c r="G120" s="1072"/>
      <c r="H120" s="1072"/>
      <c r="I120" s="1072"/>
      <c r="J120" s="823" t="s">
        <v>93</v>
      </c>
      <c r="K120" s="1072"/>
      <c r="L120" s="1072"/>
      <c r="M120" s="1072"/>
      <c r="N120" s="144" t="s">
        <v>1549</v>
      </c>
      <c r="O120" s="48" t="s">
        <v>1550</v>
      </c>
      <c r="P120" s="823" t="s">
        <v>1585</v>
      </c>
      <c r="Q120" s="1272"/>
      <c r="R120" s="48" t="s">
        <v>1498</v>
      </c>
      <c r="S120" s="411">
        <v>34641</v>
      </c>
      <c r="T120" s="411">
        <v>34641</v>
      </c>
      <c r="U120" s="85">
        <f t="shared" si="10"/>
        <v>0</v>
      </c>
      <c r="V120" s="411">
        <v>34641</v>
      </c>
      <c r="W120" s="411">
        <v>34641</v>
      </c>
      <c r="X120" s="85">
        <f t="shared" si="11"/>
        <v>0</v>
      </c>
      <c r="Y120" s="411">
        <f t="shared" si="12"/>
        <v>69282</v>
      </c>
      <c r="Z120" s="411">
        <f t="shared" si="13"/>
        <v>69282</v>
      </c>
      <c r="AA120" s="85">
        <f t="shared" si="14"/>
        <v>0</v>
      </c>
      <c r="AB120" s="697"/>
    </row>
    <row r="121" spans="1:29" ht="69.75" customHeight="1">
      <c r="A121" s="1382"/>
      <c r="B121" s="87" t="s">
        <v>1586</v>
      </c>
      <c r="C121" s="1245" t="s">
        <v>1587</v>
      </c>
      <c r="D121" s="1246"/>
      <c r="E121" s="34" t="s">
        <v>1567</v>
      </c>
      <c r="F121" s="1374" t="s">
        <v>87</v>
      </c>
      <c r="G121" s="1375"/>
      <c r="H121" s="1375"/>
      <c r="I121" s="1376"/>
      <c r="J121" s="1374" t="s">
        <v>1588</v>
      </c>
      <c r="K121" s="1375"/>
      <c r="L121" s="1375"/>
      <c r="M121" s="1376"/>
      <c r="N121" s="83" t="s">
        <v>624</v>
      </c>
      <c r="O121" s="34" t="s">
        <v>1589</v>
      </c>
      <c r="P121" s="1374" t="s">
        <v>1366</v>
      </c>
      <c r="Q121" s="1376"/>
      <c r="R121" s="34" t="s">
        <v>1590</v>
      </c>
      <c r="S121" s="420"/>
      <c r="T121" s="418"/>
      <c r="U121" s="417"/>
      <c r="V121" s="418"/>
      <c r="W121" s="418"/>
      <c r="X121" s="417"/>
      <c r="Y121" s="418"/>
      <c r="Z121" s="418"/>
      <c r="AA121" s="417"/>
      <c r="AB121" s="697"/>
    </row>
    <row r="122" spans="1:29" ht="66.75" customHeight="1">
      <c r="A122" s="1377" t="s">
        <v>1591</v>
      </c>
      <c r="B122" s="87" t="s">
        <v>1592</v>
      </c>
      <c r="C122" s="1071" t="s">
        <v>1593</v>
      </c>
      <c r="D122" s="1072"/>
      <c r="E122" s="34" t="s">
        <v>86</v>
      </c>
      <c r="F122" s="823" t="s">
        <v>87</v>
      </c>
      <c r="G122" s="1072"/>
      <c r="H122" s="1072"/>
      <c r="I122" s="1072"/>
      <c r="J122" s="823" t="s">
        <v>93</v>
      </c>
      <c r="K122" s="1072"/>
      <c r="L122" s="1072"/>
      <c r="M122" s="1072"/>
      <c r="N122" s="38" t="s">
        <v>1549</v>
      </c>
      <c r="O122" s="34" t="s">
        <v>1550</v>
      </c>
      <c r="P122" s="813" t="s">
        <v>1551</v>
      </c>
      <c r="Q122" s="921"/>
      <c r="R122" s="34" t="s">
        <v>1498</v>
      </c>
      <c r="S122" s="411">
        <v>14320</v>
      </c>
      <c r="T122" s="411">
        <v>14320</v>
      </c>
      <c r="U122" s="85">
        <f t="shared" si="10"/>
        <v>0</v>
      </c>
      <c r="V122" s="411">
        <v>14320</v>
      </c>
      <c r="W122" s="411">
        <v>14320</v>
      </c>
      <c r="X122" s="85">
        <f t="shared" si="11"/>
        <v>0</v>
      </c>
      <c r="Y122" s="411">
        <f t="shared" si="12"/>
        <v>28640</v>
      </c>
      <c r="Z122" s="411">
        <f t="shared" si="13"/>
        <v>28640</v>
      </c>
      <c r="AA122" s="85">
        <f t="shared" si="14"/>
        <v>0</v>
      </c>
      <c r="AB122" s="698"/>
    </row>
    <row r="123" spans="1:29" ht="64.349999999999994" customHeight="1">
      <c r="A123" s="1377"/>
      <c r="B123" s="87" t="s">
        <v>1594</v>
      </c>
      <c r="C123" s="1071" t="s">
        <v>1595</v>
      </c>
      <c r="D123" s="1072"/>
      <c r="E123" s="34" t="s">
        <v>86</v>
      </c>
      <c r="F123" s="823" t="s">
        <v>87</v>
      </c>
      <c r="G123" s="1072"/>
      <c r="H123" s="1072"/>
      <c r="I123" s="1072"/>
      <c r="J123" s="823" t="s">
        <v>93</v>
      </c>
      <c r="K123" s="1072"/>
      <c r="L123" s="1072"/>
      <c r="M123" s="1072"/>
      <c r="N123" s="38" t="s">
        <v>1549</v>
      </c>
      <c r="O123" s="34" t="s">
        <v>1550</v>
      </c>
      <c r="P123" s="813" t="s">
        <v>1551</v>
      </c>
      <c r="Q123" s="921"/>
      <c r="R123" s="34" t="s">
        <v>1498</v>
      </c>
      <c r="S123" s="411">
        <v>5000</v>
      </c>
      <c r="T123" s="411">
        <v>5000</v>
      </c>
      <c r="U123" s="85">
        <f t="shared" si="10"/>
        <v>0</v>
      </c>
      <c r="V123" s="411">
        <v>5000</v>
      </c>
      <c r="W123" s="411">
        <v>5000</v>
      </c>
      <c r="X123" s="85">
        <f t="shared" si="11"/>
        <v>0</v>
      </c>
      <c r="Y123" s="411">
        <f t="shared" si="12"/>
        <v>10000</v>
      </c>
      <c r="Z123" s="411">
        <f t="shared" si="13"/>
        <v>10000</v>
      </c>
      <c r="AA123" s="85">
        <f t="shared" si="14"/>
        <v>0</v>
      </c>
      <c r="AB123" s="697"/>
      <c r="AC123" s="639"/>
    </row>
    <row r="124" spans="1:29" ht="67.349999999999994" customHeight="1">
      <c r="A124" s="1377"/>
      <c r="B124" s="87" t="s">
        <v>1596</v>
      </c>
      <c r="C124" s="1071" t="s">
        <v>1597</v>
      </c>
      <c r="D124" s="1072"/>
      <c r="E124" s="34" t="s">
        <v>86</v>
      </c>
      <c r="F124" s="823" t="s">
        <v>87</v>
      </c>
      <c r="G124" s="1072"/>
      <c r="H124" s="1072"/>
      <c r="I124" s="1072"/>
      <c r="J124" s="823" t="s">
        <v>93</v>
      </c>
      <c r="K124" s="1072"/>
      <c r="L124" s="1072"/>
      <c r="M124" s="1072"/>
      <c r="N124" s="38" t="s">
        <v>1549</v>
      </c>
      <c r="O124" s="34" t="s">
        <v>1550</v>
      </c>
      <c r="P124" s="813" t="s">
        <v>1551</v>
      </c>
      <c r="Q124" s="921"/>
      <c r="R124" s="34" t="s">
        <v>1498</v>
      </c>
      <c r="S124" s="414">
        <v>14797</v>
      </c>
      <c r="T124" s="414">
        <v>14797</v>
      </c>
      <c r="U124" s="85">
        <f t="shared" si="10"/>
        <v>0</v>
      </c>
      <c r="V124" s="414">
        <v>14797</v>
      </c>
      <c r="W124" s="414">
        <v>14797</v>
      </c>
      <c r="X124" s="85">
        <f t="shared" si="11"/>
        <v>0</v>
      </c>
      <c r="Y124" s="411">
        <f t="shared" si="12"/>
        <v>29594</v>
      </c>
      <c r="Z124" s="411">
        <f t="shared" si="13"/>
        <v>29594</v>
      </c>
      <c r="AA124" s="85">
        <f t="shared" si="14"/>
        <v>0</v>
      </c>
      <c r="AB124" s="698"/>
    </row>
    <row r="125" spans="1:29" ht="77.849999999999994" customHeight="1">
      <c r="A125" s="1377"/>
      <c r="B125" s="87" t="s">
        <v>1598</v>
      </c>
      <c r="C125" s="1071" t="s">
        <v>1599</v>
      </c>
      <c r="D125" s="1072"/>
      <c r="E125" s="34" t="s">
        <v>1600</v>
      </c>
      <c r="F125" s="811" t="s">
        <v>397</v>
      </c>
      <c r="G125" s="811"/>
      <c r="H125" s="811"/>
      <c r="I125" s="811"/>
      <c r="J125" s="811" t="s">
        <v>779</v>
      </c>
      <c r="K125" s="811"/>
      <c r="L125" s="811"/>
      <c r="M125" s="811"/>
      <c r="N125" s="38" t="s">
        <v>808</v>
      </c>
      <c r="O125" s="34">
        <v>6.3</v>
      </c>
      <c r="P125" s="813" t="s">
        <v>1601</v>
      </c>
      <c r="Q125" s="921"/>
      <c r="R125" s="34" t="s">
        <v>1602</v>
      </c>
      <c r="S125" s="172">
        <v>10000</v>
      </c>
      <c r="T125" s="172">
        <v>10000</v>
      </c>
      <c r="U125" s="85">
        <f t="shared" si="10"/>
        <v>0</v>
      </c>
      <c r="V125" s="411"/>
      <c r="W125" s="411"/>
      <c r="X125" s="85">
        <f t="shared" si="11"/>
        <v>0</v>
      </c>
      <c r="Y125" s="411">
        <f t="shared" si="12"/>
        <v>10000</v>
      </c>
      <c r="Z125" s="411">
        <f t="shared" si="13"/>
        <v>10000</v>
      </c>
      <c r="AA125" s="85">
        <f t="shared" si="14"/>
        <v>0</v>
      </c>
      <c r="AB125" s="698"/>
      <c r="AC125" s="639"/>
    </row>
    <row r="126" spans="1:29" ht="37.5" customHeight="1">
      <c r="A126" s="1377"/>
      <c r="B126" s="87" t="s">
        <v>1603</v>
      </c>
      <c r="C126" s="1071" t="s">
        <v>1604</v>
      </c>
      <c r="D126" s="1072"/>
      <c r="E126" s="48" t="s">
        <v>86</v>
      </c>
      <c r="F126" s="1385" t="s">
        <v>87</v>
      </c>
      <c r="G126" s="1386"/>
      <c r="H126" s="1386"/>
      <c r="I126" s="1387"/>
      <c r="J126" s="823" t="s">
        <v>93</v>
      </c>
      <c r="K126" s="823"/>
      <c r="L126" s="823"/>
      <c r="M126" s="823"/>
      <c r="N126" s="144" t="s">
        <v>293</v>
      </c>
      <c r="O126" s="34">
        <v>11.4</v>
      </c>
      <c r="P126" s="813" t="s">
        <v>1605</v>
      </c>
      <c r="Q126" s="921"/>
      <c r="R126" s="34" t="s">
        <v>1606</v>
      </c>
      <c r="S126" s="172">
        <v>277000</v>
      </c>
      <c r="T126" s="172">
        <v>277000</v>
      </c>
      <c r="U126" s="85">
        <f t="shared" si="10"/>
        <v>0</v>
      </c>
      <c r="V126" s="411"/>
      <c r="W126" s="411"/>
      <c r="X126" s="85">
        <f t="shared" si="11"/>
        <v>0</v>
      </c>
      <c r="Y126" s="411">
        <f t="shared" si="12"/>
        <v>277000</v>
      </c>
      <c r="Z126" s="411">
        <f t="shared" si="13"/>
        <v>277000</v>
      </c>
      <c r="AA126" s="85">
        <f t="shared" si="14"/>
        <v>0</v>
      </c>
      <c r="AB126" s="698"/>
      <c r="AC126" s="639"/>
    </row>
    <row r="127" spans="1:29" ht="66.75" customHeight="1">
      <c r="A127" s="1377"/>
      <c r="B127" s="87" t="s">
        <v>1607</v>
      </c>
      <c r="C127" s="1071" t="s">
        <v>1608</v>
      </c>
      <c r="D127" s="1071"/>
      <c r="E127" s="48" t="s">
        <v>86</v>
      </c>
      <c r="F127" s="1385" t="s">
        <v>87</v>
      </c>
      <c r="G127" s="1386"/>
      <c r="H127" s="1386"/>
      <c r="I127" s="1387"/>
      <c r="J127" s="1385" t="s">
        <v>88</v>
      </c>
      <c r="K127" s="1386"/>
      <c r="L127" s="1386"/>
      <c r="M127" s="1387"/>
      <c r="N127" s="38" t="s">
        <v>162</v>
      </c>
      <c r="O127" s="34" t="s">
        <v>1609</v>
      </c>
      <c r="P127" s="813" t="s">
        <v>345</v>
      </c>
      <c r="Q127" s="921"/>
      <c r="R127" s="34" t="s">
        <v>162</v>
      </c>
      <c r="S127" s="421">
        <v>5000</v>
      </c>
      <c r="T127" s="414"/>
      <c r="U127" s="85">
        <f t="shared" si="10"/>
        <v>5000</v>
      </c>
      <c r="V127" s="414"/>
      <c r="W127" s="414"/>
      <c r="X127" s="85">
        <f t="shared" si="11"/>
        <v>0</v>
      </c>
      <c r="Y127" s="411">
        <f t="shared" si="12"/>
        <v>5000</v>
      </c>
      <c r="Z127" s="411">
        <f t="shared" si="13"/>
        <v>0</v>
      </c>
      <c r="AA127" s="85">
        <f t="shared" si="14"/>
        <v>5000</v>
      </c>
      <c r="AB127" s="698"/>
    </row>
    <row r="128" spans="1:29" ht="59.25" customHeight="1">
      <c r="A128" s="1377"/>
      <c r="B128" s="87" t="s">
        <v>1610</v>
      </c>
      <c r="C128" s="1071" t="s">
        <v>1611</v>
      </c>
      <c r="D128" s="1071"/>
      <c r="E128" s="48" t="s">
        <v>86</v>
      </c>
      <c r="F128" s="1385" t="s">
        <v>87</v>
      </c>
      <c r="G128" s="1386"/>
      <c r="H128" s="1386"/>
      <c r="I128" s="1387"/>
      <c r="J128" s="1385" t="s">
        <v>88</v>
      </c>
      <c r="K128" s="1386"/>
      <c r="L128" s="1386"/>
      <c r="M128" s="1387"/>
      <c r="N128" s="38" t="s">
        <v>162</v>
      </c>
      <c r="O128" s="34" t="s">
        <v>1609</v>
      </c>
      <c r="P128" s="811" t="s">
        <v>345</v>
      </c>
      <c r="Q128" s="811"/>
      <c r="R128" s="34" t="s">
        <v>162</v>
      </c>
      <c r="S128" s="172">
        <v>10000</v>
      </c>
      <c r="T128" s="172">
        <v>10000</v>
      </c>
      <c r="U128" s="85">
        <f t="shared" si="10"/>
        <v>0</v>
      </c>
      <c r="V128" s="411"/>
      <c r="W128" s="411"/>
      <c r="X128" s="85">
        <f t="shared" si="11"/>
        <v>0</v>
      </c>
      <c r="Y128" s="411">
        <f t="shared" si="12"/>
        <v>10000</v>
      </c>
      <c r="Z128" s="411">
        <f t="shared" si="13"/>
        <v>10000</v>
      </c>
      <c r="AA128" s="85">
        <f t="shared" si="14"/>
        <v>0</v>
      </c>
      <c r="AB128" s="688"/>
    </row>
    <row r="129" spans="1:28" ht="91.5" customHeight="1">
      <c r="A129" s="1377"/>
      <c r="B129" s="87" t="s">
        <v>1612</v>
      </c>
      <c r="C129" s="1383" t="s">
        <v>1613</v>
      </c>
      <c r="D129" s="1384"/>
      <c r="E129" s="242" t="s">
        <v>1614</v>
      </c>
      <c r="F129" s="1385" t="s">
        <v>87</v>
      </c>
      <c r="G129" s="1386"/>
      <c r="H129" s="1386"/>
      <c r="I129" s="1387"/>
      <c r="J129" s="1385" t="s">
        <v>88</v>
      </c>
      <c r="K129" s="1386"/>
      <c r="L129" s="1386"/>
      <c r="M129" s="1387"/>
      <c r="N129" s="244" t="s">
        <v>624</v>
      </c>
      <c r="O129" s="242" t="s">
        <v>1615</v>
      </c>
      <c r="P129" s="1388" t="s">
        <v>1616</v>
      </c>
      <c r="Q129" s="1389"/>
      <c r="R129" s="242" t="s">
        <v>624</v>
      </c>
      <c r="S129" s="172"/>
      <c r="T129" s="172"/>
      <c r="U129" s="85"/>
      <c r="V129" s="418"/>
      <c r="W129" s="418"/>
      <c r="X129" s="417"/>
      <c r="Y129" s="418"/>
      <c r="Z129" s="418"/>
      <c r="AA129" s="417"/>
      <c r="AB129" s="688"/>
    </row>
    <row r="130" spans="1:28" s="686" customFormat="1" ht="27" customHeight="1"/>
    <row r="131" spans="1:28" ht="25.5" customHeight="1">
      <c r="A131" s="687"/>
      <c r="B131" s="687"/>
      <c r="C131" s="635"/>
      <c r="D131" s="635"/>
      <c r="E131" s="635"/>
      <c r="F131" s="635"/>
      <c r="G131" s="635"/>
      <c r="H131" s="635"/>
      <c r="I131" s="635"/>
      <c r="J131" s="635"/>
      <c r="K131" s="635"/>
      <c r="L131" s="635"/>
      <c r="M131" s="635"/>
      <c r="N131" s="635"/>
      <c r="O131" s="635"/>
      <c r="P131" s="635"/>
      <c r="Q131" s="635"/>
      <c r="R131" s="1365" t="s">
        <v>1617</v>
      </c>
      <c r="S131" s="818" t="s">
        <v>1618</v>
      </c>
      <c r="T131" s="818"/>
      <c r="U131" s="818"/>
      <c r="V131" s="818"/>
      <c r="W131" s="818"/>
      <c r="X131" s="818"/>
      <c r="Y131" s="818"/>
      <c r="Z131" s="818"/>
      <c r="AA131" s="818"/>
      <c r="AB131" s="688"/>
    </row>
    <row r="132" spans="1:28" ht="15.75" customHeight="1">
      <c r="A132" s="687"/>
      <c r="B132" s="687"/>
      <c r="C132" s="635"/>
      <c r="D132" s="635"/>
      <c r="E132" s="635"/>
      <c r="F132" s="635"/>
      <c r="G132" s="635"/>
      <c r="H132" s="635"/>
      <c r="I132" s="635"/>
      <c r="J132" s="635"/>
      <c r="K132" s="635"/>
      <c r="L132" s="635"/>
      <c r="M132" s="635"/>
      <c r="N132" s="635"/>
      <c r="O132" s="635"/>
      <c r="P132" s="635"/>
      <c r="Q132" s="635"/>
      <c r="R132" s="1366"/>
      <c r="S132" s="818">
        <v>2021</v>
      </c>
      <c r="T132" s="818"/>
      <c r="U132" s="818"/>
      <c r="V132" s="818" t="s">
        <v>67</v>
      </c>
      <c r="W132" s="818"/>
      <c r="X132" s="818"/>
      <c r="Y132" s="818" t="s">
        <v>68</v>
      </c>
      <c r="Z132" s="818"/>
      <c r="AA132" s="818"/>
      <c r="AB132" s="688"/>
    </row>
    <row r="133" spans="1:28" ht="15.75" customHeight="1">
      <c r="A133" s="687"/>
      <c r="B133" s="687"/>
      <c r="C133" s="635"/>
      <c r="D133" s="635"/>
      <c r="E133" s="635"/>
      <c r="F133" s="635"/>
      <c r="G133" s="635"/>
      <c r="H133" s="635"/>
      <c r="I133" s="635"/>
      <c r="J133" s="635"/>
      <c r="K133" s="635"/>
      <c r="L133" s="635"/>
      <c r="M133" s="635"/>
      <c r="N133" s="635"/>
      <c r="O133" s="635"/>
      <c r="P133" s="635"/>
      <c r="Q133" s="635"/>
      <c r="R133" s="1366"/>
      <c r="S133" s="873" t="s">
        <v>76</v>
      </c>
      <c r="T133" s="873" t="s">
        <v>77</v>
      </c>
      <c r="U133" s="893" t="s">
        <v>78</v>
      </c>
      <c r="V133" s="873" t="s">
        <v>76</v>
      </c>
      <c r="W133" s="873" t="s">
        <v>77</v>
      </c>
      <c r="X133" s="893" t="s">
        <v>78</v>
      </c>
      <c r="Y133" s="873" t="s">
        <v>79</v>
      </c>
      <c r="Z133" s="873" t="s">
        <v>80</v>
      </c>
      <c r="AA133" s="893" t="s">
        <v>78</v>
      </c>
      <c r="AB133" s="688"/>
    </row>
    <row r="134" spans="1:28" ht="15.75" customHeight="1">
      <c r="A134" s="687"/>
      <c r="B134" s="687"/>
      <c r="C134" s="688"/>
      <c r="D134" s="688"/>
      <c r="E134" s="688"/>
      <c r="F134" s="688"/>
      <c r="G134" s="688"/>
      <c r="H134" s="688"/>
      <c r="I134" s="688"/>
      <c r="J134" s="688"/>
      <c r="K134" s="688"/>
      <c r="L134" s="688"/>
      <c r="M134" s="688"/>
      <c r="N134" s="688"/>
      <c r="O134" s="635"/>
      <c r="P134" s="635"/>
      <c r="Q134" s="635"/>
      <c r="R134" s="1367"/>
      <c r="S134" s="873"/>
      <c r="T134" s="873"/>
      <c r="U134" s="893"/>
      <c r="V134" s="873"/>
      <c r="W134" s="873"/>
      <c r="X134" s="893"/>
      <c r="Y134" s="873"/>
      <c r="Z134" s="873"/>
      <c r="AA134" s="893"/>
      <c r="AB134" s="688"/>
    </row>
    <row r="135" spans="1:28" ht="15.75" customHeight="1">
      <c r="A135" s="687"/>
      <c r="B135" s="687"/>
      <c r="C135" s="688"/>
      <c r="D135" s="688"/>
      <c r="E135" s="688"/>
      <c r="F135" s="688"/>
      <c r="G135" s="688"/>
      <c r="H135" s="688"/>
      <c r="I135" s="688"/>
      <c r="J135" s="688"/>
      <c r="K135" s="688"/>
      <c r="L135" s="688"/>
      <c r="M135" s="688"/>
      <c r="N135" s="688"/>
      <c r="O135" s="635"/>
      <c r="P135" s="635"/>
      <c r="Q135" s="635"/>
      <c r="R135" s="64" t="s">
        <v>624</v>
      </c>
      <c r="S135" s="800">
        <f>SUMIF($N$34:$N$66:$N$79:$N$98:$N$110:$N$129,$R135,S$34:S$66:S$79:S$98:S$110:S$129)</f>
        <v>556285.16499999992</v>
      </c>
      <c r="T135" s="800">
        <f>SUMIF($N$34:$N$66:$N$79:$N$98:$N$110:$N$129,$R135,T$34:T$66:T$79:T$98:T$110:T$129)</f>
        <v>556285.16499999992</v>
      </c>
      <c r="U135" s="801">
        <f>SUMIF($N$34:$N$66:$N$79:$N$98:$N$110:$N$129,$R135,U$34:U$66:U$79:U$98:U$110:U$129)</f>
        <v>0</v>
      </c>
      <c r="V135" s="800">
        <f>SUMIF($N$34:$N$66:$N$79:$N$98:$N$110:$N$129,$R135,V$34:V$66:V$79:V$98:V$110:V$129)</f>
        <v>48476.67</v>
      </c>
      <c r="W135" s="800">
        <f>SUMIF($N$34:$N$66:$N$79:$N$98:$N$110:$N$129,$R135,W$34:W$66:W$79:W$98:W$110:W$129)</f>
        <v>48476.67</v>
      </c>
      <c r="X135" s="801">
        <f>SUMIF($N$34:$N$66:$N$79:$N$98:$N$110:$N$129,$R135,X$34:X$66:X$79:X$98:X$110:X$129)</f>
        <v>0</v>
      </c>
      <c r="Y135" s="800">
        <f>SUMIF($N$34:$N$66:$N$79:$N$98:$N$110:$N$129,$R135,Y$34:Y$66:Y$79:Y$98:Y$110:Y$129)</f>
        <v>604761.83499999996</v>
      </c>
      <c r="Z135" s="800">
        <f>SUMIF($N$34:$N$66:$N$79:$N$98:$N$110:$N$129,$R135,Z$34:Z$66:Z$79:Z$98:Z$110:Z$129)</f>
        <v>604761.83499999996</v>
      </c>
      <c r="AA135" s="801">
        <f>SUMIF($N$34:$N$66:$N$79:$N$98:$N$110:$N$129,$R135,AA$34:AA$66:AA$79:AA$98:AA$110:AA$129)</f>
        <v>0</v>
      </c>
      <c r="AB135" s="688"/>
    </row>
    <row r="136" spans="1:28" ht="15.75" customHeight="1">
      <c r="A136" s="687"/>
      <c r="B136" s="687"/>
      <c r="C136" s="688"/>
      <c r="D136" s="688"/>
      <c r="E136" s="688"/>
      <c r="F136" s="688"/>
      <c r="G136" s="688"/>
      <c r="H136" s="688"/>
      <c r="I136" s="688"/>
      <c r="J136" s="688"/>
      <c r="K136" s="688"/>
      <c r="L136" s="688"/>
      <c r="M136" s="688"/>
      <c r="N136" s="688"/>
      <c r="O136" s="635"/>
      <c r="P136" s="635"/>
      <c r="Q136" s="635"/>
      <c r="R136" s="64" t="s">
        <v>791</v>
      </c>
      <c r="S136" s="800">
        <f>SUMIF($N$34:$N$66:$N$79:$N$98:$N$110:$N$129,$R136,S$34:S$66:S$79:S$98:S$110:S$129)</f>
        <v>3500000</v>
      </c>
      <c r="T136" s="800">
        <f>SUMIF($N$34:$N$66:$N$79:$N$98:$N$110:$N$129,$R136,T$34:T$66:T$79:T$98:T$110:T$129)</f>
        <v>3500000</v>
      </c>
      <c r="U136" s="801">
        <f>SUMIF($N$34:$N$66:$N$79:$N$98:$N$110:$N$129,$R136,U$34:U$66:U$79:U$98:U$110:U$129)</f>
        <v>0</v>
      </c>
      <c r="V136" s="800">
        <f>SUMIF($N$34:$N$66:$N$79:$N$98:$N$110:$N$129,$R136,V$34:V$66:V$79:V$98:V$110:V$129)</f>
        <v>0</v>
      </c>
      <c r="W136" s="800">
        <f>SUMIF($N$34:$N$66:$N$79:$N$98:$N$110:$N$129,$R136,W$34:W$66:W$79:W$98:W$110:W$129)</f>
        <v>0</v>
      </c>
      <c r="X136" s="801">
        <f>SUMIF($N$34:$N$66:$N$79:$N$98:$N$110:$N$129,$R136,X$34:X$66:X$79:X$98:X$110:X$129)</f>
        <v>0</v>
      </c>
      <c r="Y136" s="800">
        <f>SUMIF($N$34:$N$66:$N$79:$N$98:$N$110:$N$129,$R136,Y$34:Y$66:Y$79:Y$98:Y$110:Y$129)</f>
        <v>3500000</v>
      </c>
      <c r="Z136" s="800">
        <f>SUMIF($N$34:$N$66:$N$79:$N$98:$N$110:$N$129,$R136,Z$34:Z$66:Z$79:Z$98:Z$110:Z$129)</f>
        <v>3500000</v>
      </c>
      <c r="AA136" s="801">
        <f>SUMIF($N$34:$N$66:$N$79:$N$98:$N$110:$N$129,$R136,AA$34:AA$66:AA$79:AA$98:AA$110:AA$129)</f>
        <v>0</v>
      </c>
      <c r="AB136" s="688"/>
    </row>
    <row r="137" spans="1:28" ht="15.75" customHeight="1">
      <c r="A137" s="687"/>
      <c r="B137" s="687"/>
      <c r="C137" s="688"/>
      <c r="D137" s="688"/>
      <c r="E137" s="688"/>
      <c r="F137" s="688"/>
      <c r="G137" s="688"/>
      <c r="H137" s="688"/>
      <c r="I137" s="688"/>
      <c r="J137" s="688"/>
      <c r="K137" s="688"/>
      <c r="L137" s="688"/>
      <c r="M137" s="688"/>
      <c r="N137" s="688"/>
      <c r="O137" s="635"/>
      <c r="P137" s="635"/>
      <c r="Q137" s="635"/>
      <c r="R137" s="64" t="s">
        <v>65</v>
      </c>
      <c r="S137" s="800">
        <f>SUMIF($N$34:$N$66:$N$79:$N$98:$N$110:$N$129,$R137,S$34:S$66:S$79:S$98:S$110:S$129)</f>
        <v>11405472.559999999</v>
      </c>
      <c r="T137" s="800">
        <f>SUMIF($N$34:$N$66:$N$79:$N$98:$N$110:$N$129,$R137,T$34:T$66:T$79:T$98:T$110:T$129)</f>
        <v>8320219.4600000009</v>
      </c>
      <c r="U137" s="801">
        <f>SUMIF($N$34:$N$66:$N$79:$N$98:$N$110:$N$129,$R137,U$34:U$66:U$79:U$98:U$110:U$129)</f>
        <v>3085253.1</v>
      </c>
      <c r="V137" s="800">
        <f>SUMIF($N$34:$N$66:$N$79:$N$98:$N$110:$N$129,$R137,V$34:V$66:V$79:V$98:V$110:V$129)</f>
        <v>15607746.870000001</v>
      </c>
      <c r="W137" s="800">
        <f>SUMIF($N$34:$N$66:$N$79:$N$98:$N$110:$N$129,$R137,W$34:W$66:W$79:W$98:W$110:W$129)</f>
        <v>6639837.8699999992</v>
      </c>
      <c r="X137" s="801">
        <f>SUMIF($N$34:$N$66:$N$79:$N$98:$N$110:$N$129,$R137,X$34:X$66:X$79:X$98:X$110:X$129)</f>
        <v>8967909</v>
      </c>
      <c r="Y137" s="800">
        <f>SUMIF($N$34:$N$66:$N$79:$N$98:$N$110:$N$129,$R137,Y$34:Y$66:Y$79:Y$98:Y$110:Y$129)</f>
        <v>27013219.429999996</v>
      </c>
      <c r="Z137" s="800">
        <f>SUMIF($N$34:$N$66:$N$79:$N$98:$N$110:$N$129,$R137,Z$34:Z$66:Z$79:Z$98:Z$110:Z$129)</f>
        <v>14960057.33</v>
      </c>
      <c r="AA137" s="801">
        <f>SUMIF($N$34:$N$66:$N$79:$N$98:$N$110:$N$129,$R137,AA$34:AA$66:AA$79:AA$98:AA$110:AA$129)</f>
        <v>12053162.1</v>
      </c>
      <c r="AB137" s="688"/>
    </row>
    <row r="138" spans="1:28" ht="15.75" customHeight="1">
      <c r="A138" s="687"/>
      <c r="B138" s="687"/>
      <c r="C138" s="688"/>
      <c r="D138" s="688"/>
      <c r="E138" s="688"/>
      <c r="F138" s="688"/>
      <c r="G138" s="688"/>
      <c r="H138" s="688"/>
      <c r="I138" s="688"/>
      <c r="J138" s="688"/>
      <c r="K138" s="688"/>
      <c r="L138" s="688"/>
      <c r="M138" s="688"/>
      <c r="N138" s="688"/>
      <c r="O138" s="635"/>
      <c r="P138" s="635"/>
      <c r="Q138" s="635"/>
      <c r="R138" s="64" t="s">
        <v>1549</v>
      </c>
      <c r="S138" s="800">
        <f>SUMIF($N$34:$N$66:$N$79:$N$98:$N$110:$N$129,$R138,S$34:S$66:S$79:S$98:S$110:S$129)</f>
        <v>128690</v>
      </c>
      <c r="T138" s="800">
        <f>SUMIF($N$34:$N$66:$N$79:$N$98:$N$110:$N$129,$R138,T$34:T$66:T$79:T$98:T$110:T$129)</f>
        <v>128690</v>
      </c>
      <c r="U138" s="801">
        <f>SUMIF($N$34:$N$66:$N$79:$N$98:$N$110:$N$129,$R138,U$34:U$66:U$79:U$98:U$110:U$129)</f>
        <v>0</v>
      </c>
      <c r="V138" s="800">
        <f>SUMIF($N$34:$N$66:$N$79:$N$98:$N$110:$N$129,$R138,V$34:V$66:V$79:V$98:V$110:V$129)</f>
        <v>128690</v>
      </c>
      <c r="W138" s="800">
        <f>SUMIF($N$34:$N$66:$N$79:$N$98:$N$110:$N$129,$R138,W$34:W$66:W$79:W$98:W$110:W$129)</f>
        <v>128690</v>
      </c>
      <c r="X138" s="801">
        <f>SUMIF($N$34:$N$66:$N$79:$N$98:$N$110:$N$129,$R138,X$34:X$66:X$79:X$98:X$110:X$129)</f>
        <v>0</v>
      </c>
      <c r="Y138" s="800">
        <f>SUMIF($N$34:$N$66:$N$79:$N$98:$N$110:$N$129,$R138,Y$34:Y$66:Y$79:Y$98:Y$110:Y$129)</f>
        <v>257380</v>
      </c>
      <c r="Z138" s="800">
        <f>SUMIF($N$34:$N$66:$N$79:$N$98:$N$110:$N$129,$R138,Z$34:Z$66:Z$79:Z$98:Z$110:Z$129)</f>
        <v>257380</v>
      </c>
      <c r="AA138" s="801">
        <f>SUMIF($N$34:$N$66:$N$79:$N$98:$N$110:$N$129,$R138,AA$34:AA$66:AA$79:AA$98:AA$110:AA$129)</f>
        <v>0</v>
      </c>
      <c r="AB138" s="688"/>
    </row>
    <row r="139" spans="1:28" ht="15.75" customHeight="1">
      <c r="A139" s="687"/>
      <c r="B139" s="687"/>
      <c r="C139" s="688"/>
      <c r="D139" s="688"/>
      <c r="E139" s="688"/>
      <c r="F139" s="688"/>
      <c r="G139" s="688"/>
      <c r="H139" s="688"/>
      <c r="I139" s="688"/>
      <c r="J139" s="688"/>
      <c r="K139" s="688"/>
      <c r="L139" s="688"/>
      <c r="M139" s="688"/>
      <c r="N139" s="688"/>
      <c r="O139" s="635"/>
      <c r="P139" s="635"/>
      <c r="Q139" s="635"/>
      <c r="R139" s="64" t="s">
        <v>808</v>
      </c>
      <c r="S139" s="800">
        <f>SUMIF($N$34:$N$66:$N$79:$N$98:$N$110:$N$129,$R139,S$34:S$66:S$79:S$98:S$110:S$129)</f>
        <v>170500</v>
      </c>
      <c r="T139" s="800">
        <f>SUMIF($N$34:$N$66:$N$79:$N$98:$N$110:$N$129,$R139,T$34:T$66:T$79:T$98:T$110:T$129)</f>
        <v>150500</v>
      </c>
      <c r="U139" s="801">
        <f>SUMIF($N$34:$N$66:$N$79:$N$98:$N$110:$N$129,$R139,U$34:U$66:U$79:U$98:U$110:U$129)</f>
        <v>20000</v>
      </c>
      <c r="V139" s="800">
        <f>SUMIF($N$34:$N$66:$N$79:$N$98:$N$110:$N$129,$R139,V$34:V$66:V$79:V$98:V$110:V$129)</f>
        <v>123000</v>
      </c>
      <c r="W139" s="800">
        <f>SUMIF($N$34:$N$66:$N$79:$N$98:$N$110:$N$129,$R139,W$34:W$66:W$79:W$98:W$110:W$129)</f>
        <v>103000</v>
      </c>
      <c r="X139" s="801">
        <f>SUMIF($N$34:$N$66:$N$79:$N$98:$N$110:$N$129,$R139,X$34:X$66:X$79:X$98:X$110:X$129)</f>
        <v>20000</v>
      </c>
      <c r="Y139" s="800">
        <f>SUMIF($N$34:$N$66:$N$79:$N$98:$N$110:$N$129,$R139,Y$34:Y$66:Y$79:Y$98:Y$110:Y$129)</f>
        <v>293500</v>
      </c>
      <c r="Z139" s="800">
        <f>SUMIF($N$34:$N$66:$N$79:$N$98:$N$110:$N$129,$R139,Z$34:Z$66:Z$79:Z$98:Z$110:Z$129)</f>
        <v>253500</v>
      </c>
      <c r="AA139" s="801">
        <f>SUMIF($N$34:$N$66:$N$79:$N$98:$N$110:$N$129,$R139,AA$34:AA$66:AA$79:AA$98:AA$110:AA$129)</f>
        <v>40000</v>
      </c>
      <c r="AB139" s="688"/>
    </row>
    <row r="140" spans="1:28" ht="15.75" customHeight="1">
      <c r="A140" s="687"/>
      <c r="B140" s="687"/>
      <c r="C140" s="688"/>
      <c r="D140" s="688"/>
      <c r="E140" s="688"/>
      <c r="F140" s="688"/>
      <c r="G140" s="688"/>
      <c r="H140" s="688"/>
      <c r="I140" s="688"/>
      <c r="J140" s="688"/>
      <c r="K140" s="688"/>
      <c r="L140" s="688"/>
      <c r="M140" s="688"/>
      <c r="N140" s="688"/>
      <c r="O140" s="635"/>
      <c r="P140" s="635"/>
      <c r="Q140" s="635"/>
      <c r="R140" s="64" t="s">
        <v>1483</v>
      </c>
      <c r="S140" s="800">
        <f>SUMIF($N$34:$N$66:$N$79:$N$98:$N$110:$N$129,$R140,S$34:S$66:S$79:S$98:S$110:S$129)</f>
        <v>100000</v>
      </c>
      <c r="T140" s="800">
        <f>SUMIF($N$34:$N$66:$N$79:$N$98:$N$110:$N$129,$R140,T$34:T$66:T$79:T$98:T$110:T$129)</f>
        <v>100000</v>
      </c>
      <c r="U140" s="801">
        <f>SUMIF($N$34:$N$66:$N$79:$N$98:$N$110:$N$129,$R140,U$34:U$66:U$79:U$98:U$110:U$129)</f>
        <v>0</v>
      </c>
      <c r="V140" s="800">
        <f>SUMIF($N$34:$N$66:$N$79:$N$98:$N$110:$N$129,$R140,V$34:V$66:V$79:V$98:V$110:V$129)</f>
        <v>130000</v>
      </c>
      <c r="W140" s="800">
        <f>SUMIF($N$34:$N$66:$N$79:$N$98:$N$110:$N$129,$R140,W$34:W$66:W$79:W$98:W$110:W$129)</f>
        <v>130000</v>
      </c>
      <c r="X140" s="801">
        <f>SUMIF($N$34:$N$66:$N$79:$N$98:$N$110:$N$129,$R140,X$34:X$66:X$79:X$98:X$110:X$129)</f>
        <v>0</v>
      </c>
      <c r="Y140" s="800">
        <f>SUMIF($N$34:$N$66:$N$79:$N$98:$N$110:$N$129,$R140,Y$34:Y$66:Y$79:Y$98:Y$110:Y$129)</f>
        <v>230000</v>
      </c>
      <c r="Z140" s="800">
        <f>SUMIF($N$34:$N$66:$N$79:$N$98:$N$110:$N$129,$R140,Z$34:Z$66:Z$79:Z$98:Z$110:Z$129)</f>
        <v>230000</v>
      </c>
      <c r="AA140" s="801">
        <f>SUMIF($N$34:$N$66:$N$79:$N$98:$N$110:$N$129,$R140,AA$34:AA$66:AA$79:AA$98:AA$110:AA$129)</f>
        <v>0</v>
      </c>
      <c r="AB140" s="688"/>
    </row>
    <row r="141" spans="1:28" ht="15.75" customHeight="1">
      <c r="A141" s="687"/>
      <c r="B141" s="687"/>
      <c r="C141" s="688"/>
      <c r="D141" s="688"/>
      <c r="E141" s="688"/>
      <c r="F141" s="688"/>
      <c r="G141" s="688"/>
      <c r="H141" s="688"/>
      <c r="I141" s="688"/>
      <c r="J141" s="688"/>
      <c r="K141" s="688"/>
      <c r="L141" s="688"/>
      <c r="M141" s="688"/>
      <c r="N141" s="688"/>
      <c r="O141" s="635"/>
      <c r="P141" s="635"/>
      <c r="Q141" s="635"/>
      <c r="R141" s="64" t="s">
        <v>502</v>
      </c>
      <c r="S141" s="800">
        <f>SUMIF($N$34:$N$66:$N$79:$N$98:$N$110:$N$129,$R141,S$34:S$66:S$79:S$98:S$110:S$129)</f>
        <v>0</v>
      </c>
      <c r="T141" s="800">
        <f>SUMIF($N$34:$N$66:$N$79:$N$98:$N$110:$N$129,$R141,T$34:T$66:T$79:T$98:T$110:T$129)</f>
        <v>0</v>
      </c>
      <c r="U141" s="801">
        <f>SUMIF($N$34:$N$66:$N$79:$N$98:$N$110:$N$129,$R141,U$34:U$66:U$79:U$98:U$110:U$129)</f>
        <v>0</v>
      </c>
      <c r="V141" s="800">
        <f>SUMIF($N$34:$N$66:$N$79:$N$98:$N$110:$N$129,$R141,V$34:V$66:V$79:V$98:V$110:V$129)</f>
        <v>0</v>
      </c>
      <c r="W141" s="800">
        <f>SUMIF($N$34:$N$66:$N$79:$N$98:$N$110:$N$129,$R141,W$34:W$66:W$79:W$98:W$110:W$129)</f>
        <v>0</v>
      </c>
      <c r="X141" s="801">
        <f>SUMIF($N$34:$N$66:$N$79:$N$98:$N$110:$N$129,$R141,X$34:X$66:X$79:X$98:X$110:X$129)</f>
        <v>0</v>
      </c>
      <c r="Y141" s="800">
        <f>SUMIF($N$34:$N$66:$N$79:$N$98:$N$110:$N$129,$R141,Y$34:Y$66:Y$79:Y$98:Y$110:Y$129)</f>
        <v>0</v>
      </c>
      <c r="Z141" s="800">
        <f>SUMIF($N$34:$N$66:$N$79:$N$98:$N$110:$N$129,$R141,Z$34:Z$66:Z$79:Z$98:Z$110:Z$129)</f>
        <v>0</v>
      </c>
      <c r="AA141" s="801">
        <f>SUMIF($N$34:$N$66:$N$79:$N$98:$N$110:$N$129,$R141,AA$34:AA$66:AA$79:AA$98:AA$110:AA$129)</f>
        <v>0</v>
      </c>
      <c r="AB141" s="688"/>
    </row>
    <row r="142" spans="1:28" ht="15.75" customHeight="1">
      <c r="A142" s="687"/>
      <c r="B142" s="687"/>
      <c r="C142" s="688"/>
      <c r="D142" s="688"/>
      <c r="E142" s="688"/>
      <c r="F142" s="688"/>
      <c r="G142" s="688"/>
      <c r="H142" s="688"/>
      <c r="I142" s="688"/>
      <c r="J142" s="688"/>
      <c r="K142" s="688"/>
      <c r="L142" s="688"/>
      <c r="M142" s="688"/>
      <c r="N142" s="688"/>
      <c r="O142" s="635"/>
      <c r="P142" s="635"/>
      <c r="Q142" s="635"/>
      <c r="R142" s="64" t="s">
        <v>293</v>
      </c>
      <c r="S142" s="800">
        <f>SUMIF($N$34:$N$66:$N$79:$N$98:$N$110:$N$129,$R142,S$34:S$66:S$79:S$98:S$110:S$129)</f>
        <v>297000</v>
      </c>
      <c r="T142" s="800">
        <f>SUMIF($N$34:$N$66:$N$79:$N$98:$N$110:$N$129,$R142,T$34:T$66:T$79:T$98:T$110:T$129)</f>
        <v>297000</v>
      </c>
      <c r="U142" s="801">
        <f>SUMIF($N$34:$N$66:$N$79:$N$98:$N$110:$N$129,$R142,U$34:U$66:U$79:U$98:U$110:U$129)</f>
        <v>0</v>
      </c>
      <c r="V142" s="800">
        <f>SUMIF($N$34:$N$66:$N$79:$N$98:$N$110:$N$129,$R142,V$34:V$66:V$79:V$98:V$110:V$129)</f>
        <v>0</v>
      </c>
      <c r="W142" s="800">
        <f>SUMIF($N$34:$N$66:$N$79:$N$98:$N$110:$N$129,$R142,W$34:W$66:W$79:W$98:W$110:W$129)</f>
        <v>0</v>
      </c>
      <c r="X142" s="801">
        <f>SUMIF($N$34:$N$66:$N$79:$N$98:$N$110:$N$129,$R142,X$34:X$66:X$79:X$98:X$110:X$129)</f>
        <v>0</v>
      </c>
      <c r="Y142" s="800">
        <f>SUMIF($N$34:$N$66:$N$79:$N$98:$N$110:$N$129,$R142,Y$34:Y$66:Y$79:Y$98:Y$110:Y$129)</f>
        <v>297000</v>
      </c>
      <c r="Z142" s="800">
        <f>SUMIF($N$34:$N$66:$N$79:$N$98:$N$110:$N$129,$R142,Z$34:Z$66:Z$79:Z$98:Z$110:Z$129)</f>
        <v>297000</v>
      </c>
      <c r="AA142" s="801">
        <f>SUMIF($N$34:$N$66:$N$79:$N$98:$N$110:$N$129,$R142,AA$34:AA$66:AA$79:AA$98:AA$110:AA$129)</f>
        <v>0</v>
      </c>
      <c r="AB142" s="688"/>
    </row>
    <row r="143" spans="1:28" ht="15.75" customHeight="1">
      <c r="A143" s="687"/>
      <c r="B143" s="687"/>
      <c r="C143" s="688"/>
      <c r="D143" s="688"/>
      <c r="E143" s="688"/>
      <c r="F143" s="688"/>
      <c r="G143" s="688"/>
      <c r="H143" s="688"/>
      <c r="I143" s="688"/>
      <c r="J143" s="688"/>
      <c r="K143" s="688"/>
      <c r="L143" s="688"/>
      <c r="M143" s="688"/>
      <c r="N143" s="688"/>
      <c r="O143" s="635"/>
      <c r="P143" s="635"/>
      <c r="Q143" s="635"/>
      <c r="R143" s="64" t="s">
        <v>139</v>
      </c>
      <c r="S143" s="800">
        <f>SUMIF($N$34:$N$66:$N$79:$N$98:$N$110:$N$129,$R143,S$34:S$66:S$79:S$98:S$110:S$129)</f>
        <v>0</v>
      </c>
      <c r="T143" s="800">
        <f>SUMIF($N$34:$N$66:$N$79:$N$98:$N$110:$N$129,$R143,T$34:T$66:T$79:T$98:T$110:T$129)</f>
        <v>0</v>
      </c>
      <c r="U143" s="801">
        <f>SUMIF($N$34:$N$66:$N$79:$N$98:$N$110:$N$129,$R143,U$34:U$66:U$79:U$98:U$110:U$129)</f>
        <v>0</v>
      </c>
      <c r="V143" s="800">
        <f>SUMIF($N$34:$N$66:$N$79:$N$98:$N$110:$N$129,$R143,V$34:V$66:V$79:V$98:V$110:V$129)</f>
        <v>5000</v>
      </c>
      <c r="W143" s="800">
        <f>SUMIF($N$34:$N$66:$N$79:$N$98:$N$110:$N$129,$R143,W$34:W$66:W$79:W$98:W$110:W$129)</f>
        <v>5000</v>
      </c>
      <c r="X143" s="801">
        <f>SUMIF($N$34:$N$66:$N$79:$N$98:$N$110:$N$129,$R143,X$34:X$66:X$79:X$98:X$110:X$129)</f>
        <v>0</v>
      </c>
      <c r="Y143" s="800">
        <f>SUMIF($N$34:$N$66:$N$79:$N$98:$N$110:$N$129,$R143,Y$34:Y$66:Y$79:Y$98:Y$110:Y$129)</f>
        <v>5000</v>
      </c>
      <c r="Z143" s="800">
        <f>SUMIF($N$34:$N$66:$N$79:$N$98:$N$110:$N$129,$R143,Z$34:Z$66:Z$79:Z$98:Z$110:Z$129)</f>
        <v>5000</v>
      </c>
      <c r="AA143" s="801">
        <f>SUMIF($N$34:$N$66:$N$79:$N$98:$N$110:$N$129,$R143,AA$34:AA$66:AA$79:AA$98:AA$110:AA$129)</f>
        <v>0</v>
      </c>
      <c r="AB143" s="688"/>
    </row>
    <row r="144" spans="1:28" ht="15.75" customHeight="1">
      <c r="A144" s="687"/>
      <c r="B144" s="687"/>
      <c r="C144" s="688"/>
      <c r="D144" s="688"/>
      <c r="E144" s="688"/>
      <c r="F144" s="688"/>
      <c r="G144" s="688"/>
      <c r="H144" s="688"/>
      <c r="I144" s="688"/>
      <c r="J144" s="688"/>
      <c r="K144" s="688"/>
      <c r="L144" s="688"/>
      <c r="M144" s="688"/>
      <c r="N144" s="688"/>
      <c r="O144" s="635"/>
      <c r="P144" s="635"/>
      <c r="Q144" s="635"/>
      <c r="R144" s="64" t="s">
        <v>162</v>
      </c>
      <c r="S144" s="800">
        <f>SUMIF($N$34:$N$66:$N$79:$N$98:$N$110:$N$129,$R144,S$34:S$66:S$79:S$98:S$110:S$129)</f>
        <v>6068700</v>
      </c>
      <c r="T144" s="800">
        <f>SUMIF($N$34:$N$66:$N$79:$N$98:$N$110:$N$129,$R144,T$34:T$66:T$79:T$98:T$110:T$129)</f>
        <v>1105700</v>
      </c>
      <c r="U144" s="801">
        <f>SUMIF($N$34:$N$66:$N$79:$N$98:$N$110:$N$129,$R144,U$34:U$66:U$79:U$98:U$110:U$129)</f>
        <v>4963000</v>
      </c>
      <c r="V144" s="800">
        <f>SUMIF($N$34:$N$66:$N$79:$N$98:$N$110:$N$129,$R144,V$34:V$66:V$79:V$98:V$110:V$129)</f>
        <v>4733000</v>
      </c>
      <c r="W144" s="800">
        <f>SUMIF($N$34:$N$66:$N$79:$N$98:$N$110:$N$129,$R144,W$34:W$66:W$79:W$98:W$110:W$129)</f>
        <v>633000</v>
      </c>
      <c r="X144" s="801">
        <f>SUMIF($N$34:$N$66:$N$79:$N$98:$N$110:$N$129,$R144,X$34:X$66:X$79:X$98:X$110:X$129)</f>
        <v>4100000</v>
      </c>
      <c r="Y144" s="800">
        <f>SUMIF($N$34:$N$66:$N$79:$N$98:$N$110:$N$129,$R144,Y$34:Y$66:Y$79:Y$98:Y$110:Y$129)</f>
        <v>10801700</v>
      </c>
      <c r="Z144" s="800">
        <f>SUMIF($N$34:$N$66:$N$79:$N$98:$N$110:$N$129,$R144,Z$34:Z$66:Z$79:Z$98:Z$110:Z$129)</f>
        <v>1738700</v>
      </c>
      <c r="AA144" s="801">
        <f>SUMIF($N$34:$N$66:$N$79:$N$98:$N$110:$N$129,$R144,AA$34:AA$66:AA$79:AA$98:AA$110:AA$129)</f>
        <v>9063000</v>
      </c>
      <c r="AB144" s="688"/>
    </row>
    <row r="145" spans="1:28" ht="15.75" customHeight="1">
      <c r="A145" s="687"/>
      <c r="B145" s="687"/>
      <c r="C145" s="688"/>
      <c r="D145" s="688"/>
      <c r="E145" s="688"/>
      <c r="F145" s="688"/>
      <c r="G145" s="688"/>
      <c r="H145" s="688"/>
      <c r="I145" s="688"/>
      <c r="J145" s="688"/>
      <c r="K145" s="688"/>
      <c r="L145" s="688"/>
      <c r="M145" s="688"/>
      <c r="N145" s="688"/>
      <c r="O145" s="635"/>
      <c r="P145" s="635"/>
      <c r="Q145" s="635"/>
      <c r="R145" s="64" t="s">
        <v>1531</v>
      </c>
      <c r="S145" s="800">
        <f>SUMIF($N$34:$N$66:$N$79:$N$98:$N$110:$N$129,$R145,S$34:S$66:S$79:S$98:S$110:S$129)</f>
        <v>53000</v>
      </c>
      <c r="T145" s="800">
        <f>SUMIF($N$34:$N$66:$N$79:$N$98:$N$110:$N$129,$R145,T$34:T$66:T$79:T$98:T$110:T$129)</f>
        <v>53000</v>
      </c>
      <c r="U145" s="801">
        <f>SUMIF($N$34:$N$66:$N$79:$N$98:$N$110:$N$129,$R145,U$34:U$66:U$79:U$98:U$110:U$129)</f>
        <v>0</v>
      </c>
      <c r="V145" s="800">
        <f>SUMIF($N$34:$N$66:$N$79:$N$98:$N$110:$N$129,$R145,V$34:V$66:V$79:V$98:V$110:V$129)</f>
        <v>153000</v>
      </c>
      <c r="W145" s="800">
        <f>SUMIF($N$34:$N$66:$N$79:$N$98:$N$110:$N$129,$R145,W$34:W$66:W$79:W$98:W$110:W$129)</f>
        <v>153000</v>
      </c>
      <c r="X145" s="801">
        <f>SUMIF($N$34:$N$66:$N$79:$N$98:$N$110:$N$129,$R145,X$34:X$66:X$79:X$98:X$110:X$129)</f>
        <v>0</v>
      </c>
      <c r="Y145" s="800">
        <f>SUMIF($N$34:$N$66:$N$79:$N$98:$N$110:$N$129,$R145,Y$34:Y$66:Y$79:Y$98:Y$110:Y$129)</f>
        <v>206000</v>
      </c>
      <c r="Z145" s="800">
        <f>SUMIF($N$34:$N$66:$N$79:$N$98:$N$110:$N$129,$R145,Z$34:Z$66:Z$79:Z$98:Z$110:Z$129)</f>
        <v>206000</v>
      </c>
      <c r="AA145" s="801">
        <f>SUMIF($N$34:$N$66:$N$79:$N$98:$N$110:$N$129,$R145,AA$34:AA$66:AA$79:AA$98:AA$110:AA$129)</f>
        <v>0</v>
      </c>
      <c r="AB145" s="688"/>
    </row>
    <row r="146" spans="1:28" ht="15.75" customHeight="1">
      <c r="A146" s="687"/>
      <c r="B146" s="687"/>
      <c r="C146" s="688"/>
      <c r="D146" s="688"/>
      <c r="E146" s="688"/>
      <c r="F146" s="688"/>
      <c r="G146" s="688"/>
      <c r="H146" s="688"/>
      <c r="I146" s="688"/>
      <c r="J146" s="688"/>
      <c r="K146" s="688"/>
      <c r="L146" s="688"/>
      <c r="M146" s="688"/>
      <c r="N146" s="688"/>
      <c r="O146" s="635"/>
      <c r="P146" s="635"/>
      <c r="Q146" s="635"/>
      <c r="R146" s="64" t="s">
        <v>443</v>
      </c>
      <c r="S146" s="800">
        <f>SUMIF($N$34:$N$66:$N$79:$N$98:$N$110:$N$129,$R146,S$34:S$66:S$79:S$98:S$110:S$129)</f>
        <v>50000</v>
      </c>
      <c r="T146" s="800">
        <f>SUMIF($N$34:$N$66:$N$79:$N$98:$N$110:$N$129,$R146,T$34:T$66:T$79:T$98:T$110:T$129)</f>
        <v>50000</v>
      </c>
      <c r="U146" s="801">
        <f>SUMIF($N$34:$N$66:$N$79:$N$98:$N$110:$N$129,$R146,U$34:U$66:U$79:U$98:U$110:U$129)</f>
        <v>0</v>
      </c>
      <c r="V146" s="800">
        <f>SUMIF($N$34:$N$66:$N$79:$N$98:$N$110:$N$129,$R146,V$34:V$66:V$79:V$98:V$110:V$129)</f>
        <v>0</v>
      </c>
      <c r="W146" s="800">
        <f>SUMIF($N$34:$N$66:$N$79:$N$98:$N$110:$N$129,$R146,W$34:W$66:W$79:W$98:W$110:W$129)</f>
        <v>0</v>
      </c>
      <c r="X146" s="801">
        <f>SUMIF($N$34:$N$66:$N$79:$N$98:$N$110:$N$129,$R146,X$34:X$66:X$79:X$98:X$110:X$129)</f>
        <v>0</v>
      </c>
      <c r="Y146" s="800">
        <f>SUMIF($N$34:$N$66:$N$79:$N$98:$N$110:$N$129,$R146,Y$34:Y$66:Y$79:Y$98:Y$110:Y$129)</f>
        <v>50000</v>
      </c>
      <c r="Z146" s="800">
        <f>SUMIF($N$34:$N$66:$N$79:$N$98:$N$110:$N$129,$R146,Z$34:Z$66:Z$79:Z$98:Z$110:Z$129)</f>
        <v>50000</v>
      </c>
      <c r="AA146" s="801">
        <f>SUMIF($N$34:$N$66:$N$79:$N$98:$N$110:$N$129,$R146,AA$34:AA$66:AA$79:AA$98:AA$110:AA$129)</f>
        <v>0</v>
      </c>
      <c r="AB146" s="688"/>
    </row>
    <row r="147" spans="1:28" ht="15.75" customHeight="1">
      <c r="A147" s="687"/>
      <c r="B147" s="687"/>
      <c r="C147" s="688"/>
      <c r="D147" s="688"/>
      <c r="E147" s="688"/>
      <c r="F147" s="688"/>
      <c r="G147" s="688"/>
      <c r="H147" s="688"/>
      <c r="I147" s="688"/>
      <c r="J147" s="688"/>
      <c r="K147" s="688"/>
      <c r="L147" s="688"/>
      <c r="M147" s="688"/>
      <c r="N147" s="688"/>
      <c r="O147" s="635"/>
      <c r="P147" s="635"/>
      <c r="Q147" s="635"/>
      <c r="R147" s="423" t="s">
        <v>448</v>
      </c>
      <c r="S147" s="802">
        <f t="shared" ref="S147:AA148" si="15">SUM(S$34:S$63,S$79:S$98,S$110:S$128)</f>
        <v>22329647.725000001</v>
      </c>
      <c r="T147" s="802">
        <f t="shared" si="15"/>
        <v>14261394.625</v>
      </c>
      <c r="U147" s="803">
        <f t="shared" si="15"/>
        <v>8068253.0999999996</v>
      </c>
      <c r="V147" s="802">
        <f t="shared" si="15"/>
        <v>20928913.539999999</v>
      </c>
      <c r="W147" s="802">
        <f t="shared" si="15"/>
        <v>7841004.5399999991</v>
      </c>
      <c r="X147" s="803">
        <f t="shared" si="15"/>
        <v>13087909</v>
      </c>
      <c r="Y147" s="802">
        <f t="shared" si="15"/>
        <v>43258561.264999993</v>
      </c>
      <c r="Z147" s="802">
        <f t="shared" si="15"/>
        <v>22102399.164999995</v>
      </c>
      <c r="AA147" s="803">
        <f t="shared" si="15"/>
        <v>21156162.100000001</v>
      </c>
      <c r="AB147" s="688"/>
    </row>
    <row r="148" spans="1:28" ht="15.75" hidden="1" customHeight="1">
      <c r="A148" s="687"/>
      <c r="B148" s="687"/>
      <c r="C148" s="688"/>
      <c r="D148" s="688"/>
      <c r="E148" s="688"/>
      <c r="F148" s="688"/>
      <c r="G148" s="688"/>
      <c r="H148" s="688"/>
      <c r="I148" s="688"/>
      <c r="J148" s="688"/>
      <c r="K148" s="688"/>
      <c r="L148" s="688"/>
      <c r="M148" s="688"/>
      <c r="N148" s="688"/>
      <c r="O148" s="635"/>
      <c r="P148" s="635"/>
      <c r="Q148" s="635"/>
      <c r="S148" s="424">
        <f t="shared" si="15"/>
        <v>22329647.725000001</v>
      </c>
      <c r="T148" s="424">
        <f t="shared" si="15"/>
        <v>14261394.625</v>
      </c>
      <c r="U148" s="424">
        <f t="shared" si="15"/>
        <v>8068253.0999999996</v>
      </c>
      <c r="V148" s="424">
        <f t="shared" si="15"/>
        <v>20928913.539999999</v>
      </c>
      <c r="W148" s="424">
        <f t="shared" si="15"/>
        <v>7841004.5399999991</v>
      </c>
      <c r="X148" s="424">
        <f t="shared" si="15"/>
        <v>13087909</v>
      </c>
      <c r="Y148" s="424">
        <f t="shared" si="15"/>
        <v>43258561.264999993</v>
      </c>
      <c r="Z148" s="424">
        <f t="shared" si="15"/>
        <v>22102399.164999995</v>
      </c>
      <c r="AA148" s="424">
        <f t="shared" si="15"/>
        <v>21156162.100000001</v>
      </c>
      <c r="AB148" s="688"/>
    </row>
    <row r="149" spans="1:28" s="635" customFormat="1" ht="15.6" customHeight="1">
      <c r="A149" s="689"/>
      <c r="B149" s="689"/>
    </row>
    <row r="150" spans="1:28" s="635" customFormat="1" ht="15.75" customHeight="1">
      <c r="A150" s="689"/>
      <c r="B150" s="689"/>
    </row>
    <row r="151" spans="1:28" s="635" customFormat="1" ht="15.75" customHeight="1">
      <c r="A151" s="689"/>
      <c r="B151" s="689"/>
    </row>
    <row r="152" spans="1:28" s="635" customFormat="1" ht="15.75" customHeight="1">
      <c r="A152" s="689"/>
      <c r="B152" s="689"/>
    </row>
    <row r="153" spans="1:28" s="635" customFormat="1" ht="15.75" customHeight="1">
      <c r="A153" s="689"/>
      <c r="B153" s="689"/>
    </row>
    <row r="154" spans="1:28" s="635" customFormat="1" ht="15.75" customHeight="1">
      <c r="A154" s="689"/>
      <c r="B154" s="689"/>
    </row>
    <row r="155" spans="1:28" s="635" customFormat="1" ht="15.75" customHeight="1">
      <c r="A155" s="689"/>
      <c r="B155" s="689"/>
    </row>
    <row r="156" spans="1:28" s="635" customFormat="1" ht="15.75" customHeight="1">
      <c r="A156" s="689"/>
      <c r="B156" s="689"/>
    </row>
    <row r="157" spans="1:28" s="635" customFormat="1" ht="15.75" customHeight="1">
      <c r="A157" s="689"/>
      <c r="B157" s="689"/>
    </row>
    <row r="158" spans="1:28" s="635" customFormat="1" ht="15.75" customHeight="1">
      <c r="A158" s="689"/>
      <c r="B158" s="689"/>
    </row>
    <row r="159" spans="1:28" s="635" customFormat="1" ht="15.75" customHeight="1">
      <c r="A159" s="689"/>
      <c r="B159" s="689"/>
    </row>
    <row r="160" spans="1:28" s="635" customFormat="1" ht="15.75" customHeight="1">
      <c r="A160" s="689"/>
      <c r="B160" s="689"/>
    </row>
    <row r="161" spans="1:2" s="635" customFormat="1" ht="15.75" customHeight="1">
      <c r="A161" s="689"/>
      <c r="B161" s="689"/>
    </row>
    <row r="162" spans="1:2" s="635" customFormat="1" ht="15.75" customHeight="1">
      <c r="A162" s="689"/>
      <c r="B162" s="689"/>
    </row>
    <row r="163" spans="1:2" s="635" customFormat="1" ht="15.75" customHeight="1">
      <c r="A163" s="689"/>
      <c r="B163" s="689"/>
    </row>
    <row r="164" spans="1:2" s="635" customFormat="1" ht="15.75" customHeight="1">
      <c r="A164" s="689"/>
      <c r="B164" s="689"/>
    </row>
    <row r="165" spans="1:2" s="635" customFormat="1" ht="15.75" customHeight="1">
      <c r="A165" s="689"/>
      <c r="B165" s="689"/>
    </row>
    <row r="166" spans="1:2" s="635" customFormat="1" ht="15.75" customHeight="1">
      <c r="A166" s="689"/>
      <c r="B166" s="689"/>
    </row>
    <row r="167" spans="1:2" s="635" customFormat="1" ht="15.75" customHeight="1">
      <c r="A167" s="689"/>
      <c r="B167" s="689"/>
    </row>
    <row r="168" spans="1:2" s="635" customFormat="1" ht="15.75" customHeight="1">
      <c r="A168" s="689"/>
      <c r="B168" s="689"/>
    </row>
    <row r="169" spans="1:2" s="635" customFormat="1" ht="15.75" customHeight="1">
      <c r="A169" s="689"/>
      <c r="B169" s="689"/>
    </row>
    <row r="170" spans="1:2" s="635" customFormat="1" ht="15.75" customHeight="1">
      <c r="A170" s="689"/>
      <c r="B170" s="689"/>
    </row>
    <row r="171" spans="1:2" s="635" customFormat="1" ht="15.75" customHeight="1">
      <c r="A171" s="689"/>
      <c r="B171" s="689"/>
    </row>
    <row r="172" spans="1:2" s="635" customFormat="1" ht="15.75" customHeight="1">
      <c r="A172" s="689"/>
      <c r="B172" s="689"/>
    </row>
    <row r="173" spans="1:2" s="635" customFormat="1" ht="15.75" customHeight="1">
      <c r="A173" s="689"/>
      <c r="B173" s="689"/>
    </row>
    <row r="174" spans="1:2" s="635" customFormat="1" ht="15.75" customHeight="1">
      <c r="A174" s="689"/>
      <c r="B174" s="689"/>
    </row>
    <row r="175" spans="1:2" s="635" customFormat="1" ht="15.75" customHeight="1">
      <c r="A175" s="689"/>
      <c r="B175" s="689"/>
    </row>
    <row r="176" spans="1:2" s="635" customFormat="1" ht="15.75" customHeight="1">
      <c r="A176" s="689"/>
      <c r="B176" s="689"/>
    </row>
    <row r="177" spans="1:2" s="635" customFormat="1" ht="15.75" customHeight="1">
      <c r="A177" s="689"/>
      <c r="B177" s="689"/>
    </row>
    <row r="178" spans="1:2" s="635" customFormat="1" ht="15.75" customHeight="1">
      <c r="A178" s="689"/>
      <c r="B178" s="689"/>
    </row>
    <row r="179" spans="1:2" s="635" customFormat="1" ht="15.75" customHeight="1">
      <c r="A179" s="689"/>
      <c r="B179" s="689"/>
    </row>
    <row r="180" spans="1:2" s="635" customFormat="1" ht="15.75" customHeight="1">
      <c r="A180" s="689"/>
      <c r="B180" s="689"/>
    </row>
    <row r="181" spans="1:2" s="635" customFormat="1" ht="15.75" customHeight="1">
      <c r="A181" s="689"/>
      <c r="B181" s="689"/>
    </row>
    <row r="182" spans="1:2" s="635" customFormat="1" ht="15.75" customHeight="1">
      <c r="A182" s="689"/>
      <c r="B182" s="689"/>
    </row>
    <row r="183" spans="1:2" s="635" customFormat="1" ht="15.75" customHeight="1">
      <c r="A183" s="689"/>
      <c r="B183" s="689"/>
    </row>
    <row r="184" spans="1:2" s="635" customFormat="1" ht="15.75" customHeight="1">
      <c r="A184" s="689"/>
      <c r="B184" s="689"/>
    </row>
    <row r="185" spans="1:2" s="635" customFormat="1" ht="15.75" customHeight="1">
      <c r="A185" s="689"/>
      <c r="B185" s="689"/>
    </row>
    <row r="186" spans="1:2" s="635" customFormat="1" ht="15.75" customHeight="1">
      <c r="A186" s="689"/>
      <c r="B186" s="689"/>
    </row>
    <row r="187" spans="1:2" s="635" customFormat="1" ht="15.75" customHeight="1">
      <c r="A187" s="689"/>
      <c r="B187" s="689"/>
    </row>
    <row r="188" spans="1:2" s="635" customFormat="1" ht="15.75" customHeight="1">
      <c r="A188" s="689"/>
      <c r="B188" s="689"/>
    </row>
    <row r="189" spans="1:2" s="635" customFormat="1" ht="15.75" customHeight="1">
      <c r="A189" s="689"/>
      <c r="B189" s="689"/>
    </row>
    <row r="190" spans="1:2" s="635" customFormat="1" ht="15.75" customHeight="1">
      <c r="A190" s="689"/>
      <c r="B190" s="689"/>
    </row>
    <row r="191" spans="1:2" s="635" customFormat="1" ht="15.75" customHeight="1">
      <c r="A191" s="689"/>
      <c r="B191" s="689"/>
    </row>
    <row r="192" spans="1:2" s="635" customFormat="1" ht="15.75" customHeight="1">
      <c r="A192" s="689"/>
      <c r="B192" s="689"/>
    </row>
    <row r="193" spans="1:2" s="635" customFormat="1" ht="15.75" customHeight="1">
      <c r="A193" s="689"/>
      <c r="B193" s="689"/>
    </row>
    <row r="194" spans="1:2" s="635" customFormat="1" ht="15.75" customHeight="1">
      <c r="A194" s="689"/>
      <c r="B194" s="689"/>
    </row>
    <row r="195" spans="1:2" s="635" customFormat="1" ht="15.75" customHeight="1">
      <c r="A195" s="689"/>
      <c r="B195" s="689"/>
    </row>
    <row r="196" spans="1:2" s="635" customFormat="1" ht="15.75" customHeight="1">
      <c r="A196" s="689"/>
      <c r="B196" s="689"/>
    </row>
    <row r="197" spans="1:2" s="635" customFormat="1" ht="15.75" customHeight="1">
      <c r="A197" s="689"/>
      <c r="B197" s="689"/>
    </row>
    <row r="198" spans="1:2" s="635" customFormat="1" ht="15.75" customHeight="1">
      <c r="A198" s="689"/>
      <c r="B198" s="689"/>
    </row>
    <row r="199" spans="1:2" s="635" customFormat="1" ht="15.75" customHeight="1">
      <c r="A199" s="689"/>
      <c r="B199" s="689"/>
    </row>
    <row r="200" spans="1:2" s="635" customFormat="1" ht="15.75" customHeight="1">
      <c r="A200" s="689"/>
      <c r="B200" s="689"/>
    </row>
    <row r="201" spans="1:2" s="635" customFormat="1" ht="15.75" customHeight="1">
      <c r="A201" s="689"/>
      <c r="B201" s="689"/>
    </row>
    <row r="202" spans="1:2" s="635" customFormat="1" ht="15.75" customHeight="1">
      <c r="A202" s="689"/>
      <c r="B202" s="689"/>
    </row>
    <row r="203" spans="1:2" s="635" customFormat="1" ht="15.75" customHeight="1">
      <c r="A203" s="689"/>
      <c r="B203" s="689"/>
    </row>
    <row r="204" spans="1:2" s="635" customFormat="1" ht="15.75" customHeight="1">
      <c r="A204" s="689"/>
      <c r="B204" s="689"/>
    </row>
    <row r="205" spans="1:2" s="635" customFormat="1" ht="15.75" customHeight="1">
      <c r="A205" s="689"/>
      <c r="B205" s="689"/>
    </row>
    <row r="206" spans="1:2" s="635" customFormat="1" ht="15.75" customHeight="1">
      <c r="A206" s="689"/>
      <c r="B206" s="689"/>
    </row>
    <row r="207" spans="1:2" s="635" customFormat="1" ht="15.75" customHeight="1">
      <c r="A207" s="689"/>
      <c r="B207" s="689"/>
    </row>
    <row r="208" spans="1:2" s="635" customFormat="1" ht="15.75" customHeight="1">
      <c r="A208" s="689"/>
      <c r="B208" s="689"/>
    </row>
    <row r="209" spans="1:2" s="635" customFormat="1" ht="15.75" customHeight="1">
      <c r="A209" s="689"/>
      <c r="B209" s="689"/>
    </row>
    <row r="210" spans="1:2" s="635" customFormat="1" ht="15.75" customHeight="1">
      <c r="A210" s="689"/>
      <c r="B210" s="689"/>
    </row>
    <row r="211" spans="1:2" s="635" customFormat="1" ht="15.75" customHeight="1">
      <c r="A211" s="689"/>
      <c r="B211" s="689"/>
    </row>
    <row r="212" spans="1:2" s="635" customFormat="1" ht="15.75" customHeight="1">
      <c r="A212" s="689"/>
      <c r="B212" s="689"/>
    </row>
    <row r="213" spans="1:2" s="635" customFormat="1" ht="15.75" customHeight="1">
      <c r="A213" s="689"/>
      <c r="B213" s="689"/>
    </row>
    <row r="214" spans="1:2" s="635" customFormat="1" ht="15.75" customHeight="1">
      <c r="A214" s="689"/>
      <c r="B214" s="689"/>
    </row>
    <row r="215" spans="1:2" s="635" customFormat="1" ht="15.75" customHeight="1">
      <c r="A215" s="689"/>
      <c r="B215" s="689"/>
    </row>
    <row r="216" spans="1:2" s="635" customFormat="1" ht="15.75" customHeight="1">
      <c r="A216" s="689"/>
      <c r="B216" s="689"/>
    </row>
    <row r="217" spans="1:2" s="635" customFormat="1" ht="15.75" customHeight="1">
      <c r="A217" s="689"/>
      <c r="B217" s="689"/>
    </row>
    <row r="218" spans="1:2" s="635" customFormat="1" ht="15.75" customHeight="1">
      <c r="A218" s="689"/>
      <c r="B218" s="689"/>
    </row>
    <row r="219" spans="1:2" s="635" customFormat="1" ht="15.75" customHeight="1">
      <c r="A219" s="689"/>
      <c r="B219" s="689"/>
    </row>
    <row r="220" spans="1:2" s="635" customFormat="1" ht="15.75" customHeight="1">
      <c r="A220" s="689"/>
      <c r="B220" s="689"/>
    </row>
    <row r="221" spans="1:2" s="635" customFormat="1" ht="15.75" customHeight="1">
      <c r="A221" s="689"/>
      <c r="B221" s="689"/>
    </row>
    <row r="222" spans="1:2" s="635" customFormat="1" ht="15.75" customHeight="1">
      <c r="A222" s="689"/>
      <c r="B222" s="689"/>
    </row>
    <row r="223" spans="1:2" s="635" customFormat="1" ht="15.75" customHeight="1">
      <c r="A223" s="689"/>
      <c r="B223" s="689"/>
    </row>
    <row r="224" spans="1:2" s="635" customFormat="1" ht="15.75" customHeight="1">
      <c r="A224" s="689"/>
      <c r="B224" s="689"/>
    </row>
    <row r="225" spans="1:2" s="635" customFormat="1" ht="15.75" customHeight="1">
      <c r="A225" s="689"/>
      <c r="B225" s="689"/>
    </row>
    <row r="226" spans="1:2" ht="15.75" customHeight="1">
      <c r="A226" s="425"/>
      <c r="B226" s="425"/>
    </row>
    <row r="227" spans="1:2" ht="15.75" customHeight="1">
      <c r="A227" s="425"/>
      <c r="B227" s="425"/>
    </row>
    <row r="228" spans="1:2" ht="15.75" customHeight="1">
      <c r="A228" s="425"/>
      <c r="B228" s="425"/>
    </row>
    <row r="229" spans="1:2" ht="15.75" customHeight="1">
      <c r="A229" s="425"/>
      <c r="B229" s="425"/>
    </row>
    <row r="230" spans="1:2" ht="15.75" customHeight="1">
      <c r="A230" s="425"/>
      <c r="B230" s="425"/>
    </row>
    <row r="231" spans="1:2" ht="15.75" customHeight="1">
      <c r="A231" s="425"/>
      <c r="B231" s="425"/>
    </row>
    <row r="232" spans="1:2" ht="15.75" customHeight="1">
      <c r="A232" s="425"/>
      <c r="B232" s="425"/>
    </row>
    <row r="233" spans="1:2" ht="15.75" customHeight="1">
      <c r="A233" s="425"/>
      <c r="B233" s="425"/>
    </row>
    <row r="234" spans="1:2" ht="15.75" customHeight="1">
      <c r="A234" s="425"/>
      <c r="B234" s="425"/>
    </row>
    <row r="235" spans="1:2" ht="15.75" customHeight="1">
      <c r="A235" s="425"/>
      <c r="B235" s="425"/>
    </row>
    <row r="236" spans="1:2" ht="15.75" customHeight="1">
      <c r="A236" s="425"/>
      <c r="B236" s="425"/>
    </row>
    <row r="237" spans="1:2" ht="15.75" customHeight="1">
      <c r="A237" s="425"/>
      <c r="B237" s="425"/>
    </row>
    <row r="238" spans="1:2" ht="15.75" customHeight="1">
      <c r="A238" s="425"/>
      <c r="B238" s="425"/>
    </row>
    <row r="239" spans="1:2" ht="15.75" customHeight="1">
      <c r="A239" s="425"/>
      <c r="B239" s="425"/>
    </row>
    <row r="240" spans="1:2" ht="15.75" customHeight="1">
      <c r="A240" s="425"/>
      <c r="B240" s="425"/>
    </row>
    <row r="241" spans="1:2" ht="15.75" customHeight="1">
      <c r="A241" s="425"/>
      <c r="B241" s="425"/>
    </row>
    <row r="242" spans="1:2" ht="15.75" customHeight="1">
      <c r="A242" s="425"/>
      <c r="B242" s="425"/>
    </row>
    <row r="243" spans="1:2" ht="15.75" customHeight="1">
      <c r="A243" s="425"/>
      <c r="B243" s="425"/>
    </row>
    <row r="244" spans="1:2" ht="15.75" customHeight="1">
      <c r="A244" s="425"/>
      <c r="B244" s="425"/>
    </row>
    <row r="245" spans="1:2" ht="15.75" customHeight="1">
      <c r="A245" s="425"/>
      <c r="B245" s="425"/>
    </row>
    <row r="246" spans="1:2" ht="15.75" customHeight="1">
      <c r="A246" s="425"/>
      <c r="B246" s="425"/>
    </row>
    <row r="247" spans="1:2" ht="15.75" customHeight="1">
      <c r="A247" s="425"/>
      <c r="B247" s="425"/>
    </row>
    <row r="248" spans="1:2" ht="15.75" customHeight="1">
      <c r="A248" s="425"/>
      <c r="B248" s="425"/>
    </row>
    <row r="249" spans="1:2" ht="15.75" customHeight="1">
      <c r="A249" s="425"/>
      <c r="B249" s="425"/>
    </row>
    <row r="250" spans="1:2" ht="15.75" customHeight="1">
      <c r="A250" s="425"/>
      <c r="B250" s="425"/>
    </row>
    <row r="251" spans="1:2" ht="15.75" customHeight="1">
      <c r="A251" s="425"/>
      <c r="B251" s="425"/>
    </row>
    <row r="252" spans="1:2" ht="15.75" customHeight="1">
      <c r="A252" s="425"/>
      <c r="B252" s="425"/>
    </row>
    <row r="253" spans="1:2" ht="15.75" customHeight="1">
      <c r="A253" s="425"/>
      <c r="B253" s="425"/>
    </row>
    <row r="254" spans="1:2" ht="15.75" customHeight="1">
      <c r="A254" s="425"/>
      <c r="B254" s="425"/>
    </row>
    <row r="255" spans="1:2" ht="15.75" customHeight="1">
      <c r="A255" s="425"/>
      <c r="B255" s="425"/>
    </row>
    <row r="256" spans="1:2" ht="15.75" customHeight="1">
      <c r="A256" s="425"/>
      <c r="B256" s="425"/>
    </row>
    <row r="257" spans="1:2" ht="15.75" customHeight="1">
      <c r="A257" s="425"/>
      <c r="B257" s="425"/>
    </row>
    <row r="258" spans="1:2" ht="15.75" customHeight="1">
      <c r="A258" s="425"/>
      <c r="B258" s="425"/>
    </row>
    <row r="259" spans="1:2" ht="15.75" customHeight="1">
      <c r="A259" s="425"/>
      <c r="B259" s="425"/>
    </row>
    <row r="260" spans="1:2" ht="15.75" customHeight="1">
      <c r="A260" s="425"/>
      <c r="B260" s="425"/>
    </row>
    <row r="261" spans="1:2" ht="15.75" customHeight="1">
      <c r="A261" s="425"/>
      <c r="B261" s="425"/>
    </row>
    <row r="262" spans="1:2" ht="15.75" customHeight="1">
      <c r="A262" s="425"/>
      <c r="B262" s="425"/>
    </row>
    <row r="263" spans="1:2" ht="15.75" customHeight="1">
      <c r="A263" s="425"/>
      <c r="B263" s="425"/>
    </row>
    <row r="264" spans="1:2" ht="15.75" customHeight="1">
      <c r="A264" s="425"/>
      <c r="B264" s="425"/>
    </row>
    <row r="265" spans="1:2" ht="15.75" customHeight="1">
      <c r="A265" s="425"/>
      <c r="B265" s="425"/>
    </row>
    <row r="266" spans="1:2" ht="15.75" customHeight="1">
      <c r="A266" s="425"/>
      <c r="B266" s="425"/>
    </row>
    <row r="267" spans="1:2" ht="15.75" customHeight="1">
      <c r="A267" s="425"/>
      <c r="B267" s="425"/>
    </row>
    <row r="268" spans="1:2" ht="15.75" customHeight="1">
      <c r="A268" s="425"/>
      <c r="B268" s="425"/>
    </row>
    <row r="269" spans="1:2" ht="15.75" customHeight="1">
      <c r="A269" s="425"/>
      <c r="B269" s="425"/>
    </row>
    <row r="270" spans="1:2" ht="15.75" customHeight="1">
      <c r="A270" s="425"/>
      <c r="B270" s="425"/>
    </row>
    <row r="271" spans="1:2" ht="15.75" customHeight="1">
      <c r="A271" s="425"/>
      <c r="B271" s="425"/>
    </row>
    <row r="272" spans="1:2" ht="15.75" customHeight="1">
      <c r="A272" s="425"/>
      <c r="B272" s="425"/>
    </row>
    <row r="273" spans="1:2" ht="15.75" customHeight="1">
      <c r="A273" s="425"/>
      <c r="B273" s="425"/>
    </row>
    <row r="274" spans="1:2" ht="15.75" customHeight="1">
      <c r="A274" s="425"/>
      <c r="B274" s="425"/>
    </row>
    <row r="275" spans="1:2" ht="15.75" customHeight="1">
      <c r="A275" s="425"/>
      <c r="B275" s="425"/>
    </row>
    <row r="276" spans="1:2" ht="15.75" customHeight="1">
      <c r="A276" s="425"/>
      <c r="B276" s="425"/>
    </row>
    <row r="277" spans="1:2" ht="15.75" customHeight="1">
      <c r="A277" s="425"/>
      <c r="B277" s="425"/>
    </row>
    <row r="278" spans="1:2" ht="15.75" customHeight="1">
      <c r="A278" s="425"/>
      <c r="B278" s="425"/>
    </row>
    <row r="279" spans="1:2" ht="15.75" customHeight="1">
      <c r="A279" s="425"/>
      <c r="B279" s="425"/>
    </row>
    <row r="280" spans="1:2" ht="15.75" customHeight="1">
      <c r="A280" s="425"/>
      <c r="B280" s="425"/>
    </row>
    <row r="281" spans="1:2" ht="15.75" customHeight="1">
      <c r="A281" s="425"/>
      <c r="B281" s="425"/>
    </row>
    <row r="282" spans="1:2" ht="15.75" customHeight="1">
      <c r="A282" s="425"/>
      <c r="B282" s="425"/>
    </row>
    <row r="283" spans="1:2" ht="15.75" customHeight="1">
      <c r="A283" s="425"/>
      <c r="B283" s="425"/>
    </row>
    <row r="284" spans="1:2" ht="15.75" customHeight="1">
      <c r="A284" s="425"/>
      <c r="B284" s="425"/>
    </row>
    <row r="285" spans="1:2" ht="15.75" customHeight="1">
      <c r="A285" s="425"/>
      <c r="B285" s="425"/>
    </row>
    <row r="286" spans="1:2" ht="15.75" customHeight="1">
      <c r="A286" s="425"/>
      <c r="B286" s="425"/>
    </row>
    <row r="287" spans="1:2" ht="15.75" customHeight="1">
      <c r="A287" s="425"/>
      <c r="B287" s="425"/>
    </row>
    <row r="288" spans="1:2" ht="15.75" customHeight="1">
      <c r="A288" s="425"/>
      <c r="B288" s="425"/>
    </row>
    <row r="289" spans="1:2" ht="15.75" customHeight="1">
      <c r="A289" s="425"/>
      <c r="B289" s="425"/>
    </row>
    <row r="290" spans="1:2" ht="15.75" customHeight="1">
      <c r="A290" s="425"/>
      <c r="B290" s="425"/>
    </row>
    <row r="291" spans="1:2" ht="15.75" customHeight="1">
      <c r="A291" s="425"/>
      <c r="B291" s="425"/>
    </row>
    <row r="292" spans="1:2" ht="15.75" customHeight="1">
      <c r="A292" s="425"/>
      <c r="B292" s="425"/>
    </row>
    <row r="293" spans="1:2" ht="15.75" customHeight="1">
      <c r="A293" s="425"/>
      <c r="B293" s="425"/>
    </row>
    <row r="294" spans="1:2" ht="15.75" customHeight="1">
      <c r="A294" s="425"/>
      <c r="B294" s="425"/>
    </row>
    <row r="295" spans="1:2" ht="15.75" customHeight="1">
      <c r="A295" s="425"/>
      <c r="B295" s="425"/>
    </row>
    <row r="296" spans="1:2" ht="15.75" customHeight="1">
      <c r="A296" s="425"/>
      <c r="B296" s="425"/>
    </row>
    <row r="297" spans="1:2" ht="15.75" customHeight="1">
      <c r="A297" s="425"/>
      <c r="B297" s="425"/>
    </row>
    <row r="298" spans="1:2" ht="15.75" customHeight="1">
      <c r="A298" s="425"/>
      <c r="B298" s="425"/>
    </row>
    <row r="299" spans="1:2" ht="15.75" customHeight="1">
      <c r="A299" s="425"/>
      <c r="B299" s="425"/>
    </row>
    <row r="300" spans="1:2" ht="15.75" customHeight="1">
      <c r="A300" s="425"/>
      <c r="B300" s="425"/>
    </row>
    <row r="301" spans="1:2" ht="15.75" customHeight="1">
      <c r="A301" s="425"/>
      <c r="B301" s="425"/>
    </row>
    <row r="302" spans="1:2" ht="15.75" customHeight="1">
      <c r="A302" s="425"/>
      <c r="B302" s="425"/>
    </row>
    <row r="303" spans="1:2" ht="15.75" customHeight="1">
      <c r="A303" s="425"/>
      <c r="B303" s="425"/>
    </row>
    <row r="304" spans="1:2" ht="15.75" customHeight="1">
      <c r="A304" s="425"/>
      <c r="B304" s="425"/>
    </row>
    <row r="305" spans="1:2" ht="15.75" customHeight="1">
      <c r="A305" s="425"/>
      <c r="B305" s="425"/>
    </row>
    <row r="306" spans="1:2" ht="15.75" customHeight="1">
      <c r="A306" s="425"/>
      <c r="B306" s="425"/>
    </row>
    <row r="307" spans="1:2" ht="15.75" customHeight="1">
      <c r="A307" s="425"/>
      <c r="B307" s="425"/>
    </row>
    <row r="308" spans="1:2" ht="15.75" customHeight="1">
      <c r="A308" s="425"/>
      <c r="B308" s="425"/>
    </row>
    <row r="309" spans="1:2" ht="15.75" customHeight="1">
      <c r="A309" s="425"/>
      <c r="B309" s="425"/>
    </row>
    <row r="310" spans="1:2" ht="15.75" customHeight="1">
      <c r="A310" s="425"/>
      <c r="B310" s="425"/>
    </row>
    <row r="311" spans="1:2" ht="15.75" customHeight="1">
      <c r="A311" s="425"/>
      <c r="B311" s="425"/>
    </row>
    <row r="312" spans="1:2" ht="15.75" customHeight="1">
      <c r="A312" s="425"/>
      <c r="B312" s="425"/>
    </row>
    <row r="313" spans="1:2" ht="15.75" customHeight="1">
      <c r="A313" s="425"/>
      <c r="B313" s="425"/>
    </row>
    <row r="314" spans="1:2" ht="15.75" customHeight="1">
      <c r="A314" s="425"/>
      <c r="B314" s="425"/>
    </row>
    <row r="315" spans="1:2" ht="15.75" customHeight="1">
      <c r="A315" s="425"/>
      <c r="B315" s="425"/>
    </row>
    <row r="316" spans="1:2" ht="15.75" customHeight="1">
      <c r="A316" s="425"/>
      <c r="B316" s="425"/>
    </row>
    <row r="317" spans="1:2" ht="15.75" customHeight="1">
      <c r="A317" s="425"/>
      <c r="B317" s="425"/>
    </row>
    <row r="318" spans="1:2" ht="15.75" customHeight="1">
      <c r="A318" s="425"/>
      <c r="B318" s="425"/>
    </row>
    <row r="319" spans="1:2" ht="15.75" customHeight="1">
      <c r="A319" s="425"/>
      <c r="B319" s="425"/>
    </row>
    <row r="320" spans="1:2" ht="15.75" customHeight="1">
      <c r="A320" s="425"/>
      <c r="B320" s="425"/>
    </row>
    <row r="321" spans="1:2" ht="15.75" customHeight="1">
      <c r="A321" s="425"/>
      <c r="B321" s="425"/>
    </row>
    <row r="322" spans="1:2" ht="15.75" customHeight="1">
      <c r="A322" s="425"/>
      <c r="B322" s="425"/>
    </row>
    <row r="323" spans="1:2" ht="15.75" customHeight="1">
      <c r="A323" s="425"/>
      <c r="B323" s="425"/>
    </row>
    <row r="324" spans="1:2" ht="15.75" customHeight="1">
      <c r="A324" s="425"/>
      <c r="B324" s="425"/>
    </row>
    <row r="325" spans="1:2" ht="15.75" customHeight="1">
      <c r="A325" s="425"/>
      <c r="B325" s="425"/>
    </row>
    <row r="326" spans="1:2" ht="15.75" customHeight="1">
      <c r="A326" s="425"/>
      <c r="B326" s="425"/>
    </row>
    <row r="327" spans="1:2" ht="15.75" customHeight="1">
      <c r="A327" s="425"/>
      <c r="B327" s="425"/>
    </row>
    <row r="328" spans="1:2" ht="15.75" customHeight="1">
      <c r="A328" s="425"/>
      <c r="B328" s="425"/>
    </row>
    <row r="329" spans="1:2" ht="15.75" customHeight="1">
      <c r="A329" s="425"/>
      <c r="B329" s="425"/>
    </row>
    <row r="330" spans="1:2" ht="15.75" customHeight="1">
      <c r="A330" s="425"/>
      <c r="B330" s="425"/>
    </row>
    <row r="331" spans="1:2" ht="15.75" customHeight="1">
      <c r="A331" s="425"/>
      <c r="B331" s="425"/>
    </row>
    <row r="332" spans="1:2" ht="15.75" customHeight="1">
      <c r="A332" s="425"/>
      <c r="B332" s="425"/>
    </row>
    <row r="333" spans="1:2" ht="15.75" customHeight="1">
      <c r="A333" s="425"/>
      <c r="B333" s="425"/>
    </row>
    <row r="334" spans="1:2" ht="15.75" customHeight="1">
      <c r="A334" s="425"/>
      <c r="B334" s="425"/>
    </row>
    <row r="335" spans="1:2" ht="15.75" customHeight="1">
      <c r="A335" s="425"/>
      <c r="B335" s="425"/>
    </row>
    <row r="336" spans="1:2" ht="15.75" customHeight="1">
      <c r="A336" s="425"/>
      <c r="B336" s="425"/>
    </row>
    <row r="337" spans="1:2" ht="15.75" customHeight="1">
      <c r="A337" s="425"/>
      <c r="B337" s="425"/>
    </row>
    <row r="338" spans="1:2" ht="15.75" customHeight="1">
      <c r="A338" s="425"/>
      <c r="B338" s="425"/>
    </row>
    <row r="339" spans="1:2" ht="15.75" customHeight="1">
      <c r="A339" s="425"/>
      <c r="B339" s="425"/>
    </row>
    <row r="340" spans="1:2" ht="15.75" customHeight="1">
      <c r="A340" s="425"/>
      <c r="B340" s="425"/>
    </row>
    <row r="341" spans="1:2" ht="15.75" customHeight="1">
      <c r="A341" s="425"/>
      <c r="B341" s="425"/>
    </row>
    <row r="342" spans="1:2" ht="15.75" customHeight="1">
      <c r="A342" s="425"/>
      <c r="B342" s="425"/>
    </row>
    <row r="343" spans="1:2" ht="15.75" customHeight="1">
      <c r="A343" s="425"/>
      <c r="B343" s="425"/>
    </row>
    <row r="344" spans="1:2" ht="15.75" customHeight="1">
      <c r="A344" s="425"/>
      <c r="B344" s="425"/>
    </row>
    <row r="345" spans="1:2" ht="15.75" customHeight="1">
      <c r="A345" s="425"/>
      <c r="B345" s="425"/>
    </row>
    <row r="346" spans="1:2" ht="15.75" customHeight="1">
      <c r="A346" s="425"/>
      <c r="B346" s="425"/>
    </row>
    <row r="347" spans="1:2" ht="15.75" customHeight="1">
      <c r="A347" s="425"/>
      <c r="B347" s="425"/>
    </row>
    <row r="348" spans="1:2" ht="15.75" customHeight="1">
      <c r="A348" s="425"/>
      <c r="B348" s="425"/>
    </row>
    <row r="349" spans="1:2" ht="15.75" customHeight="1">
      <c r="A349" s="425"/>
      <c r="B349" s="425"/>
    </row>
    <row r="350" spans="1:2" ht="15.75" customHeight="1">
      <c r="A350" s="425"/>
      <c r="B350" s="425"/>
    </row>
    <row r="351" spans="1:2" ht="15.75" customHeight="1">
      <c r="A351" s="425"/>
      <c r="B351" s="425"/>
    </row>
    <row r="352" spans="1:2" ht="15.75" customHeight="1">
      <c r="A352" s="425"/>
      <c r="B352" s="425"/>
    </row>
    <row r="353" spans="1:2" ht="15.75" customHeight="1">
      <c r="A353" s="425"/>
      <c r="B353" s="425"/>
    </row>
    <row r="354" spans="1:2" ht="15.75" customHeight="1">
      <c r="A354" s="425"/>
      <c r="B354" s="425"/>
    </row>
    <row r="355" spans="1:2" ht="15.75" customHeight="1">
      <c r="A355" s="425"/>
      <c r="B355" s="425"/>
    </row>
    <row r="356" spans="1:2" ht="15.75" customHeight="1">
      <c r="A356" s="425"/>
      <c r="B356" s="425"/>
    </row>
    <row r="357" spans="1:2" ht="15.75" customHeight="1">
      <c r="A357" s="425"/>
      <c r="B357" s="425"/>
    </row>
    <row r="358" spans="1:2" ht="15.75" customHeight="1">
      <c r="A358" s="425"/>
      <c r="B358" s="425"/>
    </row>
    <row r="359" spans="1:2" ht="15.75" customHeight="1">
      <c r="A359" s="425"/>
      <c r="B359" s="425"/>
    </row>
    <row r="360" spans="1:2" ht="15.75" customHeight="1">
      <c r="A360" s="425"/>
      <c r="B360" s="425"/>
    </row>
    <row r="361" spans="1:2" ht="15.75" customHeight="1">
      <c r="A361" s="425"/>
      <c r="B361" s="425"/>
    </row>
    <row r="362" spans="1:2" ht="15.75" customHeight="1">
      <c r="A362" s="425"/>
      <c r="B362" s="425"/>
    </row>
    <row r="363" spans="1:2" ht="15.75" customHeight="1">
      <c r="A363" s="425"/>
      <c r="B363" s="425"/>
    </row>
    <row r="364" spans="1:2" ht="15.75" customHeight="1">
      <c r="A364" s="425"/>
      <c r="B364" s="425"/>
    </row>
    <row r="365" spans="1:2" ht="15.75" customHeight="1">
      <c r="A365" s="425"/>
      <c r="B365" s="425"/>
    </row>
    <row r="366" spans="1:2" ht="15.75" customHeight="1">
      <c r="A366" s="425"/>
      <c r="B366" s="425"/>
    </row>
    <row r="367" spans="1:2" ht="15.75" customHeight="1">
      <c r="A367" s="425"/>
      <c r="B367" s="425"/>
    </row>
    <row r="368" spans="1:2" ht="15.75" customHeight="1">
      <c r="A368" s="425"/>
      <c r="B368" s="425"/>
    </row>
    <row r="369" spans="1:2" ht="15.75" customHeight="1">
      <c r="A369" s="425"/>
      <c r="B369" s="425"/>
    </row>
    <row r="370" spans="1:2" ht="15.75" customHeight="1">
      <c r="A370" s="425"/>
      <c r="B370" s="425"/>
    </row>
    <row r="371" spans="1:2" ht="15.75" customHeight="1">
      <c r="A371" s="425"/>
      <c r="B371" s="425"/>
    </row>
    <row r="372" spans="1:2" ht="15.75" customHeight="1">
      <c r="A372" s="425"/>
      <c r="B372" s="425"/>
    </row>
    <row r="373" spans="1:2" ht="15.75" customHeight="1">
      <c r="A373" s="425"/>
      <c r="B373" s="425"/>
    </row>
    <row r="374" spans="1:2" ht="15.75" customHeight="1">
      <c r="A374" s="425"/>
      <c r="B374" s="425"/>
    </row>
    <row r="375" spans="1:2" ht="15.75" customHeight="1">
      <c r="A375" s="425"/>
      <c r="B375" s="425"/>
    </row>
    <row r="376" spans="1:2" ht="15.75" customHeight="1">
      <c r="A376" s="425"/>
      <c r="B376" s="425"/>
    </row>
    <row r="377" spans="1:2" ht="15.75" customHeight="1">
      <c r="A377" s="425"/>
      <c r="B377" s="425"/>
    </row>
    <row r="378" spans="1:2" ht="15.75" customHeight="1">
      <c r="A378" s="425"/>
      <c r="B378" s="425"/>
    </row>
    <row r="379" spans="1:2" ht="15.75" customHeight="1">
      <c r="A379" s="425"/>
      <c r="B379" s="425"/>
    </row>
    <row r="380" spans="1:2" ht="15.75" customHeight="1">
      <c r="A380" s="425"/>
      <c r="B380" s="425"/>
    </row>
    <row r="381" spans="1:2" ht="15.75" customHeight="1">
      <c r="A381" s="425"/>
      <c r="B381" s="425"/>
    </row>
    <row r="382" spans="1:2" ht="15.75" customHeight="1">
      <c r="A382" s="425"/>
      <c r="B382" s="425"/>
    </row>
    <row r="383" spans="1:2" ht="15.75" customHeight="1">
      <c r="A383" s="425"/>
      <c r="B383" s="425"/>
    </row>
    <row r="384" spans="1:2" ht="15.75" customHeight="1">
      <c r="A384" s="425"/>
      <c r="B384" s="425"/>
    </row>
    <row r="385" spans="1:2" ht="15.75" customHeight="1">
      <c r="A385" s="425"/>
      <c r="B385" s="425"/>
    </row>
    <row r="386" spans="1:2" ht="15.75" customHeight="1">
      <c r="A386" s="425"/>
      <c r="B386" s="425"/>
    </row>
    <row r="387" spans="1:2" ht="15.75" customHeight="1">
      <c r="A387" s="425"/>
      <c r="B387" s="425"/>
    </row>
    <row r="388" spans="1:2" ht="15.75" customHeight="1">
      <c r="A388" s="425"/>
      <c r="B388" s="425"/>
    </row>
    <row r="389" spans="1:2" ht="15.75" customHeight="1">
      <c r="A389" s="425"/>
      <c r="B389" s="425"/>
    </row>
    <row r="390" spans="1:2" ht="15.75" customHeight="1">
      <c r="A390" s="425"/>
      <c r="B390" s="425"/>
    </row>
    <row r="391" spans="1:2" ht="15.75" customHeight="1">
      <c r="A391" s="425"/>
      <c r="B391" s="425"/>
    </row>
    <row r="392" spans="1:2" ht="15.75" customHeight="1">
      <c r="A392" s="425"/>
      <c r="B392" s="425"/>
    </row>
    <row r="393" spans="1:2" ht="15.75" customHeight="1">
      <c r="A393" s="425"/>
      <c r="B393" s="425"/>
    </row>
    <row r="394" spans="1:2" ht="15.75" customHeight="1">
      <c r="A394" s="425"/>
      <c r="B394" s="425"/>
    </row>
    <row r="395" spans="1:2" ht="15.75" customHeight="1">
      <c r="A395" s="425"/>
      <c r="B395" s="425"/>
    </row>
    <row r="396" spans="1:2" ht="15.75" customHeight="1">
      <c r="A396" s="425"/>
      <c r="B396" s="425"/>
    </row>
    <row r="397" spans="1:2" ht="15.75" customHeight="1">
      <c r="A397" s="425"/>
      <c r="B397" s="425"/>
    </row>
    <row r="398" spans="1:2" ht="15.75" customHeight="1">
      <c r="A398" s="425"/>
      <c r="B398" s="425"/>
    </row>
    <row r="399" spans="1:2" ht="15.75" customHeight="1">
      <c r="A399" s="425"/>
      <c r="B399" s="425"/>
    </row>
    <row r="400" spans="1:2" ht="15.75" customHeight="1">
      <c r="A400" s="425"/>
      <c r="B400" s="425"/>
    </row>
    <row r="401" spans="1:28" ht="15.75" customHeight="1">
      <c r="A401" s="425"/>
      <c r="B401" s="425"/>
    </row>
    <row r="402" spans="1:28" ht="15.75" customHeight="1">
      <c r="A402" s="425"/>
      <c r="B402" s="425"/>
    </row>
    <row r="403" spans="1:28" ht="15.75" customHeight="1">
      <c r="A403" s="425"/>
      <c r="B403" s="425"/>
    </row>
    <row r="404" spans="1:28" ht="15.75" customHeight="1">
      <c r="A404" s="425"/>
      <c r="B404" s="425"/>
    </row>
    <row r="405" spans="1:28" ht="15.75" customHeight="1">
      <c r="A405" s="425"/>
      <c r="B405" s="425"/>
    </row>
    <row r="406" spans="1:28" ht="15.75" customHeight="1">
      <c r="A406" s="425"/>
      <c r="B406" s="425"/>
    </row>
    <row r="407" spans="1:28" ht="15.75" customHeight="1">
      <c r="A407" s="425"/>
      <c r="B407" s="425"/>
    </row>
    <row r="408" spans="1:28" ht="15.75" customHeight="1">
      <c r="A408" s="425"/>
      <c r="B408" s="425"/>
    </row>
    <row r="409" spans="1:28" ht="15.75" customHeight="1">
      <c r="A409" s="425"/>
      <c r="B409" s="425"/>
    </row>
    <row r="410" spans="1:28" ht="15.75" customHeight="1">
      <c r="A410" s="425"/>
      <c r="B410" s="425"/>
    </row>
    <row r="411" spans="1:28" ht="15.75" customHeight="1">
      <c r="A411" s="425"/>
      <c r="B411" s="425"/>
    </row>
    <row r="412" spans="1:28" ht="15.75" customHeight="1">
      <c r="A412" s="425"/>
      <c r="B412" s="425"/>
    </row>
    <row r="413" spans="1:28" ht="15.75" customHeight="1">
      <c r="C413" s="369"/>
      <c r="D413" s="369"/>
      <c r="E413" s="369"/>
      <c r="F413" s="369"/>
      <c r="G413" s="369"/>
      <c r="H413" s="369"/>
      <c r="I413" s="369"/>
      <c r="J413" s="369"/>
      <c r="K413" s="369"/>
      <c r="L413" s="369"/>
      <c r="M413" s="369"/>
      <c r="N413" s="369"/>
      <c r="O413" s="369"/>
      <c r="P413" s="369"/>
      <c r="Q413" s="369"/>
      <c r="R413" s="369"/>
      <c r="S413" s="369"/>
      <c r="T413" s="369"/>
      <c r="U413" s="369"/>
      <c r="V413" s="369"/>
      <c r="W413" s="369"/>
      <c r="X413" s="369"/>
      <c r="Y413" s="369"/>
      <c r="Z413" s="369"/>
      <c r="AA413" s="369"/>
      <c r="AB413" s="688"/>
    </row>
    <row r="414" spans="1:28" ht="15.75" customHeight="1">
      <c r="C414" s="369"/>
      <c r="D414" s="369"/>
      <c r="E414" s="369"/>
      <c r="F414" s="369"/>
      <c r="G414" s="369"/>
      <c r="H414" s="369"/>
      <c r="I414" s="369"/>
      <c r="J414" s="369"/>
      <c r="K414" s="369"/>
      <c r="L414" s="369"/>
      <c r="M414" s="369"/>
      <c r="N414" s="369"/>
      <c r="O414" s="369"/>
      <c r="P414" s="369"/>
      <c r="Q414" s="369"/>
      <c r="R414" s="369"/>
      <c r="S414" s="369"/>
      <c r="T414" s="369"/>
      <c r="U414" s="369"/>
      <c r="V414" s="369"/>
      <c r="W414" s="369"/>
      <c r="X414" s="369"/>
      <c r="Y414" s="369"/>
      <c r="Z414" s="369"/>
      <c r="AA414" s="369"/>
      <c r="AB414" s="688"/>
    </row>
    <row r="415" spans="1:28" ht="15.75" customHeight="1">
      <c r="C415" s="369"/>
      <c r="D415" s="369"/>
      <c r="E415" s="369"/>
      <c r="F415" s="369"/>
      <c r="G415" s="369"/>
      <c r="H415" s="369"/>
      <c r="I415" s="369"/>
      <c r="J415" s="369"/>
      <c r="K415" s="369"/>
      <c r="L415" s="369"/>
      <c r="M415" s="369"/>
      <c r="N415" s="369"/>
      <c r="O415" s="369"/>
      <c r="P415" s="369"/>
      <c r="Q415" s="369"/>
      <c r="R415" s="369"/>
      <c r="S415" s="369"/>
      <c r="T415" s="369"/>
      <c r="U415" s="369"/>
      <c r="V415" s="369"/>
      <c r="W415" s="369"/>
      <c r="X415" s="369"/>
      <c r="Y415" s="369"/>
      <c r="Z415" s="369"/>
      <c r="AA415" s="369"/>
      <c r="AB415" s="688"/>
    </row>
    <row r="416" spans="1:28" ht="15.75" customHeight="1">
      <c r="C416" s="369"/>
      <c r="D416" s="369"/>
      <c r="E416" s="369"/>
      <c r="F416" s="369"/>
      <c r="G416" s="369"/>
      <c r="H416" s="369"/>
      <c r="I416" s="369"/>
      <c r="J416" s="369"/>
      <c r="K416" s="369"/>
      <c r="L416" s="369"/>
      <c r="M416" s="369"/>
      <c r="N416" s="369"/>
      <c r="O416" s="369"/>
      <c r="P416" s="369"/>
      <c r="Q416" s="369"/>
      <c r="R416" s="369"/>
      <c r="S416" s="369"/>
      <c r="T416" s="369"/>
      <c r="U416" s="369"/>
      <c r="V416" s="369"/>
      <c r="W416" s="369"/>
      <c r="X416" s="369"/>
      <c r="Y416" s="369"/>
      <c r="Z416" s="369"/>
      <c r="AA416" s="369"/>
      <c r="AB416" s="688"/>
    </row>
    <row r="417" spans="3:28" ht="15.75" customHeight="1">
      <c r="C417" s="369"/>
      <c r="D417" s="369"/>
      <c r="E417" s="369"/>
      <c r="F417" s="369"/>
      <c r="G417" s="369"/>
      <c r="H417" s="369"/>
      <c r="I417" s="369"/>
      <c r="J417" s="369"/>
      <c r="K417" s="369"/>
      <c r="L417" s="369"/>
      <c r="M417" s="369"/>
      <c r="N417" s="369"/>
      <c r="O417" s="369"/>
      <c r="P417" s="369"/>
      <c r="Q417" s="369"/>
      <c r="R417" s="369"/>
      <c r="S417" s="369"/>
      <c r="T417" s="369"/>
      <c r="U417" s="369"/>
      <c r="V417" s="369"/>
      <c r="W417" s="369"/>
      <c r="X417" s="369"/>
      <c r="Y417" s="369"/>
      <c r="Z417" s="369"/>
      <c r="AA417" s="369"/>
      <c r="AB417" s="688"/>
    </row>
    <row r="418" spans="3:28" ht="15.75" customHeight="1">
      <c r="C418" s="369"/>
      <c r="D418" s="369"/>
      <c r="E418" s="369"/>
      <c r="F418" s="369"/>
      <c r="G418" s="369"/>
      <c r="H418" s="369"/>
      <c r="I418" s="369"/>
      <c r="J418" s="369"/>
      <c r="K418" s="369"/>
      <c r="L418" s="369"/>
      <c r="M418" s="369"/>
      <c r="N418" s="369"/>
      <c r="O418" s="369"/>
      <c r="P418" s="369"/>
      <c r="Q418" s="369"/>
      <c r="R418" s="369"/>
      <c r="S418" s="369"/>
      <c r="T418" s="369"/>
      <c r="U418" s="369"/>
      <c r="V418" s="369"/>
      <c r="W418" s="369"/>
      <c r="X418" s="369"/>
      <c r="Y418" s="369"/>
      <c r="Z418" s="369"/>
      <c r="AA418" s="369"/>
      <c r="AB418" s="688"/>
    </row>
    <row r="419" spans="3:28" ht="15.75" customHeight="1">
      <c r="C419" s="369"/>
      <c r="D419" s="369"/>
      <c r="E419" s="369"/>
      <c r="F419" s="369"/>
      <c r="G419" s="369"/>
      <c r="H419" s="369"/>
      <c r="I419" s="369"/>
      <c r="J419" s="369"/>
      <c r="K419" s="369"/>
      <c r="L419" s="369"/>
      <c r="M419" s="369"/>
      <c r="N419" s="369"/>
      <c r="O419" s="369"/>
      <c r="P419" s="369"/>
      <c r="Q419" s="369"/>
      <c r="R419" s="369"/>
      <c r="S419" s="369"/>
      <c r="T419" s="369"/>
      <c r="U419" s="369"/>
      <c r="V419" s="369"/>
      <c r="W419" s="369"/>
      <c r="X419" s="369"/>
      <c r="Y419" s="369"/>
      <c r="Z419" s="369"/>
      <c r="AA419" s="369"/>
      <c r="AB419" s="688"/>
    </row>
    <row r="420" spans="3:28" ht="15.75" customHeight="1">
      <c r="C420" s="369"/>
      <c r="D420" s="369"/>
      <c r="E420" s="369"/>
      <c r="F420" s="369"/>
      <c r="G420" s="369"/>
      <c r="H420" s="369"/>
      <c r="I420" s="369"/>
      <c r="J420" s="369"/>
      <c r="K420" s="369"/>
      <c r="L420" s="369"/>
      <c r="M420" s="369"/>
      <c r="N420" s="369"/>
      <c r="O420" s="369"/>
      <c r="P420" s="369"/>
      <c r="Q420" s="369"/>
      <c r="R420" s="369"/>
      <c r="S420" s="369"/>
      <c r="T420" s="369"/>
      <c r="U420" s="369"/>
      <c r="V420" s="369"/>
      <c r="W420" s="369"/>
      <c r="X420" s="369"/>
      <c r="Y420" s="369"/>
      <c r="Z420" s="369"/>
      <c r="AA420" s="369"/>
      <c r="AB420" s="688"/>
    </row>
    <row r="421" spans="3:28" ht="15.75" customHeight="1">
      <c r="C421" s="369"/>
      <c r="D421" s="369"/>
      <c r="E421" s="369"/>
      <c r="F421" s="369"/>
      <c r="G421" s="369"/>
      <c r="H421" s="369"/>
      <c r="I421" s="369"/>
      <c r="J421" s="369"/>
      <c r="K421" s="369"/>
      <c r="L421" s="369"/>
      <c r="M421" s="369"/>
      <c r="N421" s="369"/>
      <c r="O421" s="369"/>
      <c r="P421" s="369"/>
      <c r="Q421" s="369"/>
      <c r="R421" s="369"/>
      <c r="S421" s="369"/>
      <c r="T421" s="369"/>
      <c r="U421" s="369"/>
      <c r="V421" s="369"/>
      <c r="W421" s="369"/>
      <c r="X421" s="369"/>
      <c r="Y421" s="369"/>
      <c r="Z421" s="369"/>
      <c r="AA421" s="369"/>
      <c r="AB421" s="688"/>
    </row>
    <row r="422" spans="3:28" ht="15.75" customHeight="1">
      <c r="C422" s="369"/>
      <c r="D422" s="369"/>
      <c r="E422" s="369"/>
      <c r="F422" s="369"/>
      <c r="G422" s="369"/>
      <c r="H422" s="369"/>
      <c r="I422" s="369"/>
      <c r="J422" s="369"/>
      <c r="K422" s="369"/>
      <c r="L422" s="369"/>
      <c r="M422" s="369"/>
      <c r="N422" s="369"/>
      <c r="O422" s="369"/>
      <c r="P422" s="369"/>
      <c r="Q422" s="369"/>
      <c r="R422" s="369"/>
      <c r="S422" s="369"/>
      <c r="T422" s="369"/>
      <c r="U422" s="369"/>
      <c r="V422" s="369"/>
      <c r="W422" s="369"/>
      <c r="X422" s="369"/>
      <c r="Y422" s="369"/>
      <c r="Z422" s="369"/>
      <c r="AA422" s="369"/>
      <c r="AB422" s="688"/>
    </row>
    <row r="423" spans="3:28" ht="15.75" customHeight="1">
      <c r="C423" s="369"/>
      <c r="D423" s="369"/>
      <c r="E423" s="369"/>
      <c r="F423" s="369"/>
      <c r="G423" s="369"/>
      <c r="H423" s="369"/>
      <c r="I423" s="369"/>
      <c r="J423" s="369"/>
      <c r="K423" s="369"/>
      <c r="L423" s="369"/>
      <c r="M423" s="369"/>
      <c r="N423" s="369"/>
      <c r="O423" s="369"/>
      <c r="P423" s="369"/>
      <c r="Q423" s="369"/>
      <c r="R423" s="369"/>
      <c r="S423" s="369"/>
      <c r="T423" s="369"/>
      <c r="U423" s="369"/>
      <c r="V423" s="369"/>
      <c r="W423" s="369"/>
      <c r="X423" s="369"/>
      <c r="Y423" s="369"/>
      <c r="Z423" s="369"/>
      <c r="AA423" s="369"/>
      <c r="AB423" s="688"/>
    </row>
    <row r="424" spans="3:28" ht="15.75" customHeight="1">
      <c r="C424" s="369"/>
      <c r="D424" s="369"/>
      <c r="E424" s="369"/>
      <c r="F424" s="369"/>
      <c r="G424" s="369"/>
      <c r="H424" s="369"/>
      <c r="I424" s="369"/>
      <c r="J424" s="369"/>
      <c r="K424" s="369"/>
      <c r="L424" s="369"/>
      <c r="M424" s="369"/>
      <c r="N424" s="369"/>
      <c r="O424" s="369"/>
      <c r="P424" s="369"/>
      <c r="Q424" s="369"/>
      <c r="R424" s="369"/>
      <c r="S424" s="369"/>
      <c r="T424" s="369"/>
      <c r="U424" s="369"/>
      <c r="V424" s="369"/>
      <c r="W424" s="369"/>
      <c r="X424" s="369"/>
      <c r="Y424" s="369"/>
      <c r="Z424" s="369"/>
      <c r="AA424" s="369"/>
      <c r="AB424" s="688"/>
    </row>
    <row r="425" spans="3:28" ht="15.75" customHeight="1">
      <c r="C425" s="369"/>
      <c r="D425" s="369"/>
      <c r="E425" s="369"/>
      <c r="F425" s="369"/>
      <c r="G425" s="369"/>
      <c r="H425" s="369"/>
      <c r="I425" s="369"/>
      <c r="J425" s="369"/>
      <c r="K425" s="369"/>
      <c r="L425" s="369"/>
      <c r="M425" s="369"/>
      <c r="N425" s="369"/>
      <c r="O425" s="369"/>
      <c r="P425" s="369"/>
      <c r="Q425" s="369"/>
      <c r="R425" s="369"/>
      <c r="S425" s="369"/>
      <c r="T425" s="369"/>
      <c r="U425" s="369"/>
      <c r="V425" s="369"/>
      <c r="W425" s="369"/>
      <c r="X425" s="369"/>
      <c r="Y425" s="369"/>
      <c r="Z425" s="369"/>
      <c r="AA425" s="369"/>
      <c r="AB425" s="688"/>
    </row>
    <row r="426" spans="3:28" ht="15.75" customHeight="1">
      <c r="C426" s="369"/>
      <c r="D426" s="369"/>
      <c r="E426" s="369"/>
      <c r="F426" s="369"/>
      <c r="G426" s="369"/>
      <c r="H426" s="369"/>
      <c r="I426" s="369"/>
      <c r="J426" s="369"/>
      <c r="K426" s="369"/>
      <c r="L426" s="369"/>
      <c r="M426" s="369"/>
      <c r="N426" s="369"/>
      <c r="O426" s="369"/>
      <c r="P426" s="369"/>
      <c r="Q426" s="369"/>
      <c r="R426" s="369"/>
      <c r="S426" s="369"/>
      <c r="T426" s="369"/>
      <c r="U426" s="369"/>
      <c r="V426" s="369"/>
      <c r="W426" s="369"/>
      <c r="X426" s="369"/>
      <c r="Y426" s="369"/>
      <c r="Z426" s="369"/>
      <c r="AA426" s="369"/>
      <c r="AB426" s="688"/>
    </row>
    <row r="427" spans="3:28" ht="15.75" customHeight="1">
      <c r="C427" s="369"/>
      <c r="D427" s="369"/>
      <c r="E427" s="369"/>
      <c r="F427" s="369"/>
      <c r="G427" s="369"/>
      <c r="H427" s="369"/>
      <c r="I427" s="369"/>
      <c r="J427" s="369"/>
      <c r="K427" s="369"/>
      <c r="L427" s="369"/>
      <c r="M427" s="369"/>
      <c r="N427" s="369"/>
      <c r="O427" s="369"/>
      <c r="P427" s="369"/>
      <c r="Q427" s="369"/>
      <c r="R427" s="369"/>
      <c r="S427" s="369"/>
      <c r="T427" s="369"/>
      <c r="U427" s="369"/>
      <c r="V427" s="369"/>
      <c r="W427" s="369"/>
      <c r="X427" s="369"/>
      <c r="Y427" s="369"/>
      <c r="Z427" s="369"/>
      <c r="AA427" s="369"/>
      <c r="AB427" s="688"/>
    </row>
    <row r="428" spans="3:28" ht="15.75" customHeight="1">
      <c r="C428" s="369"/>
      <c r="D428" s="369"/>
      <c r="E428" s="369"/>
      <c r="F428" s="369"/>
      <c r="G428" s="369"/>
      <c r="H428" s="369"/>
      <c r="I428" s="369"/>
      <c r="J428" s="369"/>
      <c r="K428" s="369"/>
      <c r="L428" s="369"/>
      <c r="M428" s="369"/>
      <c r="N428" s="369"/>
      <c r="O428" s="369"/>
      <c r="P428" s="369"/>
      <c r="Q428" s="369"/>
      <c r="R428" s="369"/>
      <c r="S428" s="369"/>
      <c r="T428" s="369"/>
      <c r="U428" s="369"/>
      <c r="V428" s="369"/>
      <c r="W428" s="369"/>
      <c r="X428" s="369"/>
      <c r="Y428" s="369"/>
      <c r="Z428" s="369"/>
      <c r="AA428" s="369"/>
      <c r="AB428" s="688"/>
    </row>
    <row r="429" spans="3:28" ht="15.75" customHeight="1">
      <c r="C429" s="369"/>
      <c r="D429" s="369"/>
      <c r="E429" s="369"/>
      <c r="F429" s="369"/>
      <c r="G429" s="369"/>
      <c r="H429" s="369"/>
      <c r="I429" s="369"/>
      <c r="J429" s="369"/>
      <c r="K429" s="369"/>
      <c r="L429" s="369"/>
      <c r="M429" s="369"/>
      <c r="N429" s="369"/>
      <c r="O429" s="369"/>
      <c r="P429" s="369"/>
      <c r="Q429" s="369"/>
      <c r="R429" s="369"/>
      <c r="S429" s="369"/>
      <c r="T429" s="369"/>
      <c r="U429" s="369"/>
      <c r="V429" s="369"/>
      <c r="W429" s="369"/>
      <c r="X429" s="369"/>
      <c r="Y429" s="369"/>
      <c r="Z429" s="369"/>
      <c r="AA429" s="369"/>
      <c r="AB429" s="688"/>
    </row>
    <row r="430" spans="3:28" ht="15.75" customHeight="1">
      <c r="C430" s="369"/>
      <c r="D430" s="369"/>
      <c r="E430" s="369"/>
      <c r="F430" s="369"/>
      <c r="G430" s="369"/>
      <c r="H430" s="369"/>
      <c r="I430" s="369"/>
      <c r="J430" s="369"/>
      <c r="K430" s="369"/>
      <c r="L430" s="369"/>
      <c r="M430" s="369"/>
      <c r="N430" s="369"/>
      <c r="O430" s="369"/>
      <c r="P430" s="369"/>
      <c r="Q430" s="369"/>
      <c r="R430" s="369"/>
      <c r="S430" s="369"/>
      <c r="T430" s="369"/>
      <c r="U430" s="369"/>
      <c r="V430" s="369"/>
      <c r="W430" s="369"/>
      <c r="X430" s="369"/>
      <c r="Y430" s="369"/>
      <c r="Z430" s="369"/>
      <c r="AA430" s="369"/>
      <c r="AB430" s="688"/>
    </row>
    <row r="431" spans="3:28" ht="15.75" customHeight="1">
      <c r="C431" s="369"/>
      <c r="D431" s="369"/>
      <c r="E431" s="369"/>
      <c r="F431" s="369"/>
      <c r="G431" s="369"/>
      <c r="H431" s="369"/>
      <c r="I431" s="369"/>
      <c r="J431" s="369"/>
      <c r="K431" s="369"/>
      <c r="L431" s="369"/>
      <c r="M431" s="369"/>
      <c r="N431" s="369"/>
      <c r="O431" s="369"/>
      <c r="P431" s="369"/>
      <c r="Q431" s="369"/>
      <c r="R431" s="369"/>
      <c r="S431" s="369"/>
      <c r="T431" s="369"/>
      <c r="U431" s="369"/>
      <c r="V431" s="369"/>
      <c r="W431" s="369"/>
      <c r="X431" s="369"/>
      <c r="Y431" s="369"/>
      <c r="Z431" s="369"/>
      <c r="AA431" s="369"/>
      <c r="AB431" s="688"/>
    </row>
    <row r="432" spans="3:28" ht="15.75" customHeight="1">
      <c r="C432" s="369"/>
      <c r="D432" s="369"/>
      <c r="E432" s="369"/>
      <c r="F432" s="369"/>
      <c r="G432" s="369"/>
      <c r="H432" s="369"/>
      <c r="I432" s="369"/>
      <c r="J432" s="369"/>
      <c r="K432" s="369"/>
      <c r="L432" s="369"/>
      <c r="M432" s="369"/>
      <c r="N432" s="369"/>
      <c r="O432" s="369"/>
      <c r="P432" s="369"/>
      <c r="Q432" s="369"/>
      <c r="R432" s="369"/>
      <c r="S432" s="369"/>
      <c r="T432" s="369"/>
      <c r="U432" s="369"/>
      <c r="V432" s="369"/>
      <c r="W432" s="369"/>
      <c r="X432" s="369"/>
      <c r="Y432" s="369"/>
      <c r="Z432" s="369"/>
      <c r="AA432" s="369"/>
      <c r="AB432" s="688"/>
    </row>
    <row r="433" spans="3:28" ht="15.75" customHeight="1">
      <c r="C433" s="369"/>
      <c r="D433" s="369"/>
      <c r="E433" s="369"/>
      <c r="F433" s="369"/>
      <c r="G433" s="369"/>
      <c r="H433" s="369"/>
      <c r="I433" s="369"/>
      <c r="J433" s="369"/>
      <c r="K433" s="369"/>
      <c r="L433" s="369"/>
      <c r="M433" s="369"/>
      <c r="N433" s="369"/>
      <c r="O433" s="369"/>
      <c r="P433" s="369"/>
      <c r="Q433" s="369"/>
      <c r="R433" s="369"/>
      <c r="S433" s="369"/>
      <c r="T433" s="369"/>
      <c r="U433" s="369"/>
      <c r="V433" s="369"/>
      <c r="W433" s="369"/>
      <c r="X433" s="369"/>
      <c r="Y433" s="369"/>
      <c r="Z433" s="369"/>
      <c r="AA433" s="369"/>
      <c r="AB433" s="688"/>
    </row>
    <row r="434" spans="3:28" ht="15.75" customHeight="1">
      <c r="C434" s="369"/>
      <c r="D434" s="369"/>
      <c r="E434" s="369"/>
      <c r="F434" s="369"/>
      <c r="G434" s="369"/>
      <c r="H434" s="369"/>
      <c r="I434" s="369"/>
      <c r="J434" s="369"/>
      <c r="K434" s="369"/>
      <c r="L434" s="369"/>
      <c r="M434" s="369"/>
      <c r="N434" s="369"/>
      <c r="O434" s="369"/>
      <c r="P434" s="369"/>
      <c r="Q434" s="369"/>
      <c r="R434" s="369"/>
      <c r="S434" s="369"/>
      <c r="T434" s="369"/>
      <c r="U434" s="369"/>
      <c r="V434" s="369"/>
      <c r="W434" s="369"/>
      <c r="X434" s="369"/>
      <c r="Y434" s="369"/>
      <c r="Z434" s="369"/>
      <c r="AA434" s="369"/>
      <c r="AB434" s="688"/>
    </row>
    <row r="435" spans="3:28" ht="15.75" customHeight="1">
      <c r="C435" s="369"/>
      <c r="D435" s="369"/>
      <c r="E435" s="369"/>
      <c r="F435" s="369"/>
      <c r="G435" s="369"/>
      <c r="H435" s="369"/>
      <c r="I435" s="369"/>
      <c r="J435" s="369"/>
      <c r="K435" s="369"/>
      <c r="L435" s="369"/>
      <c r="M435" s="369"/>
      <c r="N435" s="369"/>
      <c r="O435" s="369"/>
      <c r="P435" s="369"/>
      <c r="Q435" s="369"/>
      <c r="R435" s="369"/>
      <c r="S435" s="369"/>
      <c r="T435" s="369"/>
      <c r="U435" s="369"/>
      <c r="V435" s="369"/>
      <c r="W435" s="369"/>
      <c r="X435" s="369"/>
      <c r="Y435" s="369"/>
      <c r="Z435" s="369"/>
      <c r="AA435" s="369"/>
      <c r="AB435" s="688"/>
    </row>
    <row r="436" spans="3:28" ht="15.75" customHeight="1">
      <c r="C436" s="369"/>
      <c r="D436" s="369"/>
      <c r="E436" s="369"/>
      <c r="F436" s="369"/>
      <c r="G436" s="369"/>
      <c r="H436" s="369"/>
      <c r="I436" s="369"/>
      <c r="J436" s="369"/>
      <c r="K436" s="369"/>
      <c r="L436" s="369"/>
      <c r="M436" s="369"/>
      <c r="N436" s="369"/>
      <c r="O436" s="369"/>
      <c r="P436" s="369"/>
      <c r="Q436" s="369"/>
      <c r="R436" s="369"/>
      <c r="S436" s="369"/>
      <c r="T436" s="369"/>
      <c r="U436" s="369"/>
      <c r="V436" s="369"/>
      <c r="W436" s="369"/>
      <c r="X436" s="369"/>
      <c r="Y436" s="369"/>
      <c r="Z436" s="369"/>
      <c r="AA436" s="369"/>
      <c r="AB436" s="688"/>
    </row>
    <row r="437" spans="3:28" ht="15.75" customHeight="1">
      <c r="C437" s="369"/>
      <c r="D437" s="369"/>
      <c r="E437" s="369"/>
      <c r="F437" s="369"/>
      <c r="G437" s="369"/>
      <c r="H437" s="369"/>
      <c r="I437" s="369"/>
      <c r="J437" s="369"/>
      <c r="K437" s="369"/>
      <c r="L437" s="369"/>
      <c r="M437" s="369"/>
      <c r="N437" s="369"/>
      <c r="O437" s="369"/>
      <c r="P437" s="369"/>
      <c r="Q437" s="369"/>
      <c r="R437" s="369"/>
      <c r="S437" s="369"/>
      <c r="T437" s="369"/>
      <c r="U437" s="369"/>
      <c r="V437" s="369"/>
      <c r="W437" s="369"/>
      <c r="X437" s="369"/>
      <c r="Y437" s="369"/>
      <c r="Z437" s="369"/>
      <c r="AA437" s="369"/>
      <c r="AB437" s="688"/>
    </row>
    <row r="438" spans="3:28" ht="15.75" customHeight="1">
      <c r="C438" s="369"/>
      <c r="D438" s="369"/>
      <c r="E438" s="369"/>
      <c r="F438" s="369"/>
      <c r="G438" s="369"/>
      <c r="H438" s="369"/>
      <c r="I438" s="369"/>
      <c r="J438" s="369"/>
      <c r="K438" s="369"/>
      <c r="L438" s="369"/>
      <c r="M438" s="369"/>
      <c r="N438" s="369"/>
      <c r="O438" s="369"/>
      <c r="P438" s="369"/>
      <c r="Q438" s="369"/>
      <c r="R438" s="369"/>
      <c r="S438" s="369"/>
      <c r="T438" s="369"/>
      <c r="U438" s="369"/>
      <c r="V438" s="369"/>
      <c r="W438" s="369"/>
      <c r="X438" s="369"/>
      <c r="Y438" s="369"/>
      <c r="Z438" s="369"/>
      <c r="AA438" s="369"/>
      <c r="AB438" s="688"/>
    </row>
    <row r="439" spans="3:28" ht="15.75" customHeight="1">
      <c r="C439" s="369"/>
      <c r="D439" s="369"/>
      <c r="E439" s="369"/>
      <c r="F439" s="369"/>
      <c r="G439" s="369"/>
      <c r="H439" s="369"/>
      <c r="I439" s="369"/>
      <c r="J439" s="369"/>
      <c r="K439" s="369"/>
      <c r="L439" s="369"/>
      <c r="M439" s="369"/>
      <c r="N439" s="369"/>
      <c r="O439" s="369"/>
      <c r="P439" s="369"/>
      <c r="Q439" s="369"/>
      <c r="R439" s="369"/>
      <c r="S439" s="369"/>
      <c r="T439" s="369"/>
      <c r="U439" s="369"/>
      <c r="V439" s="369"/>
      <c r="W439" s="369"/>
      <c r="X439" s="369"/>
      <c r="Y439" s="369"/>
      <c r="Z439" s="369"/>
      <c r="AA439" s="369"/>
      <c r="AB439" s="688"/>
    </row>
    <row r="440" spans="3:28" ht="15.75" customHeight="1">
      <c r="C440" s="369"/>
      <c r="D440" s="369"/>
      <c r="E440" s="369"/>
      <c r="F440" s="369"/>
      <c r="G440" s="369"/>
      <c r="H440" s="369"/>
      <c r="I440" s="369"/>
      <c r="J440" s="369"/>
      <c r="K440" s="369"/>
      <c r="L440" s="369"/>
      <c r="M440" s="369"/>
      <c r="N440" s="369"/>
      <c r="O440" s="369"/>
      <c r="P440" s="369"/>
      <c r="Q440" s="369"/>
      <c r="R440" s="369"/>
      <c r="S440" s="369"/>
      <c r="T440" s="369"/>
      <c r="U440" s="369"/>
      <c r="V440" s="369"/>
      <c r="W440" s="369"/>
      <c r="X440" s="369"/>
      <c r="Y440" s="369"/>
      <c r="Z440" s="369"/>
      <c r="AA440" s="369"/>
      <c r="AB440" s="688"/>
    </row>
    <row r="441" spans="3:28" ht="15.75" customHeight="1">
      <c r="C441" s="369"/>
      <c r="D441" s="369"/>
      <c r="E441" s="369"/>
      <c r="F441" s="369"/>
      <c r="G441" s="369"/>
      <c r="H441" s="369"/>
      <c r="I441" s="369"/>
      <c r="J441" s="369"/>
      <c r="K441" s="369"/>
      <c r="L441" s="369"/>
      <c r="M441" s="369"/>
      <c r="N441" s="369"/>
      <c r="O441" s="369"/>
      <c r="P441" s="369"/>
      <c r="Q441" s="369"/>
      <c r="R441" s="369"/>
      <c r="S441" s="369"/>
      <c r="T441" s="369"/>
      <c r="U441" s="369"/>
      <c r="V441" s="369"/>
      <c r="W441" s="369"/>
      <c r="X441" s="369"/>
      <c r="Y441" s="369"/>
      <c r="Z441" s="369"/>
      <c r="AA441" s="369"/>
      <c r="AB441" s="688"/>
    </row>
    <row r="442" spans="3:28" ht="15.75" customHeight="1">
      <c r="C442" s="369"/>
      <c r="D442" s="369"/>
      <c r="E442" s="369"/>
      <c r="F442" s="369"/>
      <c r="G442" s="369"/>
      <c r="H442" s="369"/>
      <c r="I442" s="369"/>
      <c r="J442" s="369"/>
      <c r="K442" s="369"/>
      <c r="L442" s="369"/>
      <c r="M442" s="369"/>
      <c r="N442" s="369"/>
      <c r="O442" s="369"/>
      <c r="P442" s="369"/>
      <c r="Q442" s="369"/>
      <c r="R442" s="369"/>
      <c r="S442" s="369"/>
      <c r="T442" s="369"/>
      <c r="U442" s="369"/>
      <c r="V442" s="369"/>
      <c r="W442" s="369"/>
      <c r="X442" s="369"/>
      <c r="Y442" s="369"/>
      <c r="Z442" s="369"/>
      <c r="AA442" s="369"/>
      <c r="AB442" s="688"/>
    </row>
    <row r="443" spans="3:28" ht="15.75" customHeight="1">
      <c r="C443" s="369"/>
      <c r="D443" s="369"/>
      <c r="E443" s="369"/>
      <c r="F443" s="369"/>
      <c r="G443" s="369"/>
      <c r="H443" s="369"/>
      <c r="I443" s="369"/>
      <c r="J443" s="369"/>
      <c r="K443" s="369"/>
      <c r="L443" s="369"/>
      <c r="M443" s="369"/>
      <c r="N443" s="369"/>
      <c r="O443" s="369"/>
      <c r="P443" s="369"/>
      <c r="Q443" s="369"/>
      <c r="R443" s="369"/>
      <c r="S443" s="369"/>
      <c r="T443" s="369"/>
      <c r="U443" s="369"/>
      <c r="V443" s="369"/>
      <c r="W443" s="369"/>
      <c r="X443" s="369"/>
      <c r="Y443" s="369"/>
      <c r="Z443" s="369"/>
      <c r="AA443" s="369"/>
      <c r="AB443" s="688"/>
    </row>
    <row r="444" spans="3:28" ht="15.75" customHeight="1">
      <c r="C444" s="369"/>
      <c r="D444" s="369"/>
      <c r="E444" s="369"/>
      <c r="F444" s="369"/>
      <c r="G444" s="369"/>
      <c r="H444" s="369"/>
      <c r="I444" s="369"/>
      <c r="J444" s="369"/>
      <c r="K444" s="369"/>
      <c r="L444" s="369"/>
      <c r="M444" s="369"/>
      <c r="N444" s="369"/>
      <c r="O444" s="369"/>
      <c r="P444" s="369"/>
      <c r="Q444" s="369"/>
      <c r="R444" s="369"/>
      <c r="S444" s="369"/>
      <c r="T444" s="369"/>
      <c r="U444" s="369"/>
      <c r="V444" s="369"/>
      <c r="W444" s="369"/>
      <c r="X444" s="369"/>
      <c r="Y444" s="369"/>
      <c r="Z444" s="369"/>
      <c r="AA444" s="369"/>
      <c r="AB444" s="688"/>
    </row>
    <row r="445" spans="3:28" ht="15.75" customHeight="1">
      <c r="C445" s="369"/>
      <c r="D445" s="369"/>
      <c r="E445" s="369"/>
      <c r="F445" s="369"/>
      <c r="G445" s="369"/>
      <c r="H445" s="369"/>
      <c r="I445" s="369"/>
      <c r="J445" s="369"/>
      <c r="K445" s="369"/>
      <c r="L445" s="369"/>
      <c r="M445" s="369"/>
      <c r="N445" s="369"/>
      <c r="O445" s="369"/>
      <c r="P445" s="369"/>
      <c r="Q445" s="369"/>
      <c r="R445" s="369"/>
      <c r="S445" s="369"/>
      <c r="T445" s="369"/>
      <c r="U445" s="369"/>
      <c r="V445" s="369"/>
      <c r="W445" s="369"/>
      <c r="X445" s="369"/>
      <c r="Y445" s="369"/>
      <c r="Z445" s="369"/>
      <c r="AA445" s="369"/>
      <c r="AB445" s="688"/>
    </row>
    <row r="446" spans="3:28" ht="15.75" customHeight="1">
      <c r="C446" s="369"/>
      <c r="D446" s="369"/>
      <c r="E446" s="369"/>
      <c r="F446" s="369"/>
      <c r="G446" s="369"/>
      <c r="H446" s="369"/>
      <c r="I446" s="369"/>
      <c r="J446" s="369"/>
      <c r="K446" s="369"/>
      <c r="L446" s="369"/>
      <c r="M446" s="369"/>
      <c r="N446" s="369"/>
      <c r="O446" s="369"/>
      <c r="P446" s="369"/>
      <c r="Q446" s="369"/>
      <c r="R446" s="369"/>
      <c r="S446" s="369"/>
      <c r="T446" s="369"/>
      <c r="U446" s="369"/>
      <c r="V446" s="369"/>
      <c r="W446" s="369"/>
      <c r="X446" s="369"/>
      <c r="Y446" s="369"/>
      <c r="Z446" s="369"/>
      <c r="AA446" s="369"/>
      <c r="AB446" s="688"/>
    </row>
    <row r="447" spans="3:28" ht="15.75" customHeight="1">
      <c r="C447" s="369"/>
      <c r="D447" s="369"/>
      <c r="E447" s="369"/>
      <c r="F447" s="369"/>
      <c r="G447" s="369"/>
      <c r="H447" s="369"/>
      <c r="I447" s="369"/>
      <c r="J447" s="369"/>
      <c r="K447" s="369"/>
      <c r="L447" s="369"/>
      <c r="M447" s="369"/>
      <c r="N447" s="369"/>
      <c r="O447" s="369"/>
      <c r="P447" s="369"/>
      <c r="Q447" s="369"/>
      <c r="R447" s="369"/>
      <c r="S447" s="369"/>
      <c r="T447" s="369"/>
      <c r="U447" s="369"/>
      <c r="V447" s="369"/>
      <c r="W447" s="369"/>
      <c r="X447" s="369"/>
      <c r="Y447" s="369"/>
      <c r="Z447" s="369"/>
      <c r="AA447" s="369"/>
      <c r="AB447" s="688"/>
    </row>
    <row r="448" spans="3:28" ht="15.75" customHeight="1">
      <c r="C448" s="369"/>
      <c r="D448" s="369"/>
      <c r="E448" s="369"/>
      <c r="F448" s="369"/>
      <c r="G448" s="369"/>
      <c r="H448" s="369"/>
      <c r="I448" s="369"/>
      <c r="J448" s="369"/>
      <c r="K448" s="369"/>
      <c r="L448" s="369"/>
      <c r="M448" s="369"/>
      <c r="N448" s="369"/>
      <c r="O448" s="369"/>
      <c r="P448" s="369"/>
      <c r="Q448" s="369"/>
      <c r="R448" s="369"/>
      <c r="S448" s="369"/>
      <c r="T448" s="369"/>
      <c r="U448" s="369"/>
      <c r="V448" s="369"/>
      <c r="W448" s="369"/>
      <c r="X448" s="369"/>
      <c r="Y448" s="369"/>
      <c r="Z448" s="369"/>
      <c r="AA448" s="369"/>
      <c r="AB448" s="688"/>
    </row>
    <row r="449" spans="3:28" ht="15.75" customHeight="1">
      <c r="C449" s="369"/>
      <c r="D449" s="369"/>
      <c r="E449" s="369"/>
      <c r="F449" s="369"/>
      <c r="G449" s="369"/>
      <c r="H449" s="369"/>
      <c r="I449" s="369"/>
      <c r="J449" s="369"/>
      <c r="K449" s="369"/>
      <c r="L449" s="369"/>
      <c r="M449" s="369"/>
      <c r="N449" s="369"/>
      <c r="O449" s="369"/>
      <c r="P449" s="369"/>
      <c r="Q449" s="369"/>
      <c r="R449" s="369"/>
      <c r="S449" s="369"/>
      <c r="T449" s="369"/>
      <c r="U449" s="369"/>
      <c r="V449" s="369"/>
      <c r="W449" s="369"/>
      <c r="X449" s="369"/>
      <c r="Y449" s="369"/>
      <c r="Z449" s="369"/>
      <c r="AA449" s="369"/>
      <c r="AB449" s="688"/>
    </row>
    <row r="450" spans="3:28" ht="15.75" customHeight="1">
      <c r="C450" s="369"/>
      <c r="D450" s="369"/>
      <c r="E450" s="369"/>
      <c r="F450" s="369"/>
      <c r="G450" s="369"/>
      <c r="H450" s="369"/>
      <c r="I450" s="369"/>
      <c r="J450" s="369"/>
      <c r="K450" s="369"/>
      <c r="L450" s="369"/>
      <c r="M450" s="369"/>
      <c r="N450" s="369"/>
      <c r="O450" s="369"/>
      <c r="P450" s="369"/>
      <c r="Q450" s="369"/>
      <c r="R450" s="369"/>
      <c r="S450" s="369"/>
      <c r="T450" s="369"/>
      <c r="U450" s="369"/>
      <c r="V450" s="369"/>
      <c r="W450" s="369"/>
      <c r="X450" s="369"/>
      <c r="Y450" s="369"/>
      <c r="Z450" s="369"/>
      <c r="AA450" s="369"/>
      <c r="AB450" s="688"/>
    </row>
    <row r="451" spans="3:28" ht="15.75" customHeight="1">
      <c r="C451" s="369"/>
      <c r="D451" s="369"/>
      <c r="E451" s="369"/>
      <c r="F451" s="369"/>
      <c r="G451" s="369"/>
      <c r="H451" s="369"/>
      <c r="I451" s="369"/>
      <c r="J451" s="369"/>
      <c r="K451" s="369"/>
      <c r="L451" s="369"/>
      <c r="M451" s="369"/>
      <c r="N451" s="369"/>
      <c r="O451" s="369"/>
      <c r="P451" s="369"/>
      <c r="Q451" s="369"/>
      <c r="R451" s="369"/>
      <c r="S451" s="369"/>
      <c r="T451" s="369"/>
      <c r="U451" s="369"/>
      <c r="V451" s="369"/>
      <c r="W451" s="369"/>
      <c r="X451" s="369"/>
      <c r="Y451" s="369"/>
      <c r="Z451" s="369"/>
      <c r="AA451" s="369"/>
      <c r="AB451" s="688"/>
    </row>
    <row r="452" spans="3:28" ht="15.75" customHeight="1">
      <c r="C452" s="369"/>
      <c r="D452" s="369"/>
      <c r="E452" s="369"/>
      <c r="F452" s="369"/>
      <c r="G452" s="369"/>
      <c r="H452" s="369"/>
      <c r="I452" s="369"/>
      <c r="J452" s="369"/>
      <c r="K452" s="369"/>
      <c r="L452" s="369"/>
      <c r="M452" s="369"/>
      <c r="N452" s="369"/>
      <c r="O452" s="369"/>
      <c r="P452" s="369"/>
      <c r="Q452" s="369"/>
      <c r="R452" s="369"/>
      <c r="S452" s="369"/>
      <c r="T452" s="369"/>
      <c r="U452" s="369"/>
      <c r="V452" s="369"/>
      <c r="W452" s="369"/>
      <c r="X452" s="369"/>
      <c r="Y452" s="369"/>
      <c r="Z452" s="369"/>
      <c r="AA452" s="369"/>
      <c r="AB452" s="688"/>
    </row>
    <row r="453" spans="3:28" ht="15.75" customHeight="1">
      <c r="C453" s="369"/>
      <c r="D453" s="369"/>
      <c r="E453" s="369"/>
      <c r="F453" s="369"/>
      <c r="G453" s="369"/>
      <c r="H453" s="369"/>
      <c r="I453" s="369"/>
      <c r="J453" s="369"/>
      <c r="K453" s="369"/>
      <c r="L453" s="369"/>
      <c r="M453" s="369"/>
      <c r="N453" s="369"/>
      <c r="O453" s="369"/>
      <c r="P453" s="369"/>
      <c r="Q453" s="369"/>
      <c r="R453" s="369"/>
      <c r="S453" s="369"/>
      <c r="T453" s="369"/>
      <c r="U453" s="369"/>
      <c r="V453" s="369"/>
      <c r="W453" s="369"/>
      <c r="X453" s="369"/>
      <c r="Y453" s="369"/>
      <c r="Z453" s="369"/>
      <c r="AA453" s="369"/>
      <c r="AB453" s="688"/>
    </row>
    <row r="454" spans="3:28" ht="15.75" customHeight="1">
      <c r="C454" s="369"/>
      <c r="D454" s="369"/>
      <c r="E454" s="369"/>
      <c r="F454" s="369"/>
      <c r="G454" s="369"/>
      <c r="H454" s="369"/>
      <c r="I454" s="369"/>
      <c r="J454" s="369"/>
      <c r="K454" s="369"/>
      <c r="L454" s="369"/>
      <c r="M454" s="369"/>
      <c r="N454" s="369"/>
      <c r="O454" s="369"/>
      <c r="P454" s="369"/>
      <c r="Q454" s="369"/>
      <c r="R454" s="369"/>
      <c r="S454" s="369"/>
      <c r="T454" s="369"/>
      <c r="U454" s="369"/>
      <c r="V454" s="369"/>
      <c r="W454" s="369"/>
      <c r="X454" s="369"/>
      <c r="Y454" s="369"/>
      <c r="Z454" s="369"/>
      <c r="AA454" s="369"/>
      <c r="AB454" s="688"/>
    </row>
    <row r="455" spans="3:28" ht="15.75" customHeight="1">
      <c r="C455" s="369"/>
      <c r="D455" s="369"/>
      <c r="E455" s="369"/>
      <c r="F455" s="369"/>
      <c r="G455" s="369"/>
      <c r="H455" s="369"/>
      <c r="I455" s="369"/>
      <c r="J455" s="369"/>
      <c r="K455" s="369"/>
      <c r="L455" s="369"/>
      <c r="M455" s="369"/>
      <c r="N455" s="369"/>
      <c r="O455" s="369"/>
      <c r="P455" s="369"/>
      <c r="Q455" s="369"/>
      <c r="R455" s="369"/>
      <c r="S455" s="369"/>
      <c r="T455" s="369"/>
      <c r="U455" s="369"/>
      <c r="V455" s="369"/>
      <c r="W455" s="369"/>
      <c r="X455" s="369"/>
      <c r="Y455" s="369"/>
      <c r="Z455" s="369"/>
      <c r="AA455" s="369"/>
      <c r="AB455" s="688"/>
    </row>
    <row r="456" spans="3:28" ht="15.75" customHeight="1">
      <c r="C456" s="369"/>
      <c r="D456" s="369"/>
      <c r="E456" s="369"/>
      <c r="F456" s="369"/>
      <c r="G456" s="369"/>
      <c r="H456" s="369"/>
      <c r="I456" s="369"/>
      <c r="J456" s="369"/>
      <c r="K456" s="369"/>
      <c r="L456" s="369"/>
      <c r="M456" s="369"/>
      <c r="N456" s="369"/>
      <c r="O456" s="369"/>
      <c r="P456" s="369"/>
      <c r="Q456" s="369"/>
      <c r="R456" s="369"/>
      <c r="S456" s="369"/>
      <c r="T456" s="369"/>
      <c r="U456" s="369"/>
      <c r="V456" s="369"/>
      <c r="W456" s="369"/>
      <c r="X456" s="369"/>
      <c r="Y456" s="369"/>
      <c r="Z456" s="369"/>
      <c r="AA456" s="369"/>
      <c r="AB456" s="688"/>
    </row>
    <row r="457" spans="3:28" ht="15.75" customHeight="1">
      <c r="C457" s="369"/>
      <c r="D457" s="369"/>
      <c r="E457" s="369"/>
      <c r="F457" s="369"/>
      <c r="G457" s="369"/>
      <c r="H457" s="369"/>
      <c r="I457" s="369"/>
      <c r="J457" s="369"/>
      <c r="K457" s="369"/>
      <c r="L457" s="369"/>
      <c r="M457" s="369"/>
      <c r="N457" s="369"/>
      <c r="O457" s="369"/>
      <c r="P457" s="369"/>
      <c r="Q457" s="369"/>
      <c r="R457" s="369"/>
      <c r="S457" s="369"/>
      <c r="T457" s="369"/>
      <c r="U457" s="369"/>
      <c r="V457" s="369"/>
      <c r="W457" s="369"/>
      <c r="X457" s="369"/>
      <c r="Y457" s="369"/>
      <c r="Z457" s="369"/>
      <c r="AA457" s="369"/>
      <c r="AB457" s="688"/>
    </row>
    <row r="458" spans="3:28" ht="15.75" customHeight="1">
      <c r="C458" s="369"/>
      <c r="D458" s="369"/>
      <c r="E458" s="369"/>
      <c r="F458" s="369"/>
      <c r="G458" s="369"/>
      <c r="H458" s="369"/>
      <c r="I458" s="369"/>
      <c r="J458" s="369"/>
      <c r="K458" s="369"/>
      <c r="L458" s="369"/>
      <c r="M458" s="369"/>
      <c r="N458" s="369"/>
      <c r="O458" s="369"/>
      <c r="P458" s="369"/>
      <c r="Q458" s="369"/>
      <c r="R458" s="369"/>
      <c r="S458" s="369"/>
      <c r="T458" s="369"/>
      <c r="U458" s="369"/>
      <c r="V458" s="369"/>
      <c r="W458" s="369"/>
      <c r="X458" s="369"/>
      <c r="Y458" s="369"/>
      <c r="Z458" s="369"/>
      <c r="AA458" s="369"/>
      <c r="AB458" s="688"/>
    </row>
    <row r="459" spans="3:28" ht="15.75" customHeight="1">
      <c r="C459" s="369"/>
      <c r="D459" s="369"/>
      <c r="E459" s="369"/>
      <c r="F459" s="369"/>
      <c r="G459" s="369"/>
      <c r="H459" s="369"/>
      <c r="I459" s="369"/>
      <c r="J459" s="369"/>
      <c r="K459" s="369"/>
      <c r="L459" s="369"/>
      <c r="M459" s="369"/>
      <c r="N459" s="369"/>
      <c r="O459" s="369"/>
      <c r="P459" s="369"/>
      <c r="Q459" s="369"/>
      <c r="R459" s="369"/>
      <c r="S459" s="369"/>
      <c r="T459" s="369"/>
      <c r="U459" s="369"/>
      <c r="V459" s="369"/>
      <c r="W459" s="369"/>
      <c r="X459" s="369"/>
      <c r="Y459" s="369"/>
      <c r="Z459" s="369"/>
      <c r="AA459" s="369"/>
      <c r="AB459" s="688"/>
    </row>
    <row r="460" spans="3:28" ht="15.75" customHeight="1">
      <c r="C460" s="369"/>
      <c r="D460" s="369"/>
      <c r="E460" s="369"/>
      <c r="F460" s="369"/>
      <c r="G460" s="369"/>
      <c r="H460" s="369"/>
      <c r="I460" s="369"/>
      <c r="J460" s="369"/>
      <c r="K460" s="369"/>
      <c r="L460" s="369"/>
      <c r="M460" s="369"/>
      <c r="N460" s="369"/>
      <c r="O460" s="369"/>
      <c r="P460" s="369"/>
      <c r="Q460" s="369"/>
      <c r="R460" s="369"/>
      <c r="S460" s="369"/>
      <c r="T460" s="369"/>
      <c r="U460" s="369"/>
      <c r="V460" s="369"/>
      <c r="W460" s="369"/>
      <c r="X460" s="369"/>
      <c r="Y460" s="369"/>
      <c r="Z460" s="369"/>
      <c r="AA460" s="369"/>
      <c r="AB460" s="688"/>
    </row>
    <row r="461" spans="3:28" ht="15.75" customHeight="1">
      <c r="C461" s="369"/>
      <c r="D461" s="369"/>
      <c r="E461" s="369"/>
      <c r="F461" s="369"/>
      <c r="G461" s="369"/>
      <c r="H461" s="369"/>
      <c r="I461" s="369"/>
      <c r="J461" s="369"/>
      <c r="K461" s="369"/>
      <c r="L461" s="369"/>
      <c r="M461" s="369"/>
      <c r="N461" s="369"/>
      <c r="O461" s="369"/>
      <c r="P461" s="369"/>
      <c r="Q461" s="369"/>
      <c r="R461" s="369"/>
      <c r="S461" s="369"/>
      <c r="T461" s="369"/>
      <c r="U461" s="369"/>
      <c r="V461" s="369"/>
      <c r="W461" s="369"/>
      <c r="X461" s="369"/>
      <c r="Y461" s="369"/>
      <c r="Z461" s="369"/>
      <c r="AA461" s="369"/>
      <c r="AB461" s="688"/>
    </row>
    <row r="462" spans="3:28" ht="15.75" customHeight="1">
      <c r="C462" s="369"/>
      <c r="D462" s="369"/>
      <c r="E462" s="369"/>
      <c r="F462" s="369"/>
      <c r="G462" s="369"/>
      <c r="H462" s="369"/>
      <c r="I462" s="369"/>
      <c r="J462" s="369"/>
      <c r="K462" s="369"/>
      <c r="L462" s="369"/>
      <c r="M462" s="369"/>
      <c r="N462" s="369"/>
      <c r="O462" s="369"/>
      <c r="P462" s="369"/>
      <c r="Q462" s="369"/>
      <c r="R462" s="369"/>
      <c r="S462" s="369"/>
      <c r="T462" s="369"/>
      <c r="U462" s="369"/>
      <c r="V462" s="369"/>
      <c r="W462" s="369"/>
      <c r="X462" s="369"/>
      <c r="Y462" s="369"/>
      <c r="Z462" s="369"/>
      <c r="AA462" s="369"/>
      <c r="AB462" s="688"/>
    </row>
    <row r="463" spans="3:28" ht="15.75" customHeight="1">
      <c r="C463" s="369"/>
      <c r="D463" s="369"/>
      <c r="E463" s="369"/>
      <c r="F463" s="369"/>
      <c r="G463" s="369"/>
      <c r="H463" s="369"/>
      <c r="I463" s="369"/>
      <c r="J463" s="369"/>
      <c r="K463" s="369"/>
      <c r="L463" s="369"/>
      <c r="M463" s="369"/>
      <c r="N463" s="369"/>
      <c r="O463" s="369"/>
      <c r="P463" s="369"/>
      <c r="Q463" s="369"/>
      <c r="R463" s="369"/>
      <c r="S463" s="369"/>
      <c r="T463" s="369"/>
      <c r="U463" s="369"/>
      <c r="V463" s="369"/>
      <c r="W463" s="369"/>
      <c r="X463" s="369"/>
      <c r="Y463" s="369"/>
      <c r="Z463" s="369"/>
      <c r="AA463" s="369"/>
      <c r="AB463" s="688"/>
    </row>
    <row r="464" spans="3:28" ht="15.75" customHeight="1">
      <c r="C464" s="369"/>
      <c r="D464" s="369"/>
      <c r="E464" s="369"/>
      <c r="F464" s="369"/>
      <c r="G464" s="369"/>
      <c r="H464" s="369"/>
      <c r="I464" s="369"/>
      <c r="J464" s="369"/>
      <c r="K464" s="369"/>
      <c r="L464" s="369"/>
      <c r="M464" s="369"/>
      <c r="N464" s="369"/>
      <c r="O464" s="369"/>
      <c r="P464" s="369"/>
      <c r="Q464" s="369"/>
      <c r="R464" s="369"/>
      <c r="S464" s="369"/>
      <c r="T464" s="369"/>
      <c r="U464" s="369"/>
      <c r="V464" s="369"/>
      <c r="W464" s="369"/>
      <c r="X464" s="369"/>
      <c r="Y464" s="369"/>
      <c r="Z464" s="369"/>
      <c r="AA464" s="369"/>
      <c r="AB464" s="688"/>
    </row>
    <row r="465" spans="3:28" ht="15.75" customHeight="1">
      <c r="C465" s="369"/>
      <c r="D465" s="369"/>
      <c r="E465" s="369"/>
      <c r="F465" s="369"/>
      <c r="G465" s="369"/>
      <c r="H465" s="369"/>
      <c r="I465" s="369"/>
      <c r="J465" s="369"/>
      <c r="K465" s="369"/>
      <c r="L465" s="369"/>
      <c r="M465" s="369"/>
      <c r="N465" s="369"/>
      <c r="O465" s="369"/>
      <c r="P465" s="369"/>
      <c r="Q465" s="369"/>
      <c r="R465" s="369"/>
      <c r="S465" s="369"/>
      <c r="T465" s="369"/>
      <c r="U465" s="369"/>
      <c r="V465" s="369"/>
      <c r="W465" s="369"/>
      <c r="X465" s="369"/>
      <c r="Y465" s="369"/>
      <c r="Z465" s="369"/>
      <c r="AA465" s="369"/>
      <c r="AB465" s="688"/>
    </row>
    <row r="466" spans="3:28" ht="15.75" customHeight="1">
      <c r="C466" s="369"/>
      <c r="D466" s="369"/>
      <c r="E466" s="369"/>
      <c r="F466" s="369"/>
      <c r="G466" s="369"/>
      <c r="H466" s="369"/>
      <c r="I466" s="369"/>
      <c r="J466" s="369"/>
      <c r="K466" s="369"/>
      <c r="L466" s="369"/>
      <c r="M466" s="369"/>
      <c r="N466" s="369"/>
      <c r="O466" s="369"/>
      <c r="P466" s="369"/>
      <c r="Q466" s="369"/>
      <c r="R466" s="369"/>
      <c r="S466" s="369"/>
      <c r="T466" s="369"/>
      <c r="U466" s="369"/>
      <c r="V466" s="369"/>
      <c r="W466" s="369"/>
      <c r="X466" s="369"/>
      <c r="Y466" s="369"/>
      <c r="Z466" s="369"/>
      <c r="AA466" s="369"/>
      <c r="AB466" s="688"/>
    </row>
    <row r="467" spans="3:28" ht="15.75" customHeight="1">
      <c r="C467" s="369"/>
      <c r="D467" s="369"/>
      <c r="E467" s="369"/>
      <c r="F467" s="369"/>
      <c r="G467" s="369"/>
      <c r="H467" s="369"/>
      <c r="I467" s="369"/>
      <c r="J467" s="369"/>
      <c r="K467" s="369"/>
      <c r="L467" s="369"/>
      <c r="M467" s="369"/>
      <c r="N467" s="369"/>
      <c r="O467" s="369"/>
      <c r="P467" s="369"/>
      <c r="Q467" s="369"/>
      <c r="R467" s="369"/>
      <c r="S467" s="369"/>
      <c r="T467" s="369"/>
      <c r="U467" s="369"/>
      <c r="V467" s="369"/>
      <c r="W467" s="369"/>
      <c r="X467" s="369"/>
      <c r="Y467" s="369"/>
      <c r="Z467" s="369"/>
      <c r="AA467" s="369"/>
      <c r="AB467" s="688"/>
    </row>
    <row r="468" spans="3:28" ht="15.75" customHeight="1">
      <c r="C468" s="369"/>
      <c r="D468" s="369"/>
      <c r="E468" s="369"/>
      <c r="F468" s="369"/>
      <c r="G468" s="369"/>
      <c r="H468" s="369"/>
      <c r="I468" s="369"/>
      <c r="J468" s="369"/>
      <c r="K468" s="369"/>
      <c r="L468" s="369"/>
      <c r="M468" s="369"/>
      <c r="N468" s="369"/>
      <c r="O468" s="369"/>
      <c r="P468" s="369"/>
      <c r="Q468" s="369"/>
      <c r="R468" s="369"/>
      <c r="S468" s="369"/>
      <c r="T468" s="369"/>
      <c r="U468" s="369"/>
      <c r="V468" s="369"/>
      <c r="W468" s="369"/>
      <c r="X468" s="369"/>
      <c r="Y468" s="369"/>
      <c r="Z468" s="369"/>
      <c r="AA468" s="369"/>
      <c r="AB468" s="688"/>
    </row>
    <row r="469" spans="3:28" ht="15.75" customHeight="1">
      <c r="C469" s="369"/>
      <c r="D469" s="369"/>
      <c r="E469" s="369"/>
      <c r="F469" s="369"/>
      <c r="G469" s="369"/>
      <c r="H469" s="369"/>
      <c r="I469" s="369"/>
      <c r="J469" s="369"/>
      <c r="K469" s="369"/>
      <c r="L469" s="369"/>
      <c r="M469" s="369"/>
      <c r="N469" s="369"/>
      <c r="O469" s="369"/>
      <c r="P469" s="369"/>
      <c r="Q469" s="369"/>
      <c r="R469" s="369"/>
      <c r="S469" s="369"/>
      <c r="T469" s="369"/>
      <c r="U469" s="369"/>
      <c r="V469" s="369"/>
      <c r="W469" s="369"/>
      <c r="X469" s="369"/>
      <c r="Y469" s="369"/>
      <c r="Z469" s="369"/>
      <c r="AA469" s="369"/>
      <c r="AB469" s="688"/>
    </row>
    <row r="470" spans="3:28" ht="15.75" customHeight="1">
      <c r="C470" s="369"/>
      <c r="D470" s="369"/>
      <c r="E470" s="369"/>
      <c r="F470" s="369"/>
      <c r="G470" s="369"/>
      <c r="H470" s="369"/>
      <c r="I470" s="369"/>
      <c r="J470" s="369"/>
      <c r="K470" s="369"/>
      <c r="L470" s="369"/>
      <c r="M470" s="369"/>
      <c r="N470" s="369"/>
      <c r="O470" s="369"/>
      <c r="P470" s="369"/>
      <c r="Q470" s="369"/>
      <c r="R470" s="369"/>
      <c r="S470" s="369"/>
      <c r="T470" s="369"/>
      <c r="U470" s="369"/>
      <c r="V470" s="369"/>
      <c r="W470" s="369"/>
      <c r="X470" s="369"/>
      <c r="Y470" s="369"/>
      <c r="Z470" s="369"/>
      <c r="AA470" s="369"/>
      <c r="AB470" s="688"/>
    </row>
    <row r="471" spans="3:28" ht="15.75" customHeight="1">
      <c r="C471" s="369"/>
      <c r="D471" s="369"/>
      <c r="E471" s="369"/>
      <c r="F471" s="369"/>
      <c r="G471" s="369"/>
      <c r="H471" s="369"/>
      <c r="I471" s="369"/>
      <c r="J471" s="369"/>
      <c r="K471" s="369"/>
      <c r="L471" s="369"/>
      <c r="M471" s="369"/>
      <c r="N471" s="369"/>
      <c r="O471" s="369"/>
      <c r="P471" s="369"/>
      <c r="Q471" s="369"/>
      <c r="R471" s="369"/>
      <c r="S471" s="369"/>
      <c r="T471" s="369"/>
      <c r="U471" s="369"/>
      <c r="V471" s="369"/>
      <c r="W471" s="369"/>
      <c r="X471" s="369"/>
      <c r="Y471" s="369"/>
      <c r="Z471" s="369"/>
      <c r="AA471" s="369"/>
      <c r="AB471" s="688"/>
    </row>
    <row r="472" spans="3:28" ht="15.75" customHeight="1">
      <c r="C472" s="369"/>
      <c r="D472" s="369"/>
      <c r="E472" s="369"/>
      <c r="F472" s="369"/>
      <c r="G472" s="369"/>
      <c r="H472" s="369"/>
      <c r="I472" s="369"/>
      <c r="J472" s="369"/>
      <c r="K472" s="369"/>
      <c r="L472" s="369"/>
      <c r="M472" s="369"/>
      <c r="N472" s="369"/>
      <c r="O472" s="369"/>
      <c r="P472" s="369"/>
      <c r="Q472" s="369"/>
      <c r="R472" s="369"/>
      <c r="S472" s="369"/>
      <c r="T472" s="369"/>
      <c r="U472" s="369"/>
      <c r="V472" s="369"/>
      <c r="W472" s="369"/>
      <c r="X472" s="369"/>
      <c r="Y472" s="369"/>
      <c r="Z472" s="369"/>
      <c r="AA472" s="369"/>
      <c r="AB472" s="688"/>
    </row>
    <row r="473" spans="3:28" ht="15.75" customHeight="1">
      <c r="C473" s="369"/>
      <c r="D473" s="369"/>
      <c r="E473" s="369"/>
      <c r="F473" s="369"/>
      <c r="G473" s="369"/>
      <c r="H473" s="369"/>
      <c r="I473" s="369"/>
      <c r="J473" s="369"/>
      <c r="K473" s="369"/>
      <c r="L473" s="369"/>
      <c r="M473" s="369"/>
      <c r="N473" s="369"/>
      <c r="O473" s="369"/>
      <c r="P473" s="369"/>
      <c r="Q473" s="369"/>
      <c r="R473" s="369"/>
      <c r="S473" s="369"/>
      <c r="T473" s="369"/>
      <c r="U473" s="369"/>
      <c r="V473" s="369"/>
      <c r="W473" s="369"/>
      <c r="X473" s="369"/>
      <c r="Y473" s="369"/>
      <c r="Z473" s="369"/>
      <c r="AA473" s="369"/>
      <c r="AB473" s="688"/>
    </row>
    <row r="474" spans="3:28" ht="15.75" customHeight="1">
      <c r="C474" s="369"/>
      <c r="D474" s="369"/>
      <c r="E474" s="369"/>
      <c r="F474" s="369"/>
      <c r="G474" s="369"/>
      <c r="H474" s="369"/>
      <c r="I474" s="369"/>
      <c r="J474" s="369"/>
      <c r="K474" s="369"/>
      <c r="L474" s="369"/>
      <c r="M474" s="369"/>
      <c r="N474" s="369"/>
      <c r="O474" s="369"/>
      <c r="P474" s="369"/>
      <c r="Q474" s="369"/>
      <c r="R474" s="369"/>
      <c r="S474" s="369"/>
      <c r="T474" s="369"/>
      <c r="U474" s="369"/>
      <c r="V474" s="369"/>
      <c r="W474" s="369"/>
      <c r="X474" s="369"/>
      <c r="Y474" s="369"/>
      <c r="Z474" s="369"/>
      <c r="AA474" s="369"/>
      <c r="AB474" s="688"/>
    </row>
    <row r="475" spans="3:28" ht="15.75" customHeight="1">
      <c r="C475" s="369"/>
      <c r="D475" s="369"/>
      <c r="E475" s="369"/>
      <c r="F475" s="369"/>
      <c r="G475" s="369"/>
      <c r="H475" s="369"/>
      <c r="I475" s="369"/>
      <c r="J475" s="369"/>
      <c r="K475" s="369"/>
      <c r="L475" s="369"/>
      <c r="M475" s="369"/>
      <c r="N475" s="369"/>
      <c r="O475" s="369"/>
      <c r="P475" s="369"/>
      <c r="Q475" s="369"/>
      <c r="R475" s="369"/>
      <c r="S475" s="369"/>
      <c r="T475" s="369"/>
      <c r="U475" s="369"/>
      <c r="V475" s="369"/>
      <c r="W475" s="369"/>
      <c r="X475" s="369"/>
      <c r="Y475" s="369"/>
      <c r="Z475" s="369"/>
      <c r="AA475" s="369"/>
      <c r="AB475" s="688"/>
    </row>
    <row r="476" spans="3:28" ht="15.75" customHeight="1">
      <c r="C476" s="369"/>
      <c r="D476" s="369"/>
      <c r="E476" s="369"/>
      <c r="F476" s="369"/>
      <c r="G476" s="369"/>
      <c r="H476" s="369"/>
      <c r="I476" s="369"/>
      <c r="J476" s="369"/>
      <c r="K476" s="369"/>
      <c r="L476" s="369"/>
      <c r="M476" s="369"/>
      <c r="N476" s="369"/>
      <c r="O476" s="369"/>
      <c r="P476" s="369"/>
      <c r="Q476" s="369"/>
      <c r="R476" s="369"/>
      <c r="S476" s="369"/>
      <c r="T476" s="369"/>
      <c r="U476" s="369"/>
      <c r="V476" s="369"/>
      <c r="W476" s="369"/>
      <c r="X476" s="369"/>
      <c r="Y476" s="369"/>
      <c r="Z476" s="369"/>
      <c r="AA476" s="369"/>
      <c r="AB476" s="688"/>
    </row>
    <row r="477" spans="3:28" ht="15.75" customHeight="1">
      <c r="C477" s="369"/>
      <c r="D477" s="369"/>
      <c r="E477" s="369"/>
      <c r="F477" s="369"/>
      <c r="G477" s="369"/>
      <c r="H477" s="369"/>
      <c r="I477" s="369"/>
      <c r="J477" s="369"/>
      <c r="K477" s="369"/>
      <c r="L477" s="369"/>
      <c r="M477" s="369"/>
      <c r="N477" s="369"/>
      <c r="O477" s="369"/>
      <c r="P477" s="369"/>
      <c r="Q477" s="369"/>
      <c r="R477" s="369"/>
      <c r="S477" s="369"/>
      <c r="T477" s="369"/>
      <c r="U477" s="369"/>
      <c r="V477" s="369"/>
      <c r="W477" s="369"/>
      <c r="X477" s="369"/>
      <c r="Y477" s="369"/>
      <c r="Z477" s="369"/>
      <c r="AA477" s="369"/>
      <c r="AB477" s="688"/>
    </row>
    <row r="478" spans="3:28" ht="15.75" customHeight="1">
      <c r="C478" s="369"/>
      <c r="D478" s="369"/>
      <c r="E478" s="369"/>
      <c r="F478" s="369"/>
      <c r="G478" s="369"/>
      <c r="H478" s="369"/>
      <c r="I478" s="369"/>
      <c r="J478" s="369"/>
      <c r="K478" s="369"/>
      <c r="L478" s="369"/>
      <c r="M478" s="369"/>
      <c r="N478" s="369"/>
      <c r="O478" s="369"/>
      <c r="P478" s="369"/>
      <c r="Q478" s="369"/>
      <c r="R478" s="369"/>
      <c r="S478" s="369"/>
      <c r="T478" s="369"/>
      <c r="U478" s="369"/>
      <c r="V478" s="369"/>
      <c r="W478" s="369"/>
      <c r="X478" s="369"/>
      <c r="Y478" s="369"/>
      <c r="Z478" s="369"/>
      <c r="AA478" s="369"/>
      <c r="AB478" s="688"/>
    </row>
    <row r="479" spans="3:28" ht="15.75" customHeight="1">
      <c r="C479" s="369"/>
      <c r="D479" s="369"/>
      <c r="E479" s="369"/>
      <c r="F479" s="369"/>
      <c r="G479" s="369"/>
      <c r="H479" s="369"/>
      <c r="I479" s="369"/>
      <c r="J479" s="369"/>
      <c r="K479" s="369"/>
      <c r="L479" s="369"/>
      <c r="M479" s="369"/>
      <c r="N479" s="369"/>
      <c r="O479" s="369"/>
      <c r="P479" s="369"/>
      <c r="Q479" s="369"/>
      <c r="R479" s="369"/>
      <c r="S479" s="369"/>
      <c r="T479" s="369"/>
      <c r="U479" s="369"/>
      <c r="V479" s="369"/>
      <c r="W479" s="369"/>
      <c r="X479" s="369"/>
      <c r="Y479" s="369"/>
      <c r="Z479" s="369"/>
      <c r="AA479" s="369"/>
      <c r="AB479" s="688"/>
    </row>
    <row r="480" spans="3:28" ht="15.75" customHeight="1">
      <c r="C480" s="369"/>
      <c r="D480" s="369"/>
      <c r="E480" s="369"/>
      <c r="F480" s="369"/>
      <c r="G480" s="369"/>
      <c r="H480" s="369"/>
      <c r="I480" s="369"/>
      <c r="J480" s="369"/>
      <c r="K480" s="369"/>
      <c r="L480" s="369"/>
      <c r="M480" s="369"/>
      <c r="N480" s="369"/>
      <c r="O480" s="369"/>
      <c r="P480" s="369"/>
      <c r="Q480" s="369"/>
      <c r="R480" s="369"/>
      <c r="S480" s="369"/>
      <c r="T480" s="369"/>
      <c r="U480" s="369"/>
      <c r="V480" s="369"/>
      <c r="W480" s="369"/>
      <c r="X480" s="369"/>
      <c r="Y480" s="369"/>
      <c r="Z480" s="369"/>
      <c r="AA480" s="369"/>
      <c r="AB480" s="688"/>
    </row>
    <row r="481" spans="3:28" ht="15.75" customHeight="1">
      <c r="C481" s="369"/>
      <c r="D481" s="369"/>
      <c r="E481" s="369"/>
      <c r="F481" s="369"/>
      <c r="G481" s="369"/>
      <c r="H481" s="369"/>
      <c r="I481" s="369"/>
      <c r="J481" s="369"/>
      <c r="K481" s="369"/>
      <c r="L481" s="369"/>
      <c r="M481" s="369"/>
      <c r="N481" s="369"/>
      <c r="O481" s="369"/>
      <c r="P481" s="369"/>
      <c r="Q481" s="369"/>
      <c r="R481" s="369"/>
      <c r="S481" s="369"/>
      <c r="T481" s="369"/>
      <c r="U481" s="369"/>
      <c r="V481" s="369"/>
      <c r="W481" s="369"/>
      <c r="X481" s="369"/>
      <c r="Y481" s="369"/>
      <c r="Z481" s="369"/>
      <c r="AA481" s="369"/>
      <c r="AB481" s="688"/>
    </row>
    <row r="482" spans="3:28" ht="15.75" customHeight="1">
      <c r="C482" s="369"/>
      <c r="D482" s="369"/>
      <c r="E482" s="369"/>
      <c r="F482" s="369"/>
      <c r="G482" s="369"/>
      <c r="H482" s="369"/>
      <c r="I482" s="369"/>
      <c r="J482" s="369"/>
      <c r="K482" s="369"/>
      <c r="L482" s="369"/>
      <c r="M482" s="369"/>
      <c r="N482" s="369"/>
      <c r="O482" s="369"/>
      <c r="P482" s="369"/>
      <c r="Q482" s="369"/>
      <c r="R482" s="369"/>
      <c r="S482" s="369"/>
      <c r="T482" s="369"/>
      <c r="U482" s="369"/>
      <c r="V482" s="369"/>
      <c r="W482" s="369"/>
      <c r="X482" s="369"/>
      <c r="Y482" s="369"/>
      <c r="Z482" s="369"/>
      <c r="AA482" s="369"/>
      <c r="AB482" s="688"/>
    </row>
    <row r="483" spans="3:28" ht="15.75" customHeight="1">
      <c r="C483" s="369"/>
      <c r="D483" s="369"/>
      <c r="E483" s="369"/>
      <c r="F483" s="369"/>
      <c r="G483" s="369"/>
      <c r="H483" s="369"/>
      <c r="I483" s="369"/>
      <c r="J483" s="369"/>
      <c r="K483" s="369"/>
      <c r="L483" s="369"/>
      <c r="M483" s="369"/>
      <c r="N483" s="369"/>
      <c r="O483" s="369"/>
      <c r="P483" s="369"/>
      <c r="Q483" s="369"/>
      <c r="R483" s="369"/>
      <c r="S483" s="369"/>
      <c r="T483" s="369"/>
      <c r="U483" s="369"/>
      <c r="V483" s="369"/>
      <c r="W483" s="369"/>
      <c r="X483" s="369"/>
      <c r="Y483" s="369"/>
      <c r="Z483" s="369"/>
      <c r="AA483" s="369"/>
      <c r="AB483" s="688"/>
    </row>
    <row r="484" spans="3:28" ht="15.75" customHeight="1">
      <c r="C484" s="369"/>
      <c r="D484" s="369"/>
      <c r="E484" s="369"/>
      <c r="F484" s="369"/>
      <c r="G484" s="369"/>
      <c r="H484" s="369"/>
      <c r="I484" s="369"/>
      <c r="J484" s="369"/>
      <c r="K484" s="369"/>
      <c r="L484" s="369"/>
      <c r="M484" s="369"/>
      <c r="N484" s="369"/>
      <c r="O484" s="369"/>
      <c r="P484" s="369"/>
      <c r="Q484" s="369"/>
      <c r="R484" s="369"/>
      <c r="S484" s="369"/>
      <c r="T484" s="369"/>
      <c r="U484" s="369"/>
      <c r="V484" s="369"/>
      <c r="W484" s="369"/>
      <c r="X484" s="369"/>
      <c r="Y484" s="369"/>
      <c r="Z484" s="369"/>
      <c r="AA484" s="369"/>
      <c r="AB484" s="688"/>
    </row>
    <row r="485" spans="3:28" ht="15.75" customHeight="1">
      <c r="C485" s="369"/>
      <c r="D485" s="369"/>
      <c r="E485" s="369"/>
      <c r="F485" s="369"/>
      <c r="G485" s="369"/>
      <c r="H485" s="369"/>
      <c r="I485" s="369"/>
      <c r="J485" s="369"/>
      <c r="K485" s="369"/>
      <c r="L485" s="369"/>
      <c r="M485" s="369"/>
      <c r="N485" s="369"/>
      <c r="O485" s="369"/>
      <c r="P485" s="369"/>
      <c r="Q485" s="369"/>
      <c r="R485" s="369"/>
      <c r="S485" s="369"/>
      <c r="T485" s="369"/>
      <c r="U485" s="369"/>
      <c r="V485" s="369"/>
      <c r="W485" s="369"/>
      <c r="X485" s="369"/>
      <c r="Y485" s="369"/>
      <c r="Z485" s="369"/>
      <c r="AA485" s="369"/>
      <c r="AB485" s="688"/>
    </row>
    <row r="486" spans="3:28" ht="15.75" customHeight="1">
      <c r="C486" s="369"/>
      <c r="D486" s="369"/>
      <c r="E486" s="369"/>
      <c r="F486" s="369"/>
      <c r="G486" s="369"/>
      <c r="H486" s="369"/>
      <c r="I486" s="369"/>
      <c r="J486" s="369"/>
      <c r="K486" s="369"/>
      <c r="L486" s="369"/>
      <c r="M486" s="369"/>
      <c r="N486" s="369"/>
      <c r="O486" s="369"/>
      <c r="P486" s="369"/>
      <c r="Q486" s="369"/>
      <c r="R486" s="369"/>
      <c r="S486" s="369"/>
      <c r="T486" s="369"/>
      <c r="U486" s="369"/>
      <c r="V486" s="369"/>
      <c r="W486" s="369"/>
      <c r="X486" s="369"/>
      <c r="Y486" s="369"/>
      <c r="Z486" s="369"/>
      <c r="AA486" s="369"/>
      <c r="AB486" s="688"/>
    </row>
    <row r="487" spans="3:28" ht="15.75" customHeight="1">
      <c r="C487" s="369"/>
      <c r="D487" s="369"/>
      <c r="E487" s="369"/>
      <c r="F487" s="369"/>
      <c r="G487" s="369"/>
      <c r="H487" s="369"/>
      <c r="I487" s="369"/>
      <c r="J487" s="369"/>
      <c r="K487" s="369"/>
      <c r="L487" s="369"/>
      <c r="M487" s="369"/>
      <c r="N487" s="369"/>
      <c r="O487" s="369"/>
      <c r="P487" s="369"/>
      <c r="Q487" s="369"/>
      <c r="R487" s="369"/>
      <c r="S487" s="369"/>
      <c r="T487" s="369"/>
      <c r="U487" s="369"/>
      <c r="V487" s="369"/>
      <c r="W487" s="369"/>
      <c r="X487" s="369"/>
      <c r="Y487" s="369"/>
      <c r="Z487" s="369"/>
      <c r="AA487" s="369"/>
      <c r="AB487" s="688"/>
    </row>
    <row r="488" spans="3:28" ht="15.75" customHeight="1">
      <c r="C488" s="369"/>
      <c r="D488" s="369"/>
      <c r="E488" s="369"/>
      <c r="F488" s="369"/>
      <c r="G488" s="369"/>
      <c r="H488" s="369"/>
      <c r="I488" s="369"/>
      <c r="J488" s="369"/>
      <c r="K488" s="369"/>
      <c r="L488" s="369"/>
      <c r="M488" s="369"/>
      <c r="N488" s="369"/>
      <c r="O488" s="369"/>
      <c r="P488" s="369"/>
      <c r="Q488" s="369"/>
      <c r="R488" s="369"/>
      <c r="S488" s="369"/>
      <c r="T488" s="369"/>
      <c r="U488" s="369"/>
      <c r="V488" s="369"/>
      <c r="W488" s="369"/>
      <c r="X488" s="369"/>
      <c r="Y488" s="369"/>
      <c r="Z488" s="369"/>
      <c r="AA488" s="369"/>
      <c r="AB488" s="688"/>
    </row>
    <row r="489" spans="3:28" ht="15.75" customHeight="1">
      <c r="C489" s="369"/>
      <c r="D489" s="369"/>
      <c r="E489" s="369"/>
      <c r="F489" s="369"/>
      <c r="G489" s="369"/>
      <c r="H489" s="369"/>
      <c r="I489" s="369"/>
      <c r="J489" s="369"/>
      <c r="K489" s="369"/>
      <c r="L489" s="369"/>
      <c r="M489" s="369"/>
      <c r="N489" s="369"/>
      <c r="O489" s="369"/>
      <c r="P489" s="369"/>
      <c r="Q489" s="369"/>
      <c r="R489" s="369"/>
      <c r="S489" s="369"/>
      <c r="T489" s="369"/>
      <c r="U489" s="369"/>
      <c r="V489" s="369"/>
      <c r="W489" s="369"/>
      <c r="X489" s="369"/>
      <c r="Y489" s="369"/>
      <c r="Z489" s="369"/>
      <c r="AA489" s="369"/>
      <c r="AB489" s="688"/>
    </row>
    <row r="490" spans="3:28" ht="15.75" customHeight="1">
      <c r="C490" s="369"/>
      <c r="D490" s="369"/>
      <c r="E490" s="369"/>
      <c r="F490" s="369"/>
      <c r="G490" s="369"/>
      <c r="H490" s="369"/>
      <c r="I490" s="369"/>
      <c r="J490" s="369"/>
      <c r="K490" s="369"/>
      <c r="L490" s="369"/>
      <c r="M490" s="369"/>
      <c r="N490" s="369"/>
      <c r="O490" s="369"/>
      <c r="P490" s="369"/>
      <c r="Q490" s="369"/>
      <c r="R490" s="369"/>
      <c r="S490" s="369"/>
      <c r="T490" s="369"/>
      <c r="U490" s="369"/>
      <c r="V490" s="369"/>
      <c r="W490" s="369"/>
      <c r="X490" s="369"/>
      <c r="Y490" s="369"/>
      <c r="Z490" s="369"/>
      <c r="AA490" s="369"/>
      <c r="AB490" s="688"/>
    </row>
    <row r="491" spans="3:28" ht="15.75" customHeight="1">
      <c r="C491" s="369"/>
      <c r="D491" s="369"/>
      <c r="E491" s="369"/>
      <c r="F491" s="369"/>
      <c r="G491" s="369"/>
      <c r="H491" s="369"/>
      <c r="I491" s="369"/>
      <c r="J491" s="369"/>
      <c r="K491" s="369"/>
      <c r="L491" s="369"/>
      <c r="M491" s="369"/>
      <c r="N491" s="369"/>
      <c r="O491" s="369"/>
      <c r="P491" s="369"/>
      <c r="Q491" s="369"/>
      <c r="R491" s="369"/>
      <c r="S491" s="369"/>
      <c r="T491" s="369"/>
      <c r="U491" s="369"/>
      <c r="V491" s="369"/>
      <c r="W491" s="369"/>
      <c r="X491" s="369"/>
      <c r="Y491" s="369"/>
      <c r="Z491" s="369"/>
      <c r="AA491" s="369"/>
      <c r="AB491" s="688"/>
    </row>
    <row r="492" spans="3:28" ht="15.75" customHeight="1">
      <c r="C492" s="369"/>
      <c r="D492" s="369"/>
      <c r="E492" s="369"/>
      <c r="F492" s="369"/>
      <c r="G492" s="369"/>
      <c r="H492" s="369"/>
      <c r="I492" s="369"/>
      <c r="J492" s="369"/>
      <c r="K492" s="369"/>
      <c r="L492" s="369"/>
      <c r="M492" s="369"/>
      <c r="N492" s="369"/>
      <c r="O492" s="369"/>
      <c r="P492" s="369"/>
      <c r="Q492" s="369"/>
      <c r="R492" s="369"/>
      <c r="S492" s="369"/>
      <c r="T492" s="369"/>
      <c r="U492" s="369"/>
      <c r="V492" s="369"/>
      <c r="W492" s="369"/>
      <c r="X492" s="369"/>
      <c r="Y492" s="369"/>
      <c r="Z492" s="369"/>
      <c r="AA492" s="369"/>
      <c r="AB492" s="688"/>
    </row>
    <row r="493" spans="3:28" ht="15.75" customHeight="1">
      <c r="C493" s="369"/>
      <c r="D493" s="369"/>
      <c r="E493" s="369"/>
      <c r="F493" s="369"/>
      <c r="G493" s="369"/>
      <c r="H493" s="369"/>
      <c r="I493" s="369"/>
      <c r="J493" s="369"/>
      <c r="K493" s="369"/>
      <c r="L493" s="369"/>
      <c r="M493" s="369"/>
      <c r="N493" s="369"/>
      <c r="O493" s="369"/>
      <c r="P493" s="369"/>
      <c r="Q493" s="369"/>
      <c r="R493" s="369"/>
      <c r="S493" s="369"/>
      <c r="T493" s="369"/>
      <c r="U493" s="369"/>
      <c r="V493" s="369"/>
      <c r="W493" s="369"/>
      <c r="X493" s="369"/>
      <c r="Y493" s="369"/>
      <c r="Z493" s="369"/>
      <c r="AA493" s="369"/>
      <c r="AB493" s="688"/>
    </row>
    <row r="494" spans="3:28" ht="15.75" customHeight="1">
      <c r="C494" s="369"/>
      <c r="D494" s="369"/>
      <c r="E494" s="369"/>
      <c r="F494" s="369"/>
      <c r="G494" s="369"/>
      <c r="H494" s="369"/>
      <c r="I494" s="369"/>
      <c r="J494" s="369"/>
      <c r="K494" s="369"/>
      <c r="L494" s="369"/>
      <c r="M494" s="369"/>
      <c r="N494" s="369"/>
      <c r="O494" s="369"/>
      <c r="P494" s="369"/>
      <c r="Q494" s="369"/>
      <c r="R494" s="369"/>
      <c r="S494" s="369"/>
      <c r="T494" s="369"/>
      <c r="U494" s="369"/>
      <c r="V494" s="369"/>
      <c r="W494" s="369"/>
      <c r="X494" s="369"/>
      <c r="Y494" s="369"/>
      <c r="Z494" s="369"/>
      <c r="AA494" s="369"/>
      <c r="AB494" s="688"/>
    </row>
    <row r="495" spans="3:28" ht="15.75" customHeight="1">
      <c r="C495" s="369"/>
      <c r="D495" s="369"/>
      <c r="E495" s="369"/>
      <c r="F495" s="369"/>
      <c r="G495" s="369"/>
      <c r="H495" s="369"/>
      <c r="I495" s="369"/>
      <c r="J495" s="369"/>
      <c r="K495" s="369"/>
      <c r="L495" s="369"/>
      <c r="M495" s="369"/>
      <c r="N495" s="369"/>
      <c r="O495" s="369"/>
      <c r="P495" s="369"/>
      <c r="Q495" s="369"/>
      <c r="R495" s="369"/>
      <c r="S495" s="369"/>
      <c r="T495" s="369"/>
      <c r="U495" s="369"/>
      <c r="V495" s="369"/>
      <c r="W495" s="369"/>
      <c r="X495" s="369"/>
      <c r="Y495" s="369"/>
      <c r="Z495" s="369"/>
      <c r="AA495" s="369"/>
      <c r="AB495" s="688"/>
    </row>
    <row r="496" spans="3:28" ht="15.75" customHeight="1">
      <c r="C496" s="369"/>
      <c r="D496" s="369"/>
      <c r="E496" s="369"/>
      <c r="F496" s="369"/>
      <c r="G496" s="369"/>
      <c r="H496" s="369"/>
      <c r="I496" s="369"/>
      <c r="J496" s="369"/>
      <c r="K496" s="369"/>
      <c r="L496" s="369"/>
      <c r="M496" s="369"/>
      <c r="N496" s="369"/>
      <c r="O496" s="369"/>
      <c r="P496" s="369"/>
      <c r="Q496" s="369"/>
      <c r="R496" s="369"/>
      <c r="S496" s="369"/>
      <c r="T496" s="369"/>
      <c r="U496" s="369"/>
      <c r="V496" s="369"/>
      <c r="W496" s="369"/>
      <c r="X496" s="369"/>
      <c r="Y496" s="369"/>
      <c r="Z496" s="369"/>
      <c r="AA496" s="369"/>
      <c r="AB496" s="688"/>
    </row>
    <row r="497" spans="3:28" ht="15.75" customHeight="1">
      <c r="C497" s="369"/>
      <c r="D497" s="369"/>
      <c r="E497" s="369"/>
      <c r="F497" s="369"/>
      <c r="G497" s="369"/>
      <c r="H497" s="369"/>
      <c r="I497" s="369"/>
      <c r="J497" s="369"/>
      <c r="K497" s="369"/>
      <c r="L497" s="369"/>
      <c r="M497" s="369"/>
      <c r="N497" s="369"/>
      <c r="O497" s="369"/>
      <c r="P497" s="369"/>
      <c r="Q497" s="369"/>
      <c r="R497" s="369"/>
      <c r="S497" s="369"/>
      <c r="T497" s="369"/>
      <c r="U497" s="369"/>
      <c r="V497" s="369"/>
      <c r="W497" s="369"/>
      <c r="X497" s="369"/>
      <c r="Y497" s="369"/>
      <c r="Z497" s="369"/>
      <c r="AA497" s="369"/>
      <c r="AB497" s="688"/>
    </row>
    <row r="498" spans="3:28" ht="15.75" customHeight="1">
      <c r="C498" s="369"/>
      <c r="D498" s="369"/>
      <c r="E498" s="369"/>
      <c r="F498" s="369"/>
      <c r="G498" s="369"/>
      <c r="H498" s="369"/>
      <c r="I498" s="369"/>
      <c r="J498" s="369"/>
      <c r="K498" s="369"/>
      <c r="L498" s="369"/>
      <c r="M498" s="369"/>
      <c r="N498" s="369"/>
      <c r="O498" s="369"/>
      <c r="P498" s="369"/>
      <c r="Q498" s="369"/>
      <c r="R498" s="369"/>
      <c r="S498" s="369"/>
      <c r="T498" s="369"/>
      <c r="U498" s="369"/>
      <c r="V498" s="369"/>
      <c r="W498" s="369"/>
      <c r="X498" s="369"/>
      <c r="Y498" s="369"/>
      <c r="Z498" s="369"/>
      <c r="AA498" s="369"/>
      <c r="AB498" s="688"/>
    </row>
    <row r="499" spans="3:28" ht="15.75" customHeight="1">
      <c r="C499" s="369"/>
      <c r="D499" s="369"/>
      <c r="E499" s="369"/>
      <c r="F499" s="369"/>
      <c r="G499" s="369"/>
      <c r="H499" s="369"/>
      <c r="I499" s="369"/>
      <c r="J499" s="369"/>
      <c r="K499" s="369"/>
      <c r="L499" s="369"/>
      <c r="M499" s="369"/>
      <c r="N499" s="369"/>
      <c r="O499" s="369"/>
      <c r="P499" s="369"/>
      <c r="Q499" s="369"/>
      <c r="R499" s="369"/>
      <c r="S499" s="369"/>
      <c r="T499" s="369"/>
      <c r="U499" s="369"/>
      <c r="V499" s="369"/>
      <c r="W499" s="369"/>
      <c r="X499" s="369"/>
      <c r="Y499" s="369"/>
      <c r="Z499" s="369"/>
      <c r="AA499" s="369"/>
      <c r="AB499" s="688"/>
    </row>
    <row r="500" spans="3:28" ht="15.75" customHeight="1">
      <c r="C500" s="369"/>
      <c r="D500" s="369"/>
      <c r="E500" s="369"/>
      <c r="F500" s="369"/>
      <c r="G500" s="369"/>
      <c r="H500" s="369"/>
      <c r="I500" s="369"/>
      <c r="J500" s="369"/>
      <c r="K500" s="369"/>
      <c r="L500" s="369"/>
      <c r="M500" s="369"/>
      <c r="N500" s="369"/>
      <c r="O500" s="369"/>
      <c r="P500" s="369"/>
      <c r="Q500" s="369"/>
      <c r="R500" s="369"/>
      <c r="S500" s="369"/>
      <c r="T500" s="369"/>
      <c r="U500" s="369"/>
      <c r="V500" s="369"/>
      <c r="W500" s="369"/>
      <c r="X500" s="369"/>
      <c r="Y500" s="369"/>
      <c r="Z500" s="369"/>
      <c r="AA500" s="369"/>
      <c r="AB500" s="688"/>
    </row>
    <row r="501" spans="3:28" ht="15.75" customHeight="1">
      <c r="C501" s="369"/>
      <c r="D501" s="369"/>
      <c r="E501" s="369"/>
      <c r="F501" s="369"/>
      <c r="G501" s="369"/>
      <c r="H501" s="369"/>
      <c r="I501" s="369"/>
      <c r="J501" s="369"/>
      <c r="K501" s="369"/>
      <c r="L501" s="369"/>
      <c r="M501" s="369"/>
      <c r="N501" s="369"/>
      <c r="O501" s="369"/>
      <c r="P501" s="369"/>
      <c r="Q501" s="369"/>
      <c r="R501" s="369"/>
      <c r="S501" s="369"/>
      <c r="T501" s="369"/>
      <c r="U501" s="369"/>
      <c r="V501" s="369"/>
      <c r="W501" s="369"/>
      <c r="X501" s="369"/>
      <c r="Y501" s="369"/>
      <c r="Z501" s="369"/>
      <c r="AA501" s="369"/>
      <c r="AB501" s="688"/>
    </row>
    <row r="502" spans="3:28" ht="15.75" customHeight="1">
      <c r="C502" s="369"/>
      <c r="D502" s="369"/>
      <c r="E502" s="369"/>
      <c r="F502" s="369"/>
      <c r="G502" s="369"/>
      <c r="H502" s="369"/>
      <c r="I502" s="369"/>
      <c r="J502" s="369"/>
      <c r="K502" s="369"/>
      <c r="L502" s="369"/>
      <c r="M502" s="369"/>
      <c r="N502" s="369"/>
      <c r="O502" s="369"/>
      <c r="P502" s="369"/>
      <c r="Q502" s="369"/>
      <c r="R502" s="369"/>
      <c r="S502" s="369"/>
      <c r="T502" s="369"/>
      <c r="U502" s="369"/>
      <c r="V502" s="369"/>
      <c r="W502" s="369"/>
      <c r="X502" s="369"/>
      <c r="Y502" s="369"/>
      <c r="Z502" s="369"/>
      <c r="AA502" s="369"/>
      <c r="AB502" s="688"/>
    </row>
    <row r="503" spans="3:28" ht="15.75" customHeight="1">
      <c r="C503" s="369"/>
      <c r="D503" s="369"/>
      <c r="E503" s="369"/>
      <c r="F503" s="369"/>
      <c r="G503" s="369"/>
      <c r="H503" s="369"/>
      <c r="I503" s="369"/>
      <c r="J503" s="369"/>
      <c r="K503" s="369"/>
      <c r="L503" s="369"/>
      <c r="M503" s="369"/>
      <c r="N503" s="369"/>
      <c r="O503" s="369"/>
      <c r="P503" s="369"/>
      <c r="Q503" s="369"/>
      <c r="R503" s="369"/>
      <c r="S503" s="369"/>
      <c r="T503" s="369"/>
      <c r="U503" s="369"/>
      <c r="V503" s="369"/>
      <c r="W503" s="369"/>
      <c r="X503" s="369"/>
      <c r="Y503" s="369"/>
      <c r="Z503" s="369"/>
      <c r="AA503" s="369"/>
      <c r="AB503" s="688"/>
    </row>
    <row r="504" spans="3:28" ht="15.75" customHeight="1">
      <c r="C504" s="369"/>
      <c r="D504" s="369"/>
      <c r="E504" s="369"/>
      <c r="F504" s="369"/>
      <c r="G504" s="369"/>
      <c r="H504" s="369"/>
      <c r="I504" s="369"/>
      <c r="J504" s="369"/>
      <c r="K504" s="369"/>
      <c r="L504" s="369"/>
      <c r="M504" s="369"/>
      <c r="N504" s="369"/>
      <c r="O504" s="369"/>
      <c r="P504" s="369"/>
      <c r="Q504" s="369"/>
      <c r="R504" s="369"/>
      <c r="S504" s="369"/>
      <c r="T504" s="369"/>
      <c r="U504" s="369"/>
      <c r="V504" s="369"/>
      <c r="W504" s="369"/>
      <c r="X504" s="369"/>
      <c r="Y504" s="369"/>
      <c r="Z504" s="369"/>
      <c r="AA504" s="369"/>
      <c r="AB504" s="688"/>
    </row>
    <row r="505" spans="3:28" ht="15.75" customHeight="1">
      <c r="C505" s="369"/>
      <c r="D505" s="369"/>
      <c r="E505" s="369"/>
      <c r="F505" s="369"/>
      <c r="G505" s="369"/>
      <c r="H505" s="369"/>
      <c r="I505" s="369"/>
      <c r="J505" s="369"/>
      <c r="K505" s="369"/>
      <c r="L505" s="369"/>
      <c r="M505" s="369"/>
      <c r="N505" s="369"/>
      <c r="O505" s="369"/>
      <c r="P505" s="369"/>
      <c r="Q505" s="369"/>
      <c r="R505" s="369"/>
      <c r="S505" s="369"/>
      <c r="T505" s="369"/>
      <c r="U505" s="369"/>
      <c r="V505" s="369"/>
      <c r="W505" s="369"/>
      <c r="X505" s="369"/>
      <c r="Y505" s="369"/>
      <c r="Z505" s="369"/>
      <c r="AA505" s="369"/>
      <c r="AB505" s="688"/>
    </row>
    <row r="506" spans="3:28" ht="15.75" customHeight="1">
      <c r="C506" s="369"/>
      <c r="D506" s="369"/>
      <c r="E506" s="369"/>
      <c r="F506" s="369"/>
      <c r="G506" s="369"/>
      <c r="H506" s="369"/>
      <c r="I506" s="369"/>
      <c r="J506" s="369"/>
      <c r="K506" s="369"/>
      <c r="L506" s="369"/>
      <c r="M506" s="369"/>
      <c r="N506" s="369"/>
      <c r="O506" s="369"/>
      <c r="P506" s="369"/>
      <c r="Q506" s="369"/>
      <c r="R506" s="369"/>
      <c r="S506" s="369"/>
      <c r="T506" s="369"/>
      <c r="U506" s="369"/>
      <c r="V506" s="369"/>
      <c r="W506" s="369"/>
      <c r="X506" s="369"/>
      <c r="Y506" s="369"/>
      <c r="Z506" s="369"/>
      <c r="AA506" s="369"/>
      <c r="AB506" s="688"/>
    </row>
    <row r="507" spans="3:28" ht="15.75" customHeight="1">
      <c r="C507" s="369"/>
      <c r="D507" s="369"/>
      <c r="E507" s="369"/>
      <c r="F507" s="369"/>
      <c r="G507" s="369"/>
      <c r="H507" s="369"/>
      <c r="I507" s="369"/>
      <c r="J507" s="369"/>
      <c r="K507" s="369"/>
      <c r="L507" s="369"/>
      <c r="M507" s="369"/>
      <c r="N507" s="369"/>
      <c r="O507" s="369"/>
      <c r="P507" s="369"/>
      <c r="Q507" s="369"/>
      <c r="R507" s="369"/>
      <c r="S507" s="369"/>
      <c r="T507" s="369"/>
      <c r="U507" s="369"/>
      <c r="V507" s="369"/>
      <c r="W507" s="369"/>
      <c r="X507" s="369"/>
      <c r="Y507" s="369"/>
      <c r="Z507" s="369"/>
      <c r="AA507" s="369"/>
      <c r="AB507" s="688"/>
    </row>
    <row r="508" spans="3:28" ht="15.75" customHeight="1">
      <c r="C508" s="369"/>
      <c r="D508" s="369"/>
      <c r="E508" s="369"/>
      <c r="F508" s="369"/>
      <c r="G508" s="369"/>
      <c r="H508" s="369"/>
      <c r="I508" s="369"/>
      <c r="J508" s="369"/>
      <c r="K508" s="369"/>
      <c r="L508" s="369"/>
      <c r="M508" s="369"/>
      <c r="N508" s="369"/>
      <c r="O508" s="369"/>
      <c r="P508" s="369"/>
      <c r="Q508" s="369"/>
      <c r="R508" s="369"/>
      <c r="S508" s="369"/>
      <c r="T508" s="369"/>
      <c r="U508" s="369"/>
      <c r="V508" s="369"/>
      <c r="W508" s="369"/>
      <c r="X508" s="369"/>
      <c r="Y508" s="369"/>
      <c r="Z508" s="369"/>
      <c r="AA508" s="369"/>
      <c r="AB508" s="688"/>
    </row>
    <row r="509" spans="3:28" ht="15.75" customHeight="1">
      <c r="C509" s="369"/>
      <c r="D509" s="369"/>
      <c r="E509" s="369"/>
      <c r="F509" s="369"/>
      <c r="G509" s="369"/>
      <c r="H509" s="369"/>
      <c r="I509" s="369"/>
      <c r="J509" s="369"/>
      <c r="K509" s="369"/>
      <c r="L509" s="369"/>
      <c r="M509" s="369"/>
      <c r="N509" s="369"/>
      <c r="O509" s="369"/>
      <c r="P509" s="369"/>
      <c r="Q509" s="369"/>
      <c r="R509" s="369"/>
      <c r="S509" s="369"/>
      <c r="T509" s="369"/>
      <c r="U509" s="369"/>
      <c r="V509" s="369"/>
      <c r="W509" s="369"/>
      <c r="X509" s="369"/>
      <c r="Y509" s="369"/>
      <c r="Z509" s="369"/>
      <c r="AA509" s="369"/>
      <c r="AB509" s="688"/>
    </row>
    <row r="510" spans="3:28" ht="15.75" customHeight="1">
      <c r="C510" s="369"/>
      <c r="D510" s="369"/>
      <c r="E510" s="369"/>
      <c r="F510" s="369"/>
      <c r="G510" s="369"/>
      <c r="H510" s="369"/>
      <c r="I510" s="369"/>
      <c r="J510" s="369"/>
      <c r="K510" s="369"/>
      <c r="L510" s="369"/>
      <c r="M510" s="369"/>
      <c r="N510" s="369"/>
      <c r="O510" s="369"/>
      <c r="P510" s="369"/>
      <c r="Q510" s="369"/>
      <c r="R510" s="369"/>
      <c r="S510" s="369"/>
      <c r="T510" s="369"/>
      <c r="U510" s="369"/>
      <c r="V510" s="369"/>
      <c r="W510" s="369"/>
      <c r="X510" s="369"/>
      <c r="Y510" s="369"/>
      <c r="Z510" s="369"/>
      <c r="AA510" s="369"/>
      <c r="AB510" s="688"/>
    </row>
    <row r="511" spans="3:28" ht="15.75" customHeight="1">
      <c r="C511" s="369"/>
      <c r="D511" s="369"/>
      <c r="E511" s="369"/>
      <c r="F511" s="369"/>
      <c r="G511" s="369"/>
      <c r="H511" s="369"/>
      <c r="I511" s="369"/>
      <c r="J511" s="369"/>
      <c r="K511" s="369"/>
      <c r="L511" s="369"/>
      <c r="M511" s="369"/>
      <c r="N511" s="369"/>
      <c r="O511" s="369"/>
      <c r="P511" s="369"/>
      <c r="Q511" s="369"/>
      <c r="R511" s="369"/>
      <c r="S511" s="369"/>
      <c r="T511" s="369"/>
      <c r="U511" s="369"/>
      <c r="V511" s="369"/>
      <c r="W511" s="369"/>
      <c r="X511" s="369"/>
      <c r="Y511" s="369"/>
      <c r="Z511" s="369"/>
      <c r="AA511" s="369"/>
      <c r="AB511" s="688"/>
    </row>
    <row r="512" spans="3:28" ht="15.75" customHeight="1">
      <c r="C512" s="369"/>
      <c r="D512" s="369"/>
      <c r="E512" s="369"/>
      <c r="F512" s="369"/>
      <c r="G512" s="369"/>
      <c r="H512" s="369"/>
      <c r="I512" s="369"/>
      <c r="J512" s="369"/>
      <c r="K512" s="369"/>
      <c r="L512" s="369"/>
      <c r="M512" s="369"/>
      <c r="N512" s="369"/>
      <c r="O512" s="369"/>
      <c r="P512" s="369"/>
      <c r="Q512" s="369"/>
      <c r="R512" s="369"/>
      <c r="S512" s="369"/>
      <c r="T512" s="369"/>
      <c r="U512" s="369"/>
      <c r="V512" s="369"/>
      <c r="W512" s="369"/>
      <c r="X512" s="369"/>
      <c r="Y512" s="369"/>
      <c r="Z512" s="369"/>
      <c r="AA512" s="369"/>
      <c r="AB512" s="688"/>
    </row>
    <row r="513" spans="3:28" ht="15.75" customHeight="1">
      <c r="C513" s="369"/>
      <c r="D513" s="369"/>
      <c r="E513" s="369"/>
      <c r="F513" s="369"/>
      <c r="G513" s="369"/>
      <c r="H513" s="369"/>
      <c r="I513" s="369"/>
      <c r="J513" s="369"/>
      <c r="K513" s="369"/>
      <c r="L513" s="369"/>
      <c r="M513" s="369"/>
      <c r="N513" s="369"/>
      <c r="O513" s="369"/>
      <c r="P513" s="369"/>
      <c r="Q513" s="369"/>
      <c r="R513" s="369"/>
      <c r="S513" s="369"/>
      <c r="T513" s="369"/>
      <c r="U513" s="369"/>
      <c r="V513" s="369"/>
      <c r="W513" s="369"/>
      <c r="X513" s="369"/>
      <c r="Y513" s="369"/>
      <c r="Z513" s="369"/>
      <c r="AA513" s="369"/>
      <c r="AB513" s="688"/>
    </row>
    <row r="514" spans="3:28" ht="15.75" customHeight="1">
      <c r="C514" s="369"/>
      <c r="D514" s="369"/>
      <c r="E514" s="369"/>
      <c r="F514" s="369"/>
      <c r="G514" s="369"/>
      <c r="H514" s="369"/>
      <c r="I514" s="369"/>
      <c r="J514" s="369"/>
      <c r="K514" s="369"/>
      <c r="L514" s="369"/>
      <c r="M514" s="369"/>
      <c r="N514" s="369"/>
      <c r="O514" s="369"/>
      <c r="P514" s="369"/>
      <c r="Q514" s="369"/>
      <c r="R514" s="369"/>
      <c r="S514" s="369"/>
      <c r="T514" s="369"/>
      <c r="U514" s="369"/>
      <c r="V514" s="369"/>
      <c r="W514" s="369"/>
      <c r="X514" s="369"/>
      <c r="Y514" s="369"/>
      <c r="Z514" s="369"/>
      <c r="AA514" s="369"/>
      <c r="AB514" s="688"/>
    </row>
    <row r="515" spans="3:28" ht="15.75" customHeight="1">
      <c r="C515" s="369"/>
      <c r="D515" s="369"/>
      <c r="E515" s="369"/>
      <c r="F515" s="369"/>
      <c r="G515" s="369"/>
      <c r="H515" s="369"/>
      <c r="I515" s="369"/>
      <c r="J515" s="369"/>
      <c r="K515" s="369"/>
      <c r="L515" s="369"/>
      <c r="M515" s="369"/>
      <c r="N515" s="369"/>
      <c r="O515" s="369"/>
      <c r="P515" s="369"/>
      <c r="Q515" s="369"/>
      <c r="R515" s="369"/>
      <c r="S515" s="369"/>
      <c r="T515" s="369"/>
      <c r="U515" s="369"/>
      <c r="V515" s="369"/>
      <c r="W515" s="369"/>
      <c r="X515" s="369"/>
      <c r="Y515" s="369"/>
      <c r="Z515" s="369"/>
      <c r="AA515" s="369"/>
      <c r="AB515" s="688"/>
    </row>
    <row r="516" spans="3:28" ht="15.75" customHeight="1">
      <c r="C516" s="369"/>
      <c r="D516" s="369"/>
      <c r="E516" s="369"/>
      <c r="F516" s="369"/>
      <c r="G516" s="369"/>
      <c r="H516" s="369"/>
      <c r="I516" s="369"/>
      <c r="J516" s="369"/>
      <c r="K516" s="369"/>
      <c r="L516" s="369"/>
      <c r="M516" s="369"/>
      <c r="N516" s="369"/>
      <c r="O516" s="369"/>
      <c r="P516" s="369"/>
      <c r="Q516" s="369"/>
      <c r="R516" s="369"/>
      <c r="S516" s="369"/>
      <c r="T516" s="369"/>
      <c r="U516" s="369"/>
      <c r="V516" s="369"/>
      <c r="W516" s="369"/>
      <c r="X516" s="369"/>
      <c r="Y516" s="369"/>
      <c r="Z516" s="369"/>
      <c r="AA516" s="369"/>
      <c r="AB516" s="688"/>
    </row>
    <row r="517" spans="3:28" ht="15.75" customHeight="1">
      <c r="C517" s="369"/>
      <c r="D517" s="369"/>
      <c r="E517" s="369"/>
      <c r="F517" s="369"/>
      <c r="G517" s="369"/>
      <c r="H517" s="369"/>
      <c r="I517" s="369"/>
      <c r="J517" s="369"/>
      <c r="K517" s="369"/>
      <c r="L517" s="369"/>
      <c r="M517" s="369"/>
      <c r="N517" s="369"/>
      <c r="O517" s="369"/>
      <c r="P517" s="369"/>
      <c r="Q517" s="369"/>
      <c r="R517" s="369"/>
      <c r="S517" s="369"/>
      <c r="T517" s="369"/>
      <c r="U517" s="369"/>
      <c r="V517" s="369"/>
      <c r="W517" s="369"/>
      <c r="X517" s="369"/>
      <c r="Y517" s="369"/>
      <c r="Z517" s="369"/>
      <c r="AA517" s="369"/>
      <c r="AB517" s="688"/>
    </row>
    <row r="518" spans="3:28" ht="15.75" customHeight="1">
      <c r="C518" s="369"/>
      <c r="D518" s="369"/>
      <c r="E518" s="369"/>
      <c r="F518" s="369"/>
      <c r="G518" s="369"/>
      <c r="H518" s="369"/>
      <c r="I518" s="369"/>
      <c r="J518" s="369"/>
      <c r="K518" s="369"/>
      <c r="L518" s="369"/>
      <c r="M518" s="369"/>
      <c r="N518" s="369"/>
      <c r="O518" s="369"/>
      <c r="P518" s="369"/>
      <c r="Q518" s="369"/>
      <c r="R518" s="369"/>
      <c r="S518" s="369"/>
      <c r="T518" s="369"/>
      <c r="U518" s="369"/>
      <c r="V518" s="369"/>
      <c r="W518" s="369"/>
      <c r="X518" s="369"/>
      <c r="Y518" s="369"/>
      <c r="Z518" s="369"/>
      <c r="AA518" s="369"/>
      <c r="AB518" s="688"/>
    </row>
    <row r="519" spans="3:28" ht="15.75" customHeight="1">
      <c r="C519" s="369"/>
      <c r="D519" s="369"/>
      <c r="E519" s="369"/>
      <c r="F519" s="369"/>
      <c r="G519" s="369"/>
      <c r="H519" s="369"/>
      <c r="I519" s="369"/>
      <c r="J519" s="369"/>
      <c r="K519" s="369"/>
      <c r="L519" s="369"/>
      <c r="M519" s="369"/>
      <c r="N519" s="369"/>
      <c r="O519" s="369"/>
      <c r="P519" s="369"/>
      <c r="Q519" s="369"/>
      <c r="R519" s="369"/>
      <c r="S519" s="369"/>
      <c r="T519" s="369"/>
      <c r="U519" s="369"/>
      <c r="V519" s="369"/>
      <c r="W519" s="369"/>
      <c r="X519" s="369"/>
      <c r="Y519" s="369"/>
      <c r="Z519" s="369"/>
      <c r="AA519" s="369"/>
      <c r="AB519" s="688"/>
    </row>
    <row r="520" spans="3:28" ht="15.75" customHeight="1">
      <c r="C520" s="369"/>
      <c r="D520" s="369"/>
      <c r="E520" s="369"/>
      <c r="F520" s="369"/>
      <c r="G520" s="369"/>
      <c r="H520" s="369"/>
      <c r="I520" s="369"/>
      <c r="J520" s="369"/>
      <c r="K520" s="369"/>
      <c r="L520" s="369"/>
      <c r="M520" s="369"/>
      <c r="N520" s="369"/>
      <c r="O520" s="369"/>
      <c r="P520" s="369"/>
      <c r="Q520" s="369"/>
      <c r="R520" s="369"/>
      <c r="S520" s="369"/>
      <c r="T520" s="369"/>
      <c r="U520" s="369"/>
      <c r="V520" s="369"/>
      <c r="W520" s="369"/>
      <c r="X520" s="369"/>
      <c r="Y520" s="369"/>
      <c r="Z520" s="369"/>
      <c r="AA520" s="369"/>
      <c r="AB520" s="688"/>
    </row>
    <row r="521" spans="3:28" ht="15.75" customHeight="1">
      <c r="C521" s="369"/>
      <c r="D521" s="369"/>
      <c r="E521" s="369"/>
      <c r="F521" s="369"/>
      <c r="G521" s="369"/>
      <c r="H521" s="369"/>
      <c r="I521" s="369"/>
      <c r="J521" s="369"/>
      <c r="K521" s="369"/>
      <c r="L521" s="369"/>
      <c r="M521" s="369"/>
      <c r="N521" s="369"/>
      <c r="O521" s="369"/>
      <c r="P521" s="369"/>
      <c r="Q521" s="369"/>
      <c r="R521" s="369"/>
      <c r="S521" s="369"/>
      <c r="T521" s="369"/>
      <c r="U521" s="369"/>
      <c r="V521" s="369"/>
      <c r="W521" s="369"/>
      <c r="X521" s="369"/>
      <c r="Y521" s="369"/>
      <c r="Z521" s="369"/>
      <c r="AA521" s="369"/>
      <c r="AB521" s="688"/>
    </row>
    <row r="522" spans="3:28" ht="15.75" customHeight="1">
      <c r="C522" s="369"/>
      <c r="D522" s="369"/>
      <c r="E522" s="369"/>
      <c r="F522" s="369"/>
      <c r="G522" s="369"/>
      <c r="H522" s="369"/>
      <c r="I522" s="369"/>
      <c r="J522" s="369"/>
      <c r="K522" s="369"/>
      <c r="L522" s="369"/>
      <c r="M522" s="369"/>
      <c r="N522" s="369"/>
      <c r="O522" s="369"/>
      <c r="P522" s="369"/>
      <c r="Q522" s="369"/>
      <c r="R522" s="369"/>
      <c r="S522" s="369"/>
      <c r="T522" s="369"/>
      <c r="U522" s="369"/>
      <c r="V522" s="369"/>
      <c r="W522" s="369"/>
      <c r="X522" s="369"/>
      <c r="Y522" s="369"/>
      <c r="Z522" s="369"/>
      <c r="AA522" s="369"/>
      <c r="AB522" s="688"/>
    </row>
    <row r="523" spans="3:28" ht="15.75" customHeight="1">
      <c r="C523" s="369"/>
      <c r="D523" s="369"/>
      <c r="E523" s="369"/>
      <c r="F523" s="369"/>
      <c r="G523" s="369"/>
      <c r="H523" s="369"/>
      <c r="I523" s="369"/>
      <c r="J523" s="369"/>
      <c r="K523" s="369"/>
      <c r="L523" s="369"/>
      <c r="M523" s="369"/>
      <c r="N523" s="369"/>
      <c r="O523" s="369"/>
      <c r="P523" s="369"/>
      <c r="Q523" s="369"/>
      <c r="R523" s="369"/>
      <c r="S523" s="369"/>
      <c r="T523" s="369"/>
      <c r="U523" s="369"/>
      <c r="V523" s="369"/>
      <c r="W523" s="369"/>
      <c r="X523" s="369"/>
      <c r="Y523" s="369"/>
      <c r="Z523" s="369"/>
      <c r="AA523" s="369"/>
      <c r="AB523" s="688"/>
    </row>
    <row r="524" spans="3:28" ht="15.75" customHeight="1">
      <c r="C524" s="369"/>
      <c r="D524" s="369"/>
      <c r="E524" s="369"/>
      <c r="F524" s="369"/>
      <c r="G524" s="369"/>
      <c r="H524" s="369"/>
      <c r="I524" s="369"/>
      <c r="J524" s="369"/>
      <c r="K524" s="369"/>
      <c r="L524" s="369"/>
      <c r="M524" s="369"/>
      <c r="N524" s="369"/>
      <c r="O524" s="369"/>
      <c r="P524" s="369"/>
      <c r="Q524" s="369"/>
      <c r="R524" s="369"/>
      <c r="S524" s="369"/>
      <c r="T524" s="369"/>
      <c r="U524" s="369"/>
      <c r="V524" s="369"/>
      <c r="W524" s="369"/>
      <c r="X524" s="369"/>
      <c r="Y524" s="369"/>
      <c r="Z524" s="369"/>
      <c r="AA524" s="369"/>
      <c r="AB524" s="688"/>
    </row>
    <row r="525" spans="3:28" ht="15.75" customHeight="1">
      <c r="C525" s="369"/>
      <c r="D525" s="369"/>
      <c r="E525" s="369"/>
      <c r="F525" s="369"/>
      <c r="G525" s="369"/>
      <c r="H525" s="369"/>
      <c r="I525" s="369"/>
      <c r="J525" s="369"/>
      <c r="K525" s="369"/>
      <c r="L525" s="369"/>
      <c r="M525" s="369"/>
      <c r="N525" s="369"/>
      <c r="O525" s="369"/>
      <c r="P525" s="369"/>
      <c r="Q525" s="369"/>
      <c r="R525" s="369"/>
      <c r="S525" s="369"/>
      <c r="T525" s="369"/>
      <c r="U525" s="369"/>
      <c r="V525" s="369"/>
      <c r="W525" s="369"/>
      <c r="X525" s="369"/>
      <c r="Y525" s="369"/>
      <c r="Z525" s="369"/>
      <c r="AA525" s="369"/>
      <c r="AB525" s="688"/>
    </row>
    <row r="526" spans="3:28" ht="15.75" customHeight="1">
      <c r="C526" s="369"/>
      <c r="D526" s="369"/>
      <c r="E526" s="369"/>
      <c r="F526" s="369"/>
      <c r="G526" s="369"/>
      <c r="H526" s="369"/>
      <c r="I526" s="369"/>
      <c r="J526" s="369"/>
      <c r="K526" s="369"/>
      <c r="L526" s="369"/>
      <c r="M526" s="369"/>
      <c r="N526" s="369"/>
      <c r="O526" s="369"/>
      <c r="P526" s="369"/>
      <c r="Q526" s="369"/>
      <c r="R526" s="369"/>
      <c r="S526" s="369"/>
      <c r="T526" s="369"/>
      <c r="U526" s="369"/>
      <c r="V526" s="369"/>
      <c r="W526" s="369"/>
      <c r="X526" s="369"/>
      <c r="Y526" s="369"/>
      <c r="Z526" s="369"/>
      <c r="AA526" s="369"/>
      <c r="AB526" s="688"/>
    </row>
    <row r="527" spans="3:28" ht="15.75" customHeight="1">
      <c r="C527" s="369"/>
      <c r="D527" s="369"/>
      <c r="E527" s="369"/>
      <c r="F527" s="369"/>
      <c r="G527" s="369"/>
      <c r="H527" s="369"/>
      <c r="I527" s="369"/>
      <c r="J527" s="369"/>
      <c r="K527" s="369"/>
      <c r="L527" s="369"/>
      <c r="M527" s="369"/>
      <c r="N527" s="369"/>
      <c r="O527" s="369"/>
      <c r="P527" s="369"/>
      <c r="Q527" s="369"/>
      <c r="R527" s="369"/>
      <c r="S527" s="369"/>
      <c r="T527" s="369"/>
      <c r="U527" s="369"/>
      <c r="V527" s="369"/>
      <c r="W527" s="369"/>
      <c r="X527" s="369"/>
      <c r="Y527" s="369"/>
      <c r="Z527" s="369"/>
      <c r="AA527" s="369"/>
      <c r="AB527" s="688"/>
    </row>
    <row r="528" spans="3:28" ht="15.75" customHeight="1">
      <c r="C528" s="369"/>
      <c r="D528" s="369"/>
      <c r="E528" s="369"/>
      <c r="F528" s="369"/>
      <c r="G528" s="369"/>
      <c r="H528" s="369"/>
      <c r="I528" s="369"/>
      <c r="J528" s="369"/>
      <c r="K528" s="369"/>
      <c r="L528" s="369"/>
      <c r="M528" s="369"/>
      <c r="N528" s="369"/>
      <c r="O528" s="369"/>
      <c r="P528" s="369"/>
      <c r="Q528" s="369"/>
      <c r="R528" s="369"/>
      <c r="S528" s="369"/>
      <c r="T528" s="369"/>
      <c r="U528" s="369"/>
      <c r="V528" s="369"/>
      <c r="W528" s="369"/>
      <c r="X528" s="369"/>
      <c r="Y528" s="369"/>
      <c r="Z528" s="369"/>
      <c r="AA528" s="369"/>
      <c r="AB528" s="688"/>
    </row>
    <row r="529" spans="3:28" ht="15.75" customHeight="1">
      <c r="C529" s="369"/>
      <c r="D529" s="369"/>
      <c r="E529" s="369"/>
      <c r="F529" s="369"/>
      <c r="G529" s="369"/>
      <c r="H529" s="369"/>
      <c r="I529" s="369"/>
      <c r="J529" s="369"/>
      <c r="K529" s="369"/>
      <c r="L529" s="369"/>
      <c r="M529" s="369"/>
      <c r="N529" s="369"/>
      <c r="O529" s="369"/>
      <c r="P529" s="369"/>
      <c r="Q529" s="369"/>
      <c r="R529" s="369"/>
      <c r="S529" s="369"/>
      <c r="T529" s="369"/>
      <c r="U529" s="369"/>
      <c r="V529" s="369"/>
      <c r="W529" s="369"/>
      <c r="X529" s="369"/>
      <c r="Y529" s="369"/>
      <c r="Z529" s="369"/>
      <c r="AA529" s="369"/>
      <c r="AB529" s="688"/>
    </row>
    <row r="530" spans="3:28" ht="15.75" customHeight="1">
      <c r="C530" s="369"/>
      <c r="D530" s="369"/>
      <c r="E530" s="369"/>
      <c r="F530" s="369"/>
      <c r="G530" s="369"/>
      <c r="H530" s="369"/>
      <c r="I530" s="369"/>
      <c r="J530" s="369"/>
      <c r="K530" s="369"/>
      <c r="L530" s="369"/>
      <c r="M530" s="369"/>
      <c r="N530" s="369"/>
      <c r="O530" s="369"/>
      <c r="P530" s="369"/>
      <c r="Q530" s="369"/>
      <c r="R530" s="369"/>
      <c r="S530" s="369"/>
      <c r="T530" s="369"/>
      <c r="U530" s="369"/>
      <c r="V530" s="369"/>
      <c r="W530" s="369"/>
      <c r="X530" s="369"/>
      <c r="Y530" s="369"/>
      <c r="Z530" s="369"/>
      <c r="AA530" s="369"/>
      <c r="AB530" s="688"/>
    </row>
    <row r="531" spans="3:28" ht="15.75" customHeight="1">
      <c r="C531" s="369"/>
      <c r="D531" s="369"/>
      <c r="E531" s="369"/>
      <c r="F531" s="369"/>
      <c r="G531" s="369"/>
      <c r="H531" s="369"/>
      <c r="I531" s="369"/>
      <c r="J531" s="369"/>
      <c r="K531" s="369"/>
      <c r="L531" s="369"/>
      <c r="M531" s="369"/>
      <c r="N531" s="369"/>
      <c r="O531" s="369"/>
      <c r="P531" s="369"/>
      <c r="Q531" s="369"/>
      <c r="R531" s="369"/>
      <c r="S531" s="369"/>
      <c r="T531" s="369"/>
      <c r="U531" s="369"/>
      <c r="V531" s="369"/>
      <c r="W531" s="369"/>
      <c r="X531" s="369"/>
      <c r="Y531" s="369"/>
      <c r="Z531" s="369"/>
      <c r="AA531" s="369"/>
      <c r="AB531" s="688"/>
    </row>
    <row r="532" spans="3:28" ht="15.75" customHeight="1">
      <c r="C532" s="369"/>
      <c r="D532" s="369"/>
      <c r="E532" s="369"/>
      <c r="F532" s="369"/>
      <c r="G532" s="369"/>
      <c r="H532" s="369"/>
      <c r="I532" s="369"/>
      <c r="J532" s="369"/>
      <c r="K532" s="369"/>
      <c r="L532" s="369"/>
      <c r="M532" s="369"/>
      <c r="N532" s="369"/>
      <c r="O532" s="369"/>
      <c r="P532" s="369"/>
      <c r="Q532" s="369"/>
      <c r="R532" s="369"/>
      <c r="S532" s="369"/>
      <c r="T532" s="369"/>
      <c r="U532" s="369"/>
      <c r="V532" s="369"/>
      <c r="W532" s="369"/>
      <c r="X532" s="369"/>
      <c r="Y532" s="369"/>
      <c r="Z532" s="369"/>
      <c r="AA532" s="369"/>
      <c r="AB532" s="688"/>
    </row>
    <row r="533" spans="3:28" ht="15.75" customHeight="1">
      <c r="C533" s="369"/>
      <c r="D533" s="369"/>
      <c r="E533" s="369"/>
      <c r="F533" s="369"/>
      <c r="G533" s="369"/>
      <c r="H533" s="369"/>
      <c r="I533" s="369"/>
      <c r="J533" s="369"/>
      <c r="K533" s="369"/>
      <c r="L533" s="369"/>
      <c r="M533" s="369"/>
      <c r="N533" s="369"/>
      <c r="O533" s="369"/>
      <c r="P533" s="369"/>
      <c r="Q533" s="369"/>
      <c r="R533" s="369"/>
      <c r="S533" s="369"/>
      <c r="T533" s="369"/>
      <c r="U533" s="369"/>
      <c r="V533" s="369"/>
      <c r="W533" s="369"/>
      <c r="X533" s="369"/>
      <c r="Y533" s="369"/>
      <c r="Z533" s="369"/>
      <c r="AA533" s="369"/>
      <c r="AB533" s="688"/>
    </row>
    <row r="534" spans="3:28" ht="15.75" customHeight="1">
      <c r="C534" s="369"/>
      <c r="D534" s="369"/>
      <c r="E534" s="369"/>
      <c r="F534" s="369"/>
      <c r="G534" s="369"/>
      <c r="H534" s="369"/>
      <c r="I534" s="369"/>
      <c r="J534" s="369"/>
      <c r="K534" s="369"/>
      <c r="L534" s="369"/>
      <c r="M534" s="369"/>
      <c r="N534" s="369"/>
      <c r="O534" s="369"/>
      <c r="P534" s="369"/>
      <c r="Q534" s="369"/>
      <c r="R534" s="369"/>
      <c r="S534" s="369"/>
      <c r="T534" s="369"/>
      <c r="U534" s="369"/>
      <c r="V534" s="369"/>
      <c r="W534" s="369"/>
      <c r="X534" s="369"/>
      <c r="Y534" s="369"/>
      <c r="Z534" s="369"/>
      <c r="AA534" s="369"/>
      <c r="AB534" s="688"/>
    </row>
    <row r="535" spans="3:28" ht="15.75" customHeight="1">
      <c r="C535" s="369"/>
      <c r="D535" s="369"/>
      <c r="E535" s="369"/>
      <c r="F535" s="369"/>
      <c r="G535" s="369"/>
      <c r="H535" s="369"/>
      <c r="I535" s="369"/>
      <c r="J535" s="369"/>
      <c r="K535" s="369"/>
      <c r="L535" s="369"/>
      <c r="M535" s="369"/>
      <c r="N535" s="369"/>
      <c r="O535" s="369"/>
      <c r="P535" s="369"/>
      <c r="Q535" s="369"/>
      <c r="R535" s="369"/>
      <c r="S535" s="369"/>
      <c r="T535" s="369"/>
      <c r="U535" s="369"/>
      <c r="V535" s="369"/>
      <c r="W535" s="369"/>
      <c r="X535" s="369"/>
      <c r="Y535" s="369"/>
      <c r="Z535" s="369"/>
      <c r="AA535" s="369"/>
      <c r="AB535" s="688"/>
    </row>
    <row r="536" spans="3:28" ht="15.75" customHeight="1">
      <c r="C536" s="369"/>
      <c r="D536" s="369"/>
      <c r="E536" s="369"/>
      <c r="F536" s="369"/>
      <c r="G536" s="369"/>
      <c r="H536" s="369"/>
      <c r="I536" s="369"/>
      <c r="J536" s="369"/>
      <c r="K536" s="369"/>
      <c r="L536" s="369"/>
      <c r="M536" s="369"/>
      <c r="N536" s="369"/>
      <c r="O536" s="369"/>
      <c r="P536" s="369"/>
      <c r="Q536" s="369"/>
      <c r="R536" s="369"/>
      <c r="S536" s="369"/>
      <c r="T536" s="369"/>
      <c r="U536" s="369"/>
      <c r="V536" s="369"/>
      <c r="W536" s="369"/>
      <c r="X536" s="369"/>
      <c r="Y536" s="369"/>
      <c r="Z536" s="369"/>
      <c r="AA536" s="369"/>
      <c r="AB536" s="688"/>
    </row>
    <row r="537" spans="3:28" ht="15.75" customHeight="1">
      <c r="C537" s="369"/>
      <c r="D537" s="369"/>
      <c r="E537" s="369"/>
      <c r="F537" s="369"/>
      <c r="G537" s="369"/>
      <c r="H537" s="369"/>
      <c r="I537" s="369"/>
      <c r="J537" s="369"/>
      <c r="K537" s="369"/>
      <c r="L537" s="369"/>
      <c r="M537" s="369"/>
      <c r="N537" s="369"/>
      <c r="O537" s="369"/>
      <c r="P537" s="369"/>
      <c r="Q537" s="369"/>
      <c r="R537" s="369"/>
      <c r="S537" s="369"/>
      <c r="T537" s="369"/>
      <c r="U537" s="369"/>
      <c r="V537" s="369"/>
      <c r="W537" s="369"/>
      <c r="X537" s="369"/>
      <c r="Y537" s="369"/>
      <c r="Z537" s="369"/>
      <c r="AA537" s="369"/>
      <c r="AB537" s="688"/>
    </row>
    <row r="538" spans="3:28" ht="15.75" customHeight="1">
      <c r="C538" s="369"/>
      <c r="D538" s="369"/>
      <c r="E538" s="369"/>
      <c r="F538" s="369"/>
      <c r="G538" s="369"/>
      <c r="H538" s="369"/>
      <c r="I538" s="369"/>
      <c r="J538" s="369"/>
      <c r="K538" s="369"/>
      <c r="L538" s="369"/>
      <c r="M538" s="369"/>
      <c r="N538" s="369"/>
      <c r="O538" s="369"/>
      <c r="P538" s="369"/>
      <c r="Q538" s="369"/>
      <c r="R538" s="369"/>
      <c r="S538" s="369"/>
      <c r="T538" s="369"/>
      <c r="U538" s="369"/>
      <c r="V538" s="369"/>
      <c r="W538" s="369"/>
      <c r="X538" s="369"/>
      <c r="Y538" s="369"/>
      <c r="Z538" s="369"/>
      <c r="AA538" s="369"/>
      <c r="AB538" s="688"/>
    </row>
    <row r="539" spans="3:28" ht="15.75" customHeight="1">
      <c r="C539" s="369"/>
      <c r="D539" s="369"/>
      <c r="E539" s="369"/>
      <c r="F539" s="369"/>
      <c r="G539" s="369"/>
      <c r="H539" s="369"/>
      <c r="I539" s="369"/>
      <c r="J539" s="369"/>
      <c r="K539" s="369"/>
      <c r="L539" s="369"/>
      <c r="M539" s="369"/>
      <c r="N539" s="369"/>
      <c r="O539" s="369"/>
      <c r="P539" s="369"/>
      <c r="Q539" s="369"/>
      <c r="R539" s="369"/>
      <c r="S539" s="369"/>
      <c r="T539" s="369"/>
      <c r="U539" s="369"/>
      <c r="V539" s="369"/>
      <c r="W539" s="369"/>
      <c r="X539" s="369"/>
      <c r="Y539" s="369"/>
      <c r="Z539" s="369"/>
      <c r="AA539" s="369"/>
      <c r="AB539" s="688"/>
    </row>
    <row r="540" spans="3:28" ht="15.75" customHeight="1">
      <c r="C540" s="369"/>
      <c r="D540" s="369"/>
      <c r="E540" s="369"/>
      <c r="F540" s="369"/>
      <c r="G540" s="369"/>
      <c r="H540" s="369"/>
      <c r="I540" s="369"/>
      <c r="J540" s="369"/>
      <c r="K540" s="369"/>
      <c r="L540" s="369"/>
      <c r="M540" s="369"/>
      <c r="N540" s="369"/>
      <c r="O540" s="369"/>
      <c r="P540" s="369"/>
      <c r="Q540" s="369"/>
      <c r="R540" s="369"/>
      <c r="S540" s="369"/>
      <c r="T540" s="369"/>
      <c r="U540" s="369"/>
      <c r="V540" s="369"/>
      <c r="W540" s="369"/>
      <c r="X540" s="369"/>
      <c r="Y540" s="369"/>
      <c r="Z540" s="369"/>
      <c r="AA540" s="369"/>
      <c r="AB540" s="688"/>
    </row>
    <row r="541" spans="3:28" ht="15.75" customHeight="1">
      <c r="C541" s="369"/>
      <c r="D541" s="369"/>
      <c r="E541" s="369"/>
      <c r="F541" s="369"/>
      <c r="G541" s="369"/>
      <c r="H541" s="369"/>
      <c r="I541" s="369"/>
      <c r="J541" s="369"/>
      <c r="K541" s="369"/>
      <c r="L541" s="369"/>
      <c r="M541" s="369"/>
      <c r="N541" s="369"/>
      <c r="O541" s="369"/>
      <c r="P541" s="369"/>
      <c r="Q541" s="369"/>
      <c r="R541" s="369"/>
      <c r="S541" s="369"/>
      <c r="T541" s="369"/>
      <c r="U541" s="369"/>
      <c r="V541" s="369"/>
      <c r="W541" s="369"/>
      <c r="X541" s="369"/>
      <c r="Y541" s="369"/>
      <c r="Z541" s="369"/>
      <c r="AA541" s="369"/>
      <c r="AB541" s="688"/>
    </row>
    <row r="542" spans="3:28" ht="15.75" customHeight="1">
      <c r="C542" s="369"/>
      <c r="D542" s="369"/>
      <c r="E542" s="369"/>
      <c r="F542" s="369"/>
      <c r="G542" s="369"/>
      <c r="H542" s="369"/>
      <c r="I542" s="369"/>
      <c r="J542" s="369"/>
      <c r="K542" s="369"/>
      <c r="L542" s="369"/>
      <c r="M542" s="369"/>
      <c r="N542" s="369"/>
      <c r="O542" s="369"/>
      <c r="P542" s="369"/>
      <c r="Q542" s="369"/>
      <c r="R542" s="369"/>
      <c r="S542" s="369"/>
      <c r="T542" s="369"/>
      <c r="U542" s="369"/>
      <c r="V542" s="369"/>
      <c r="W542" s="369"/>
      <c r="X542" s="369"/>
      <c r="Y542" s="369"/>
      <c r="Z542" s="369"/>
      <c r="AA542" s="369"/>
      <c r="AB542" s="688"/>
    </row>
    <row r="543" spans="3:28" ht="15.75" customHeight="1">
      <c r="C543" s="369"/>
      <c r="D543" s="369"/>
      <c r="E543" s="369"/>
      <c r="F543" s="369"/>
      <c r="G543" s="369"/>
      <c r="H543" s="369"/>
      <c r="I543" s="369"/>
      <c r="J543" s="369"/>
      <c r="K543" s="369"/>
      <c r="L543" s="369"/>
      <c r="M543" s="369"/>
      <c r="N543" s="369"/>
      <c r="O543" s="369"/>
      <c r="P543" s="369"/>
      <c r="Q543" s="369"/>
      <c r="R543" s="369"/>
      <c r="S543" s="369"/>
      <c r="T543" s="369"/>
      <c r="U543" s="369"/>
      <c r="V543" s="369"/>
      <c r="W543" s="369"/>
      <c r="X543" s="369"/>
      <c r="Y543" s="369"/>
      <c r="Z543" s="369"/>
      <c r="AA543" s="369"/>
      <c r="AB543" s="688"/>
    </row>
    <row r="544" spans="3:28" ht="15.75" customHeight="1">
      <c r="C544" s="369"/>
      <c r="D544" s="369"/>
      <c r="E544" s="369"/>
      <c r="F544" s="369"/>
      <c r="G544" s="369"/>
      <c r="H544" s="369"/>
      <c r="I544" s="369"/>
      <c r="J544" s="369"/>
      <c r="K544" s="369"/>
      <c r="L544" s="369"/>
      <c r="M544" s="369"/>
      <c r="N544" s="369"/>
      <c r="O544" s="369"/>
      <c r="P544" s="369"/>
      <c r="Q544" s="369"/>
      <c r="R544" s="369"/>
      <c r="S544" s="369"/>
      <c r="T544" s="369"/>
      <c r="U544" s="369"/>
      <c r="V544" s="369"/>
      <c r="W544" s="369"/>
      <c r="X544" s="369"/>
      <c r="Y544" s="369"/>
      <c r="Z544" s="369"/>
      <c r="AA544" s="369"/>
      <c r="AB544" s="688"/>
    </row>
    <row r="545" spans="3:28" ht="15.75" customHeight="1">
      <c r="C545" s="369"/>
      <c r="D545" s="369"/>
      <c r="E545" s="369"/>
      <c r="F545" s="369"/>
      <c r="G545" s="369"/>
      <c r="H545" s="369"/>
      <c r="I545" s="369"/>
      <c r="J545" s="369"/>
      <c r="K545" s="369"/>
      <c r="L545" s="369"/>
      <c r="M545" s="369"/>
      <c r="N545" s="369"/>
      <c r="O545" s="369"/>
      <c r="P545" s="369"/>
      <c r="Q545" s="369"/>
      <c r="R545" s="369"/>
      <c r="S545" s="369"/>
      <c r="T545" s="369"/>
      <c r="U545" s="369"/>
      <c r="V545" s="369"/>
      <c r="W545" s="369"/>
      <c r="X545" s="369"/>
      <c r="Y545" s="369"/>
      <c r="Z545" s="369"/>
      <c r="AA545" s="369"/>
      <c r="AB545" s="688"/>
    </row>
    <row r="546" spans="3:28" ht="15.75" customHeight="1">
      <c r="C546" s="369"/>
      <c r="D546" s="369"/>
      <c r="E546" s="369"/>
      <c r="F546" s="369"/>
      <c r="G546" s="369"/>
      <c r="H546" s="369"/>
      <c r="I546" s="369"/>
      <c r="J546" s="369"/>
      <c r="K546" s="369"/>
      <c r="L546" s="369"/>
      <c r="M546" s="369"/>
      <c r="N546" s="369"/>
      <c r="O546" s="369"/>
      <c r="P546" s="369"/>
      <c r="Q546" s="369"/>
      <c r="R546" s="369"/>
      <c r="S546" s="369"/>
      <c r="T546" s="369"/>
      <c r="U546" s="369"/>
      <c r="V546" s="369"/>
      <c r="W546" s="369"/>
      <c r="X546" s="369"/>
      <c r="Y546" s="369"/>
      <c r="Z546" s="369"/>
      <c r="AA546" s="369"/>
      <c r="AB546" s="688"/>
    </row>
    <row r="547" spans="3:28" ht="15.75" customHeight="1">
      <c r="C547" s="369"/>
      <c r="D547" s="369"/>
      <c r="E547" s="369"/>
      <c r="F547" s="369"/>
      <c r="G547" s="369"/>
      <c r="H547" s="369"/>
      <c r="I547" s="369"/>
      <c r="J547" s="369"/>
      <c r="K547" s="369"/>
      <c r="L547" s="369"/>
      <c r="M547" s="369"/>
      <c r="N547" s="369"/>
      <c r="O547" s="369"/>
      <c r="P547" s="369"/>
      <c r="Q547" s="369"/>
      <c r="R547" s="369"/>
      <c r="S547" s="369"/>
      <c r="T547" s="369"/>
      <c r="U547" s="369"/>
      <c r="V547" s="369"/>
      <c r="W547" s="369"/>
      <c r="X547" s="369"/>
      <c r="Y547" s="369"/>
      <c r="Z547" s="369"/>
      <c r="AA547" s="369"/>
      <c r="AB547" s="688"/>
    </row>
    <row r="548" spans="3:28" ht="15.75" customHeight="1">
      <c r="C548" s="369"/>
      <c r="D548" s="369"/>
      <c r="E548" s="369"/>
      <c r="F548" s="369"/>
      <c r="G548" s="369"/>
      <c r="H548" s="369"/>
      <c r="I548" s="369"/>
      <c r="J548" s="369"/>
      <c r="K548" s="369"/>
      <c r="L548" s="369"/>
      <c r="M548" s="369"/>
      <c r="N548" s="369"/>
      <c r="O548" s="369"/>
      <c r="P548" s="369"/>
      <c r="Q548" s="369"/>
      <c r="R548" s="369"/>
      <c r="S548" s="369"/>
      <c r="T548" s="369"/>
      <c r="U548" s="369"/>
      <c r="V548" s="369"/>
      <c r="W548" s="369"/>
      <c r="X548" s="369"/>
      <c r="Y548" s="369"/>
      <c r="Z548" s="369"/>
      <c r="AA548" s="369"/>
      <c r="AB548" s="688"/>
    </row>
    <row r="549" spans="3:28" ht="15.75" customHeight="1">
      <c r="C549" s="369"/>
      <c r="D549" s="369"/>
      <c r="E549" s="369"/>
      <c r="F549" s="369"/>
      <c r="G549" s="369"/>
      <c r="H549" s="369"/>
      <c r="I549" s="369"/>
      <c r="J549" s="369"/>
      <c r="K549" s="369"/>
      <c r="L549" s="369"/>
      <c r="M549" s="369"/>
      <c r="N549" s="369"/>
      <c r="O549" s="369"/>
      <c r="P549" s="369"/>
      <c r="Q549" s="369"/>
      <c r="R549" s="369"/>
      <c r="S549" s="369"/>
      <c r="T549" s="369"/>
      <c r="U549" s="369"/>
      <c r="V549" s="369"/>
      <c r="W549" s="369"/>
      <c r="X549" s="369"/>
      <c r="Y549" s="369"/>
      <c r="Z549" s="369"/>
      <c r="AA549" s="369"/>
      <c r="AB549" s="688"/>
    </row>
    <row r="550" spans="3:28" ht="15.75" customHeight="1">
      <c r="C550" s="369"/>
      <c r="D550" s="369"/>
      <c r="E550" s="369"/>
      <c r="F550" s="369"/>
      <c r="G550" s="369"/>
      <c r="H550" s="369"/>
      <c r="I550" s="369"/>
      <c r="J550" s="369"/>
      <c r="K550" s="369"/>
      <c r="L550" s="369"/>
      <c r="M550" s="369"/>
      <c r="N550" s="369"/>
      <c r="O550" s="369"/>
      <c r="P550" s="369"/>
      <c r="Q550" s="369"/>
      <c r="R550" s="369"/>
      <c r="S550" s="369"/>
      <c r="T550" s="369"/>
      <c r="U550" s="369"/>
      <c r="V550" s="369"/>
      <c r="W550" s="369"/>
      <c r="X550" s="369"/>
      <c r="Y550" s="369"/>
      <c r="Z550" s="369"/>
      <c r="AA550" s="369"/>
      <c r="AB550" s="688"/>
    </row>
    <row r="551" spans="3:28" ht="15.75" customHeight="1">
      <c r="C551" s="369"/>
      <c r="D551" s="369"/>
      <c r="E551" s="369"/>
      <c r="F551" s="369"/>
      <c r="G551" s="369"/>
      <c r="H551" s="369"/>
      <c r="I551" s="369"/>
      <c r="J551" s="369"/>
      <c r="K551" s="369"/>
      <c r="L551" s="369"/>
      <c r="M551" s="369"/>
      <c r="N551" s="369"/>
      <c r="O551" s="369"/>
      <c r="P551" s="369"/>
      <c r="Q551" s="369"/>
      <c r="R551" s="369"/>
      <c r="S551" s="369"/>
      <c r="T551" s="369"/>
      <c r="U551" s="369"/>
      <c r="V551" s="369"/>
      <c r="W551" s="369"/>
      <c r="X551" s="369"/>
      <c r="Y551" s="369"/>
      <c r="Z551" s="369"/>
      <c r="AA551" s="369"/>
      <c r="AB551" s="688"/>
    </row>
    <row r="552" spans="3:28" ht="15.75" customHeight="1">
      <c r="C552" s="369"/>
      <c r="D552" s="369"/>
      <c r="E552" s="369"/>
      <c r="F552" s="369"/>
      <c r="G552" s="369"/>
      <c r="H552" s="369"/>
      <c r="I552" s="369"/>
      <c r="J552" s="369"/>
      <c r="K552" s="369"/>
      <c r="L552" s="369"/>
      <c r="M552" s="369"/>
      <c r="N552" s="369"/>
      <c r="O552" s="369"/>
      <c r="P552" s="369"/>
      <c r="Q552" s="369"/>
      <c r="R552" s="369"/>
      <c r="S552" s="369"/>
      <c r="T552" s="369"/>
      <c r="U552" s="369"/>
      <c r="V552" s="369"/>
      <c r="W552" s="369"/>
      <c r="X552" s="369"/>
      <c r="Y552" s="369"/>
      <c r="Z552" s="369"/>
      <c r="AA552" s="369"/>
      <c r="AB552" s="688"/>
    </row>
    <row r="553" spans="3:28" ht="15.75" customHeight="1">
      <c r="C553" s="369"/>
      <c r="D553" s="369"/>
      <c r="E553" s="369"/>
      <c r="F553" s="369"/>
      <c r="G553" s="369"/>
      <c r="H553" s="369"/>
      <c r="I553" s="369"/>
      <c r="J553" s="369"/>
      <c r="K553" s="369"/>
      <c r="L553" s="369"/>
      <c r="M553" s="369"/>
      <c r="N553" s="369"/>
      <c r="O553" s="369"/>
      <c r="P553" s="369"/>
      <c r="Q553" s="369"/>
      <c r="R553" s="369"/>
      <c r="S553" s="369"/>
      <c r="T553" s="369"/>
      <c r="U553" s="369"/>
      <c r="V553" s="369"/>
      <c r="W553" s="369"/>
      <c r="X553" s="369"/>
      <c r="Y553" s="369"/>
      <c r="Z553" s="369"/>
      <c r="AA553" s="369"/>
      <c r="AB553" s="688"/>
    </row>
    <row r="554" spans="3:28" ht="15.75" customHeight="1">
      <c r="C554" s="369"/>
      <c r="D554" s="369"/>
      <c r="E554" s="369"/>
      <c r="F554" s="369"/>
      <c r="G554" s="369"/>
      <c r="H554" s="369"/>
      <c r="I554" s="369"/>
      <c r="J554" s="369"/>
      <c r="K554" s="369"/>
      <c r="L554" s="369"/>
      <c r="M554" s="369"/>
      <c r="N554" s="369"/>
      <c r="O554" s="369"/>
      <c r="P554" s="369"/>
      <c r="Q554" s="369"/>
      <c r="R554" s="369"/>
      <c r="S554" s="369"/>
      <c r="T554" s="369"/>
      <c r="U554" s="369"/>
      <c r="V554" s="369"/>
      <c r="W554" s="369"/>
      <c r="X554" s="369"/>
      <c r="Y554" s="369"/>
      <c r="Z554" s="369"/>
      <c r="AA554" s="369"/>
      <c r="AB554" s="688"/>
    </row>
    <row r="555" spans="3:28" ht="15.75" customHeight="1">
      <c r="C555" s="369"/>
      <c r="D555" s="369"/>
      <c r="E555" s="369"/>
      <c r="F555" s="369"/>
      <c r="G555" s="369"/>
      <c r="H555" s="369"/>
      <c r="I555" s="369"/>
      <c r="J555" s="369"/>
      <c r="K555" s="369"/>
      <c r="L555" s="369"/>
      <c r="M555" s="369"/>
      <c r="N555" s="369"/>
      <c r="O555" s="369"/>
      <c r="P555" s="369"/>
      <c r="Q555" s="369"/>
      <c r="R555" s="369"/>
      <c r="S555" s="369"/>
      <c r="T555" s="369"/>
      <c r="U555" s="369"/>
      <c r="V555" s="369"/>
      <c r="W555" s="369"/>
      <c r="X555" s="369"/>
      <c r="Y555" s="369"/>
      <c r="Z555" s="369"/>
      <c r="AA555" s="369"/>
      <c r="AB555" s="688"/>
    </row>
    <row r="556" spans="3:28" ht="15.75" customHeight="1">
      <c r="C556" s="369"/>
      <c r="D556" s="369"/>
      <c r="E556" s="369"/>
      <c r="F556" s="369"/>
      <c r="G556" s="369"/>
      <c r="H556" s="369"/>
      <c r="I556" s="369"/>
      <c r="J556" s="369"/>
      <c r="K556" s="369"/>
      <c r="L556" s="369"/>
      <c r="M556" s="369"/>
      <c r="N556" s="369"/>
      <c r="O556" s="369"/>
      <c r="P556" s="369"/>
      <c r="Q556" s="369"/>
      <c r="R556" s="369"/>
      <c r="S556" s="369"/>
      <c r="T556" s="369"/>
      <c r="U556" s="369"/>
      <c r="V556" s="369"/>
      <c r="W556" s="369"/>
      <c r="X556" s="369"/>
      <c r="Y556" s="369"/>
      <c r="Z556" s="369"/>
      <c r="AA556" s="369"/>
      <c r="AB556" s="688"/>
    </row>
    <row r="557" spans="3:28" ht="15.75" customHeight="1">
      <c r="C557" s="369"/>
      <c r="D557" s="369"/>
      <c r="E557" s="369"/>
      <c r="F557" s="369"/>
      <c r="G557" s="369"/>
      <c r="H557" s="369"/>
      <c r="I557" s="369"/>
      <c r="J557" s="369"/>
      <c r="K557" s="369"/>
      <c r="L557" s="369"/>
      <c r="M557" s="369"/>
      <c r="N557" s="369"/>
      <c r="O557" s="369"/>
      <c r="P557" s="369"/>
      <c r="Q557" s="369"/>
      <c r="R557" s="369"/>
      <c r="S557" s="369"/>
      <c r="T557" s="369"/>
      <c r="U557" s="369"/>
      <c r="V557" s="369"/>
      <c r="W557" s="369"/>
      <c r="X557" s="369"/>
      <c r="Y557" s="369"/>
      <c r="Z557" s="369"/>
      <c r="AA557" s="369"/>
      <c r="AB557" s="688"/>
    </row>
    <row r="558" spans="3:28" ht="15.75" customHeight="1">
      <c r="C558" s="369"/>
      <c r="D558" s="369"/>
      <c r="E558" s="369"/>
      <c r="F558" s="369"/>
      <c r="G558" s="369"/>
      <c r="H558" s="369"/>
      <c r="I558" s="369"/>
      <c r="J558" s="369"/>
      <c r="K558" s="369"/>
      <c r="L558" s="369"/>
      <c r="M558" s="369"/>
      <c r="N558" s="369"/>
      <c r="O558" s="369"/>
      <c r="P558" s="369"/>
      <c r="Q558" s="369"/>
      <c r="R558" s="369"/>
      <c r="S558" s="369"/>
      <c r="T558" s="369"/>
      <c r="U558" s="369"/>
      <c r="V558" s="369"/>
      <c r="W558" s="369"/>
      <c r="X558" s="369"/>
      <c r="Y558" s="369"/>
      <c r="Z558" s="369"/>
      <c r="AA558" s="369"/>
      <c r="AB558" s="688"/>
    </row>
    <row r="559" spans="3:28" ht="15.75" customHeight="1">
      <c r="C559" s="369"/>
      <c r="D559" s="369"/>
      <c r="E559" s="369"/>
      <c r="F559" s="369"/>
      <c r="G559" s="369"/>
      <c r="H559" s="369"/>
      <c r="I559" s="369"/>
      <c r="J559" s="369"/>
      <c r="K559" s="369"/>
      <c r="L559" s="369"/>
      <c r="M559" s="369"/>
      <c r="N559" s="369"/>
      <c r="O559" s="369"/>
      <c r="P559" s="369"/>
      <c r="Q559" s="369"/>
      <c r="R559" s="369"/>
      <c r="S559" s="369"/>
      <c r="T559" s="369"/>
      <c r="U559" s="369"/>
      <c r="V559" s="369"/>
      <c r="W559" s="369"/>
      <c r="X559" s="369"/>
      <c r="Y559" s="369"/>
      <c r="Z559" s="369"/>
      <c r="AA559" s="369"/>
      <c r="AB559" s="688"/>
    </row>
    <row r="560" spans="3:28" ht="15.75" customHeight="1">
      <c r="C560" s="369"/>
      <c r="D560" s="369"/>
      <c r="E560" s="369"/>
      <c r="F560" s="369"/>
      <c r="G560" s="369"/>
      <c r="H560" s="369"/>
      <c r="I560" s="369"/>
      <c r="J560" s="369"/>
      <c r="K560" s="369"/>
      <c r="L560" s="369"/>
      <c r="M560" s="369"/>
      <c r="N560" s="369"/>
      <c r="O560" s="369"/>
      <c r="P560" s="369"/>
      <c r="Q560" s="369"/>
      <c r="R560" s="369"/>
      <c r="S560" s="369"/>
      <c r="T560" s="369"/>
      <c r="U560" s="369"/>
      <c r="V560" s="369"/>
      <c r="W560" s="369"/>
      <c r="X560" s="369"/>
      <c r="Y560" s="369"/>
      <c r="Z560" s="369"/>
      <c r="AA560" s="369"/>
      <c r="AB560" s="688"/>
    </row>
    <row r="561" spans="3:28" ht="15.75" customHeight="1">
      <c r="C561" s="369"/>
      <c r="D561" s="369"/>
      <c r="E561" s="369"/>
      <c r="F561" s="369"/>
      <c r="G561" s="369"/>
      <c r="H561" s="369"/>
      <c r="I561" s="369"/>
      <c r="J561" s="369"/>
      <c r="K561" s="369"/>
      <c r="L561" s="369"/>
      <c r="M561" s="369"/>
      <c r="N561" s="369"/>
      <c r="O561" s="369"/>
      <c r="P561" s="369"/>
      <c r="Q561" s="369"/>
      <c r="R561" s="369"/>
      <c r="S561" s="369"/>
      <c r="T561" s="369"/>
      <c r="U561" s="369"/>
      <c r="V561" s="369"/>
      <c r="W561" s="369"/>
      <c r="X561" s="369"/>
      <c r="Y561" s="369"/>
      <c r="Z561" s="369"/>
      <c r="AA561" s="369"/>
      <c r="AB561" s="688"/>
    </row>
    <row r="562" spans="3:28" ht="15.75" customHeight="1">
      <c r="C562" s="369"/>
      <c r="D562" s="369"/>
      <c r="E562" s="369"/>
      <c r="F562" s="369"/>
      <c r="G562" s="369"/>
      <c r="H562" s="369"/>
      <c r="I562" s="369"/>
      <c r="J562" s="369"/>
      <c r="K562" s="369"/>
      <c r="L562" s="369"/>
      <c r="M562" s="369"/>
      <c r="N562" s="369"/>
      <c r="O562" s="369"/>
      <c r="P562" s="369"/>
      <c r="Q562" s="369"/>
      <c r="R562" s="369"/>
      <c r="S562" s="369"/>
      <c r="T562" s="369"/>
      <c r="U562" s="369"/>
      <c r="V562" s="369"/>
      <c r="W562" s="369"/>
      <c r="X562" s="369"/>
      <c r="Y562" s="369"/>
      <c r="Z562" s="369"/>
      <c r="AA562" s="369"/>
      <c r="AB562" s="688"/>
    </row>
    <row r="563" spans="3:28" ht="15.75" customHeight="1">
      <c r="C563" s="369"/>
      <c r="D563" s="369"/>
      <c r="E563" s="369"/>
      <c r="F563" s="369"/>
      <c r="G563" s="369"/>
      <c r="H563" s="369"/>
      <c r="I563" s="369"/>
      <c r="J563" s="369"/>
      <c r="K563" s="369"/>
      <c r="L563" s="369"/>
      <c r="M563" s="369"/>
      <c r="N563" s="369"/>
      <c r="O563" s="369"/>
      <c r="P563" s="369"/>
      <c r="Q563" s="369"/>
      <c r="R563" s="369"/>
      <c r="S563" s="369"/>
      <c r="T563" s="369"/>
      <c r="U563" s="369"/>
      <c r="V563" s="369"/>
      <c r="W563" s="369"/>
      <c r="X563" s="369"/>
      <c r="Y563" s="369"/>
      <c r="Z563" s="369"/>
      <c r="AA563" s="369"/>
      <c r="AB563" s="688"/>
    </row>
    <row r="564" spans="3:28" ht="15.75" customHeight="1">
      <c r="C564" s="369"/>
      <c r="D564" s="369"/>
      <c r="E564" s="369"/>
      <c r="F564" s="369"/>
      <c r="G564" s="369"/>
      <c r="H564" s="369"/>
      <c r="I564" s="369"/>
      <c r="J564" s="369"/>
      <c r="K564" s="369"/>
      <c r="L564" s="369"/>
      <c r="M564" s="369"/>
      <c r="N564" s="369"/>
      <c r="O564" s="369"/>
      <c r="P564" s="369"/>
      <c r="Q564" s="369"/>
      <c r="R564" s="369"/>
      <c r="S564" s="369"/>
      <c r="T564" s="369"/>
      <c r="U564" s="369"/>
      <c r="V564" s="369"/>
      <c r="W564" s="369"/>
      <c r="X564" s="369"/>
      <c r="Y564" s="369"/>
      <c r="Z564" s="369"/>
      <c r="AA564" s="369"/>
      <c r="AB564" s="688"/>
    </row>
    <row r="565" spans="3:28" ht="15.75" customHeight="1">
      <c r="C565" s="369"/>
      <c r="D565" s="369"/>
      <c r="E565" s="369"/>
      <c r="F565" s="369"/>
      <c r="G565" s="369"/>
      <c r="H565" s="369"/>
      <c r="I565" s="369"/>
      <c r="J565" s="369"/>
      <c r="K565" s="369"/>
      <c r="L565" s="369"/>
      <c r="M565" s="369"/>
      <c r="N565" s="369"/>
      <c r="O565" s="369"/>
      <c r="P565" s="369"/>
      <c r="Q565" s="369"/>
      <c r="R565" s="369"/>
      <c r="S565" s="369"/>
      <c r="T565" s="369"/>
      <c r="U565" s="369"/>
      <c r="V565" s="369"/>
      <c r="W565" s="369"/>
      <c r="X565" s="369"/>
      <c r="Y565" s="369"/>
      <c r="Z565" s="369"/>
      <c r="AA565" s="369"/>
      <c r="AB565" s="688"/>
    </row>
    <row r="566" spans="3:28" ht="15.75" customHeight="1">
      <c r="C566" s="369"/>
      <c r="D566" s="369"/>
      <c r="E566" s="369"/>
      <c r="F566" s="369"/>
      <c r="G566" s="369"/>
      <c r="H566" s="369"/>
      <c r="I566" s="369"/>
      <c r="J566" s="369"/>
      <c r="K566" s="369"/>
      <c r="L566" s="369"/>
      <c r="M566" s="369"/>
      <c r="N566" s="369"/>
      <c r="O566" s="369"/>
      <c r="P566" s="369"/>
      <c r="Q566" s="369"/>
      <c r="R566" s="369"/>
      <c r="S566" s="369"/>
      <c r="T566" s="369"/>
      <c r="U566" s="369"/>
      <c r="V566" s="369"/>
      <c r="W566" s="369"/>
      <c r="X566" s="369"/>
      <c r="Y566" s="369"/>
      <c r="Z566" s="369"/>
      <c r="AA566" s="369"/>
      <c r="AB566" s="688"/>
    </row>
    <row r="567" spans="3:28" ht="15.75" customHeight="1">
      <c r="C567" s="369"/>
      <c r="D567" s="369"/>
      <c r="E567" s="369"/>
      <c r="F567" s="369"/>
      <c r="G567" s="369"/>
      <c r="H567" s="369"/>
      <c r="I567" s="369"/>
      <c r="J567" s="369"/>
      <c r="K567" s="369"/>
      <c r="L567" s="369"/>
      <c r="M567" s="369"/>
      <c r="N567" s="369"/>
      <c r="O567" s="369"/>
      <c r="P567" s="369"/>
      <c r="Q567" s="369"/>
      <c r="R567" s="369"/>
      <c r="S567" s="369"/>
      <c r="T567" s="369"/>
      <c r="U567" s="369"/>
      <c r="V567" s="369"/>
      <c r="W567" s="369"/>
      <c r="X567" s="369"/>
      <c r="Y567" s="369"/>
      <c r="Z567" s="369"/>
      <c r="AA567" s="369"/>
      <c r="AB567" s="688"/>
    </row>
    <row r="568" spans="3:28" ht="15.75" customHeight="1">
      <c r="C568" s="369"/>
      <c r="D568" s="369"/>
      <c r="E568" s="369"/>
      <c r="F568" s="369"/>
      <c r="G568" s="369"/>
      <c r="H568" s="369"/>
      <c r="I568" s="369"/>
      <c r="J568" s="369"/>
      <c r="K568" s="369"/>
      <c r="L568" s="369"/>
      <c r="M568" s="369"/>
      <c r="N568" s="369"/>
      <c r="O568" s="369"/>
      <c r="P568" s="369"/>
      <c r="Q568" s="369"/>
      <c r="R568" s="369"/>
      <c r="S568" s="369"/>
      <c r="T568" s="369"/>
      <c r="U568" s="369"/>
      <c r="V568" s="369"/>
      <c r="W568" s="369"/>
      <c r="X568" s="369"/>
      <c r="Y568" s="369"/>
      <c r="Z568" s="369"/>
      <c r="AA568" s="369"/>
      <c r="AB568" s="688"/>
    </row>
    <row r="569" spans="3:28" ht="15.75" customHeight="1">
      <c r="C569" s="369"/>
      <c r="D569" s="369"/>
      <c r="E569" s="369"/>
      <c r="F569" s="369"/>
      <c r="G569" s="369"/>
      <c r="H569" s="369"/>
      <c r="I569" s="369"/>
      <c r="J569" s="369"/>
      <c r="K569" s="369"/>
      <c r="L569" s="369"/>
      <c r="M569" s="369"/>
      <c r="N569" s="369"/>
      <c r="O569" s="369"/>
      <c r="P569" s="369"/>
      <c r="Q569" s="369"/>
      <c r="R569" s="369"/>
      <c r="S569" s="369"/>
      <c r="T569" s="369"/>
      <c r="U569" s="369"/>
      <c r="V569" s="369"/>
      <c r="W569" s="369"/>
      <c r="X569" s="369"/>
      <c r="Y569" s="369"/>
      <c r="Z569" s="369"/>
      <c r="AA569" s="369"/>
      <c r="AB569" s="688"/>
    </row>
    <row r="570" spans="3:28" ht="15.75" customHeight="1">
      <c r="C570" s="369"/>
      <c r="D570" s="369"/>
      <c r="E570" s="369"/>
      <c r="F570" s="369"/>
      <c r="G570" s="369"/>
      <c r="H570" s="369"/>
      <c r="I570" s="369"/>
      <c r="J570" s="369"/>
      <c r="K570" s="369"/>
      <c r="L570" s="369"/>
      <c r="M570" s="369"/>
      <c r="N570" s="369"/>
      <c r="O570" s="369"/>
      <c r="P570" s="369"/>
      <c r="Q570" s="369"/>
      <c r="R570" s="369"/>
      <c r="S570" s="369"/>
      <c r="T570" s="369"/>
      <c r="U570" s="369"/>
      <c r="V570" s="369"/>
      <c r="W570" s="369"/>
      <c r="X570" s="369"/>
      <c r="Y570" s="369"/>
      <c r="Z570" s="369"/>
      <c r="AA570" s="369"/>
      <c r="AB570" s="688"/>
    </row>
    <row r="571" spans="3:28" ht="15.75" customHeight="1">
      <c r="C571" s="369"/>
      <c r="D571" s="369"/>
      <c r="E571" s="369"/>
      <c r="F571" s="369"/>
      <c r="G571" s="369"/>
      <c r="H571" s="369"/>
      <c r="I571" s="369"/>
      <c r="J571" s="369"/>
      <c r="K571" s="369"/>
      <c r="L571" s="369"/>
      <c r="M571" s="369"/>
      <c r="N571" s="369"/>
      <c r="O571" s="369"/>
      <c r="P571" s="369"/>
      <c r="Q571" s="369"/>
      <c r="R571" s="369"/>
      <c r="S571" s="369"/>
      <c r="T571" s="369"/>
      <c r="U571" s="369"/>
      <c r="V571" s="369"/>
      <c r="W571" s="369"/>
      <c r="X571" s="369"/>
      <c r="Y571" s="369"/>
      <c r="Z571" s="369"/>
      <c r="AA571" s="369"/>
      <c r="AB571" s="688"/>
    </row>
    <row r="572" spans="3:28" ht="15.75" customHeight="1">
      <c r="C572" s="369"/>
      <c r="D572" s="369"/>
      <c r="E572" s="369"/>
      <c r="F572" s="369"/>
      <c r="G572" s="369"/>
      <c r="H572" s="369"/>
      <c r="I572" s="369"/>
      <c r="J572" s="369"/>
      <c r="K572" s="369"/>
      <c r="L572" s="369"/>
      <c r="M572" s="369"/>
      <c r="N572" s="369"/>
      <c r="O572" s="369"/>
      <c r="P572" s="369"/>
      <c r="Q572" s="369"/>
      <c r="R572" s="369"/>
      <c r="S572" s="369"/>
      <c r="T572" s="369"/>
      <c r="U572" s="369"/>
      <c r="V572" s="369"/>
      <c r="W572" s="369"/>
      <c r="X572" s="369"/>
      <c r="Y572" s="369"/>
      <c r="Z572" s="369"/>
      <c r="AA572" s="369"/>
      <c r="AB572" s="688"/>
    </row>
    <row r="573" spans="3:28" ht="15.75" customHeight="1">
      <c r="C573" s="369"/>
      <c r="D573" s="369"/>
      <c r="E573" s="369"/>
      <c r="F573" s="369"/>
      <c r="G573" s="369"/>
      <c r="H573" s="369"/>
      <c r="I573" s="369"/>
      <c r="J573" s="369"/>
      <c r="K573" s="369"/>
      <c r="L573" s="369"/>
      <c r="M573" s="369"/>
      <c r="N573" s="369"/>
      <c r="O573" s="369"/>
      <c r="P573" s="369"/>
      <c r="Q573" s="369"/>
      <c r="R573" s="369"/>
      <c r="S573" s="369"/>
      <c r="T573" s="369"/>
      <c r="U573" s="369"/>
      <c r="V573" s="369"/>
      <c r="W573" s="369"/>
      <c r="X573" s="369"/>
      <c r="Y573" s="369"/>
      <c r="Z573" s="369"/>
      <c r="AA573" s="369"/>
      <c r="AB573" s="688"/>
    </row>
    <row r="574" spans="3:28" ht="15.75" customHeight="1">
      <c r="C574" s="369"/>
      <c r="D574" s="369"/>
      <c r="E574" s="369"/>
      <c r="F574" s="369"/>
      <c r="G574" s="369"/>
      <c r="H574" s="369"/>
      <c r="I574" s="369"/>
      <c r="J574" s="369"/>
      <c r="K574" s="369"/>
      <c r="L574" s="369"/>
      <c r="M574" s="369"/>
      <c r="N574" s="369"/>
      <c r="O574" s="369"/>
      <c r="P574" s="369"/>
      <c r="Q574" s="369"/>
      <c r="R574" s="369"/>
      <c r="S574" s="369"/>
      <c r="T574" s="369"/>
      <c r="U574" s="369"/>
      <c r="V574" s="369"/>
      <c r="W574" s="369"/>
      <c r="X574" s="369"/>
      <c r="Y574" s="369"/>
      <c r="Z574" s="369"/>
      <c r="AA574" s="369"/>
      <c r="AB574" s="688"/>
    </row>
    <row r="575" spans="3:28" ht="15.75" customHeight="1">
      <c r="C575" s="369"/>
      <c r="D575" s="369"/>
      <c r="E575" s="369"/>
      <c r="F575" s="369"/>
      <c r="G575" s="369"/>
      <c r="H575" s="369"/>
      <c r="I575" s="369"/>
      <c r="J575" s="369"/>
      <c r="K575" s="369"/>
      <c r="L575" s="369"/>
      <c r="M575" s="369"/>
      <c r="N575" s="369"/>
      <c r="O575" s="369"/>
      <c r="P575" s="369"/>
      <c r="Q575" s="369"/>
      <c r="R575" s="369"/>
      <c r="S575" s="369"/>
      <c r="T575" s="369"/>
      <c r="U575" s="369"/>
      <c r="V575" s="369"/>
      <c r="W575" s="369"/>
      <c r="X575" s="369"/>
      <c r="Y575" s="369"/>
      <c r="Z575" s="369"/>
      <c r="AA575" s="369"/>
      <c r="AB575" s="688"/>
    </row>
    <row r="576" spans="3:28" ht="15.75" customHeight="1">
      <c r="C576" s="369"/>
      <c r="D576" s="369"/>
      <c r="E576" s="369"/>
      <c r="F576" s="369"/>
      <c r="G576" s="369"/>
      <c r="H576" s="369"/>
      <c r="I576" s="369"/>
      <c r="J576" s="369"/>
      <c r="K576" s="369"/>
      <c r="L576" s="369"/>
      <c r="M576" s="369"/>
      <c r="N576" s="369"/>
      <c r="O576" s="369"/>
      <c r="P576" s="369"/>
      <c r="Q576" s="369"/>
      <c r="R576" s="369"/>
      <c r="S576" s="369"/>
      <c r="T576" s="369"/>
      <c r="U576" s="369"/>
      <c r="V576" s="369"/>
      <c r="W576" s="369"/>
      <c r="X576" s="369"/>
      <c r="Y576" s="369"/>
      <c r="Z576" s="369"/>
      <c r="AA576" s="369"/>
      <c r="AB576" s="688"/>
    </row>
    <row r="577" spans="3:28" ht="15.75" customHeight="1">
      <c r="C577" s="369"/>
      <c r="D577" s="369"/>
      <c r="E577" s="369"/>
      <c r="F577" s="369"/>
      <c r="G577" s="369"/>
      <c r="H577" s="369"/>
      <c r="I577" s="369"/>
      <c r="J577" s="369"/>
      <c r="K577" s="369"/>
      <c r="L577" s="369"/>
      <c r="M577" s="369"/>
      <c r="N577" s="369"/>
      <c r="O577" s="369"/>
      <c r="P577" s="369"/>
      <c r="Q577" s="369"/>
      <c r="R577" s="369"/>
      <c r="S577" s="369"/>
      <c r="T577" s="369"/>
      <c r="U577" s="369"/>
      <c r="V577" s="369"/>
      <c r="W577" s="369"/>
      <c r="X577" s="369"/>
      <c r="Y577" s="369"/>
      <c r="Z577" s="369"/>
      <c r="AA577" s="369"/>
      <c r="AB577" s="688"/>
    </row>
    <row r="578" spans="3:28" ht="15.75" customHeight="1">
      <c r="C578" s="369"/>
      <c r="D578" s="369"/>
      <c r="E578" s="369"/>
      <c r="F578" s="369"/>
      <c r="G578" s="369"/>
      <c r="H578" s="369"/>
      <c r="I578" s="369"/>
      <c r="J578" s="369"/>
      <c r="K578" s="369"/>
      <c r="L578" s="369"/>
      <c r="M578" s="369"/>
      <c r="N578" s="369"/>
      <c r="O578" s="369"/>
      <c r="P578" s="369"/>
      <c r="Q578" s="369"/>
      <c r="R578" s="369"/>
      <c r="S578" s="369"/>
      <c r="T578" s="369"/>
      <c r="U578" s="369"/>
      <c r="V578" s="369"/>
      <c r="W578" s="369"/>
      <c r="X578" s="369"/>
      <c r="Y578" s="369"/>
      <c r="Z578" s="369"/>
      <c r="AA578" s="369"/>
      <c r="AB578" s="688"/>
    </row>
    <row r="579" spans="3:28" ht="15.75" customHeight="1">
      <c r="C579" s="369"/>
      <c r="D579" s="369"/>
      <c r="E579" s="369"/>
      <c r="F579" s="369"/>
      <c r="G579" s="369"/>
      <c r="H579" s="369"/>
      <c r="I579" s="369"/>
      <c r="J579" s="369"/>
      <c r="K579" s="369"/>
      <c r="L579" s="369"/>
      <c r="M579" s="369"/>
      <c r="N579" s="369"/>
      <c r="O579" s="369"/>
      <c r="P579" s="369"/>
      <c r="Q579" s="369"/>
      <c r="R579" s="369"/>
      <c r="S579" s="369"/>
      <c r="T579" s="369"/>
      <c r="U579" s="369"/>
      <c r="V579" s="369"/>
      <c r="W579" s="369"/>
      <c r="X579" s="369"/>
      <c r="Y579" s="369"/>
      <c r="Z579" s="369"/>
      <c r="AA579" s="369"/>
      <c r="AB579" s="688"/>
    </row>
    <row r="580" spans="3:28" ht="15.75" customHeight="1">
      <c r="C580" s="369"/>
      <c r="D580" s="369"/>
      <c r="E580" s="369"/>
      <c r="F580" s="369"/>
      <c r="G580" s="369"/>
      <c r="H580" s="369"/>
      <c r="I580" s="369"/>
      <c r="J580" s="369"/>
      <c r="K580" s="369"/>
      <c r="L580" s="369"/>
      <c r="M580" s="369"/>
      <c r="N580" s="369"/>
      <c r="O580" s="369"/>
      <c r="P580" s="369"/>
      <c r="Q580" s="369"/>
      <c r="R580" s="369"/>
      <c r="S580" s="369"/>
      <c r="T580" s="369"/>
      <c r="U580" s="369"/>
      <c r="V580" s="369"/>
      <c r="W580" s="369"/>
      <c r="X580" s="369"/>
      <c r="Y580" s="369"/>
      <c r="Z580" s="369"/>
      <c r="AA580" s="369"/>
      <c r="AB580" s="688"/>
    </row>
    <row r="581" spans="3:28" ht="15.75" customHeight="1">
      <c r="C581" s="369"/>
      <c r="D581" s="369"/>
      <c r="E581" s="369"/>
      <c r="F581" s="369"/>
      <c r="G581" s="369"/>
      <c r="H581" s="369"/>
      <c r="I581" s="369"/>
      <c r="J581" s="369"/>
      <c r="K581" s="369"/>
      <c r="L581" s="369"/>
      <c r="M581" s="369"/>
      <c r="N581" s="369"/>
      <c r="O581" s="369"/>
      <c r="P581" s="369"/>
      <c r="Q581" s="369"/>
      <c r="R581" s="369"/>
      <c r="S581" s="369"/>
      <c r="T581" s="369"/>
      <c r="U581" s="369"/>
      <c r="V581" s="369"/>
      <c r="W581" s="369"/>
      <c r="X581" s="369"/>
      <c r="Y581" s="369"/>
      <c r="Z581" s="369"/>
      <c r="AA581" s="369"/>
      <c r="AB581" s="688"/>
    </row>
    <row r="582" spans="3:28" ht="15.75" customHeight="1">
      <c r="C582" s="369"/>
      <c r="D582" s="369"/>
      <c r="E582" s="369"/>
      <c r="F582" s="369"/>
      <c r="G582" s="369"/>
      <c r="H582" s="369"/>
      <c r="I582" s="369"/>
      <c r="J582" s="369"/>
      <c r="K582" s="369"/>
      <c r="L582" s="369"/>
      <c r="M582" s="369"/>
      <c r="N582" s="369"/>
      <c r="O582" s="369"/>
      <c r="P582" s="369"/>
      <c r="Q582" s="369"/>
      <c r="R582" s="369"/>
      <c r="S582" s="369"/>
      <c r="T582" s="369"/>
      <c r="U582" s="369"/>
      <c r="V582" s="369"/>
      <c r="W582" s="369"/>
      <c r="X582" s="369"/>
      <c r="Y582" s="369"/>
      <c r="Z582" s="369"/>
      <c r="AA582" s="369"/>
      <c r="AB582" s="688"/>
    </row>
    <row r="583" spans="3:28" ht="15.75" customHeight="1">
      <c r="C583" s="369"/>
      <c r="D583" s="369"/>
      <c r="E583" s="369"/>
      <c r="F583" s="369"/>
      <c r="G583" s="369"/>
      <c r="H583" s="369"/>
      <c r="I583" s="369"/>
      <c r="J583" s="369"/>
      <c r="K583" s="369"/>
      <c r="L583" s="369"/>
      <c r="M583" s="369"/>
      <c r="N583" s="369"/>
      <c r="O583" s="369"/>
      <c r="P583" s="369"/>
      <c r="Q583" s="369"/>
      <c r="R583" s="369"/>
      <c r="S583" s="369"/>
      <c r="T583" s="369"/>
      <c r="U583" s="369"/>
      <c r="V583" s="369"/>
      <c r="W583" s="369"/>
      <c r="X583" s="369"/>
      <c r="Y583" s="369"/>
      <c r="Z583" s="369"/>
      <c r="AA583" s="369"/>
      <c r="AB583" s="688"/>
    </row>
    <row r="584" spans="3:28" ht="15.75" customHeight="1">
      <c r="C584" s="369"/>
      <c r="D584" s="369"/>
      <c r="E584" s="369"/>
      <c r="F584" s="369"/>
      <c r="G584" s="369"/>
      <c r="H584" s="369"/>
      <c r="I584" s="369"/>
      <c r="J584" s="369"/>
      <c r="K584" s="369"/>
      <c r="L584" s="369"/>
      <c r="M584" s="369"/>
      <c r="N584" s="369"/>
      <c r="O584" s="369"/>
      <c r="P584" s="369"/>
      <c r="Q584" s="369"/>
      <c r="R584" s="369"/>
      <c r="S584" s="369"/>
      <c r="T584" s="369"/>
      <c r="U584" s="369"/>
      <c r="V584" s="369"/>
      <c r="W584" s="369"/>
      <c r="X584" s="369"/>
      <c r="Y584" s="369"/>
      <c r="Z584" s="369"/>
      <c r="AA584" s="369"/>
      <c r="AB584" s="688"/>
    </row>
    <row r="585" spans="3:28" ht="15.75" customHeight="1">
      <c r="C585" s="369"/>
      <c r="D585" s="369"/>
      <c r="E585" s="369"/>
      <c r="F585" s="369"/>
      <c r="G585" s="369"/>
      <c r="H585" s="369"/>
      <c r="I585" s="369"/>
      <c r="J585" s="369"/>
      <c r="K585" s="369"/>
      <c r="L585" s="369"/>
      <c r="M585" s="369"/>
      <c r="N585" s="369"/>
      <c r="O585" s="369"/>
      <c r="P585" s="369"/>
      <c r="Q585" s="369"/>
      <c r="R585" s="369"/>
      <c r="S585" s="369"/>
      <c r="T585" s="369"/>
      <c r="U585" s="369"/>
      <c r="V585" s="369"/>
      <c r="W585" s="369"/>
      <c r="X585" s="369"/>
      <c r="Y585" s="369"/>
      <c r="Z585" s="369"/>
      <c r="AA585" s="369"/>
      <c r="AB585" s="688"/>
    </row>
    <row r="586" spans="3:28" ht="15.75" customHeight="1">
      <c r="C586" s="369"/>
      <c r="D586" s="369"/>
      <c r="E586" s="369"/>
      <c r="F586" s="369"/>
      <c r="G586" s="369"/>
      <c r="H586" s="369"/>
      <c r="I586" s="369"/>
      <c r="J586" s="369"/>
      <c r="K586" s="369"/>
      <c r="L586" s="369"/>
      <c r="M586" s="369"/>
      <c r="N586" s="369"/>
      <c r="O586" s="369"/>
      <c r="P586" s="369"/>
      <c r="Q586" s="369"/>
      <c r="R586" s="369"/>
      <c r="S586" s="369"/>
      <c r="T586" s="369"/>
      <c r="U586" s="369"/>
      <c r="V586" s="369"/>
      <c r="W586" s="369"/>
      <c r="X586" s="369"/>
      <c r="Y586" s="369"/>
      <c r="Z586" s="369"/>
      <c r="AA586" s="369"/>
      <c r="AB586" s="688"/>
    </row>
    <row r="587" spans="3:28" ht="15.75" customHeight="1">
      <c r="C587" s="369"/>
      <c r="D587" s="369"/>
      <c r="E587" s="369"/>
      <c r="F587" s="369"/>
      <c r="G587" s="369"/>
      <c r="H587" s="369"/>
      <c r="I587" s="369"/>
      <c r="J587" s="369"/>
      <c r="K587" s="369"/>
      <c r="L587" s="369"/>
      <c r="M587" s="369"/>
      <c r="N587" s="369"/>
      <c r="O587" s="369"/>
      <c r="P587" s="369"/>
      <c r="Q587" s="369"/>
      <c r="R587" s="369"/>
      <c r="S587" s="369"/>
      <c r="T587" s="369"/>
      <c r="U587" s="369"/>
      <c r="V587" s="369"/>
      <c r="W587" s="369"/>
      <c r="X587" s="369"/>
      <c r="Y587" s="369"/>
      <c r="Z587" s="369"/>
      <c r="AA587" s="369"/>
      <c r="AB587" s="688"/>
    </row>
    <row r="588" spans="3:28" ht="15.75" customHeight="1">
      <c r="C588" s="369"/>
      <c r="D588" s="369"/>
      <c r="E588" s="369"/>
      <c r="F588" s="369"/>
      <c r="G588" s="369"/>
      <c r="H588" s="369"/>
      <c r="I588" s="369"/>
      <c r="J588" s="369"/>
      <c r="K588" s="369"/>
      <c r="L588" s="369"/>
      <c r="M588" s="369"/>
      <c r="N588" s="369"/>
      <c r="O588" s="369"/>
      <c r="P588" s="369"/>
      <c r="Q588" s="369"/>
      <c r="R588" s="369"/>
      <c r="S588" s="369"/>
      <c r="T588" s="369"/>
      <c r="U588" s="369"/>
      <c r="V588" s="369"/>
      <c r="W588" s="369"/>
      <c r="X588" s="369"/>
      <c r="Y588" s="369"/>
      <c r="Z588" s="369"/>
      <c r="AA588" s="369"/>
      <c r="AB588" s="688"/>
    </row>
    <row r="589" spans="3:28" ht="15.75" customHeight="1">
      <c r="C589" s="369"/>
      <c r="D589" s="369"/>
      <c r="E589" s="369"/>
      <c r="F589" s="369"/>
      <c r="G589" s="369"/>
      <c r="H589" s="369"/>
      <c r="I589" s="369"/>
      <c r="J589" s="369"/>
      <c r="K589" s="369"/>
      <c r="L589" s="369"/>
      <c r="M589" s="369"/>
      <c r="N589" s="369"/>
      <c r="O589" s="369"/>
      <c r="P589" s="369"/>
      <c r="Q589" s="369"/>
      <c r="R589" s="369"/>
      <c r="S589" s="369"/>
      <c r="T589" s="369"/>
      <c r="U589" s="369"/>
      <c r="V589" s="369"/>
      <c r="W589" s="369"/>
      <c r="X589" s="369"/>
      <c r="Y589" s="369"/>
      <c r="Z589" s="369"/>
      <c r="AA589" s="369"/>
      <c r="AB589" s="688"/>
    </row>
    <row r="590" spans="3:28" ht="15.75" customHeight="1">
      <c r="C590" s="369"/>
      <c r="D590" s="369"/>
      <c r="E590" s="369"/>
      <c r="F590" s="369"/>
      <c r="G590" s="369"/>
      <c r="H590" s="369"/>
      <c r="I590" s="369"/>
      <c r="J590" s="369"/>
      <c r="K590" s="369"/>
      <c r="L590" s="369"/>
      <c r="M590" s="369"/>
      <c r="N590" s="369"/>
      <c r="O590" s="369"/>
      <c r="P590" s="369"/>
      <c r="Q590" s="369"/>
      <c r="R590" s="369"/>
      <c r="S590" s="369"/>
      <c r="T590" s="369"/>
      <c r="U590" s="369"/>
      <c r="V590" s="369"/>
      <c r="W590" s="369"/>
      <c r="X590" s="369"/>
      <c r="Y590" s="369"/>
      <c r="Z590" s="369"/>
      <c r="AA590" s="369"/>
      <c r="AB590" s="688"/>
    </row>
    <row r="591" spans="3:28" ht="15.75" customHeight="1">
      <c r="C591" s="369"/>
      <c r="D591" s="369"/>
      <c r="E591" s="369"/>
      <c r="F591" s="369"/>
      <c r="G591" s="369"/>
      <c r="H591" s="369"/>
      <c r="I591" s="369"/>
      <c r="J591" s="369"/>
      <c r="K591" s="369"/>
      <c r="L591" s="369"/>
      <c r="M591" s="369"/>
      <c r="N591" s="369"/>
      <c r="O591" s="369"/>
      <c r="P591" s="369"/>
      <c r="Q591" s="369"/>
      <c r="R591" s="369"/>
      <c r="S591" s="369"/>
      <c r="T591" s="369"/>
      <c r="U591" s="369"/>
      <c r="V591" s="369"/>
      <c r="W591" s="369"/>
      <c r="X591" s="369"/>
      <c r="Y591" s="369"/>
      <c r="Z591" s="369"/>
      <c r="AA591" s="369"/>
      <c r="AB591" s="688"/>
    </row>
    <row r="592" spans="3:28" ht="15.75" customHeight="1">
      <c r="C592" s="369"/>
      <c r="D592" s="369"/>
      <c r="E592" s="369"/>
      <c r="F592" s="369"/>
      <c r="G592" s="369"/>
      <c r="H592" s="369"/>
      <c r="I592" s="369"/>
      <c r="J592" s="369"/>
      <c r="K592" s="369"/>
      <c r="L592" s="369"/>
      <c r="M592" s="369"/>
      <c r="N592" s="369"/>
      <c r="O592" s="369"/>
      <c r="P592" s="369"/>
      <c r="Q592" s="369"/>
      <c r="R592" s="369"/>
      <c r="S592" s="369"/>
      <c r="T592" s="369"/>
      <c r="U592" s="369"/>
      <c r="V592" s="369"/>
      <c r="W592" s="369"/>
      <c r="X592" s="369"/>
      <c r="Y592" s="369"/>
      <c r="Z592" s="369"/>
      <c r="AA592" s="369"/>
      <c r="AB592" s="688"/>
    </row>
    <row r="593" spans="3:28" ht="15.75" customHeight="1">
      <c r="C593" s="369"/>
      <c r="D593" s="369"/>
      <c r="E593" s="369"/>
      <c r="F593" s="369"/>
      <c r="G593" s="369"/>
      <c r="H593" s="369"/>
      <c r="I593" s="369"/>
      <c r="J593" s="369"/>
      <c r="K593" s="369"/>
      <c r="L593" s="369"/>
      <c r="M593" s="369"/>
      <c r="N593" s="369"/>
      <c r="O593" s="369"/>
      <c r="P593" s="369"/>
      <c r="Q593" s="369"/>
      <c r="R593" s="369"/>
      <c r="S593" s="369"/>
      <c r="T593" s="369"/>
      <c r="U593" s="369"/>
      <c r="V593" s="369"/>
      <c r="W593" s="369"/>
      <c r="X593" s="369"/>
      <c r="Y593" s="369"/>
      <c r="Z593" s="369"/>
      <c r="AA593" s="369"/>
      <c r="AB593" s="688"/>
    </row>
    <row r="594" spans="3:28" ht="15.75" customHeight="1">
      <c r="C594" s="369"/>
      <c r="D594" s="369"/>
      <c r="E594" s="369"/>
      <c r="F594" s="369"/>
      <c r="G594" s="369"/>
      <c r="H594" s="369"/>
      <c r="I594" s="369"/>
      <c r="J594" s="369"/>
      <c r="K594" s="369"/>
      <c r="L594" s="369"/>
      <c r="M594" s="369"/>
      <c r="N594" s="369"/>
      <c r="O594" s="369"/>
      <c r="P594" s="369"/>
      <c r="Q594" s="369"/>
      <c r="R594" s="369"/>
      <c r="S594" s="369"/>
      <c r="T594" s="369"/>
      <c r="U594" s="369"/>
      <c r="V594" s="369"/>
      <c r="W594" s="369"/>
      <c r="X594" s="369"/>
      <c r="Y594" s="369"/>
      <c r="Z594" s="369"/>
      <c r="AA594" s="369"/>
      <c r="AB594" s="688"/>
    </row>
    <row r="595" spans="3:28" ht="15.75" customHeight="1">
      <c r="C595" s="369"/>
      <c r="D595" s="369"/>
      <c r="E595" s="369"/>
      <c r="F595" s="369"/>
      <c r="G595" s="369"/>
      <c r="H595" s="369"/>
      <c r="I595" s="369"/>
      <c r="J595" s="369"/>
      <c r="K595" s="369"/>
      <c r="L595" s="369"/>
      <c r="M595" s="369"/>
      <c r="N595" s="369"/>
      <c r="O595" s="369"/>
      <c r="P595" s="369"/>
      <c r="Q595" s="369"/>
      <c r="R595" s="369"/>
      <c r="S595" s="369"/>
      <c r="T595" s="369"/>
      <c r="U595" s="369"/>
      <c r="V595" s="369"/>
      <c r="W595" s="369"/>
      <c r="X595" s="369"/>
      <c r="Y595" s="369"/>
      <c r="Z595" s="369"/>
      <c r="AA595" s="369"/>
      <c r="AB595" s="688"/>
    </row>
    <row r="596" spans="3:28" ht="15.75" customHeight="1">
      <c r="C596" s="369"/>
      <c r="D596" s="369"/>
      <c r="E596" s="369"/>
      <c r="F596" s="369"/>
      <c r="G596" s="369"/>
      <c r="H596" s="369"/>
      <c r="I596" s="369"/>
      <c r="J596" s="369"/>
      <c r="K596" s="369"/>
      <c r="L596" s="369"/>
      <c r="M596" s="369"/>
      <c r="N596" s="369"/>
      <c r="O596" s="369"/>
      <c r="P596" s="369"/>
      <c r="Q596" s="369"/>
      <c r="R596" s="369"/>
      <c r="S596" s="369"/>
      <c r="T596" s="369"/>
      <c r="U596" s="369"/>
      <c r="V596" s="369"/>
      <c r="W596" s="369"/>
      <c r="X596" s="369"/>
      <c r="Y596" s="369"/>
      <c r="Z596" s="369"/>
      <c r="AA596" s="369"/>
      <c r="AB596" s="688"/>
    </row>
    <row r="597" spans="3:28" ht="15.75" customHeight="1">
      <c r="C597" s="369"/>
      <c r="D597" s="369"/>
      <c r="E597" s="369"/>
      <c r="F597" s="369"/>
      <c r="G597" s="369"/>
      <c r="H597" s="369"/>
      <c r="I597" s="369"/>
      <c r="J597" s="369"/>
      <c r="K597" s="369"/>
      <c r="L597" s="369"/>
      <c r="M597" s="369"/>
      <c r="N597" s="369"/>
      <c r="O597" s="369"/>
      <c r="P597" s="369"/>
      <c r="Q597" s="369"/>
      <c r="R597" s="369"/>
      <c r="S597" s="369"/>
      <c r="T597" s="369"/>
      <c r="U597" s="369"/>
      <c r="V597" s="369"/>
      <c r="W597" s="369"/>
      <c r="X597" s="369"/>
      <c r="Y597" s="369"/>
      <c r="Z597" s="369"/>
      <c r="AA597" s="369"/>
      <c r="AB597" s="688"/>
    </row>
    <row r="598" spans="3:28" ht="15.75" customHeight="1">
      <c r="C598" s="369"/>
      <c r="D598" s="369"/>
      <c r="E598" s="369"/>
      <c r="F598" s="369"/>
      <c r="G598" s="369"/>
      <c r="H598" s="369"/>
      <c r="I598" s="369"/>
      <c r="J598" s="369"/>
      <c r="K598" s="369"/>
      <c r="L598" s="369"/>
      <c r="M598" s="369"/>
      <c r="N598" s="369"/>
      <c r="O598" s="369"/>
      <c r="P598" s="369"/>
      <c r="Q598" s="369"/>
      <c r="R598" s="369"/>
      <c r="S598" s="369"/>
      <c r="T598" s="369"/>
      <c r="U598" s="369"/>
      <c r="V598" s="369"/>
      <c r="W598" s="369"/>
      <c r="X598" s="369"/>
      <c r="Y598" s="369"/>
      <c r="Z598" s="369"/>
      <c r="AA598" s="369"/>
      <c r="AB598" s="688"/>
    </row>
    <row r="599" spans="3:28" ht="15.75" customHeight="1">
      <c r="C599" s="369"/>
      <c r="D599" s="369"/>
      <c r="E599" s="369"/>
      <c r="F599" s="369"/>
      <c r="G599" s="369"/>
      <c r="H599" s="369"/>
      <c r="I599" s="369"/>
      <c r="J599" s="369"/>
      <c r="K599" s="369"/>
      <c r="L599" s="369"/>
      <c r="M599" s="369"/>
      <c r="N599" s="369"/>
      <c r="O599" s="369"/>
      <c r="P599" s="369"/>
      <c r="Q599" s="369"/>
      <c r="R599" s="369"/>
      <c r="S599" s="369"/>
      <c r="T599" s="369"/>
      <c r="U599" s="369"/>
      <c r="V599" s="369"/>
      <c r="W599" s="369"/>
      <c r="X599" s="369"/>
      <c r="Y599" s="369"/>
      <c r="Z599" s="369"/>
      <c r="AA599" s="369"/>
      <c r="AB599" s="688"/>
    </row>
    <row r="600" spans="3:28" ht="15.75" customHeight="1">
      <c r="C600" s="369"/>
      <c r="D600" s="369"/>
      <c r="E600" s="369"/>
      <c r="F600" s="369"/>
      <c r="G600" s="369"/>
      <c r="H600" s="369"/>
      <c r="I600" s="369"/>
      <c r="J600" s="369"/>
      <c r="K600" s="369"/>
      <c r="L600" s="369"/>
      <c r="M600" s="369"/>
      <c r="N600" s="369"/>
      <c r="O600" s="369"/>
      <c r="P600" s="369"/>
      <c r="Q600" s="369"/>
      <c r="R600" s="369"/>
      <c r="S600" s="369"/>
      <c r="T600" s="369"/>
      <c r="U600" s="369"/>
      <c r="V600" s="369"/>
      <c r="W600" s="369"/>
      <c r="X600" s="369"/>
      <c r="Y600" s="369"/>
      <c r="Z600" s="369"/>
      <c r="AA600" s="369"/>
      <c r="AB600" s="688"/>
    </row>
    <row r="601" spans="3:28" ht="15.75" customHeight="1">
      <c r="C601" s="369"/>
      <c r="D601" s="369"/>
      <c r="E601" s="369"/>
      <c r="F601" s="369"/>
      <c r="G601" s="369"/>
      <c r="H601" s="369"/>
      <c r="I601" s="369"/>
      <c r="J601" s="369"/>
      <c r="K601" s="369"/>
      <c r="L601" s="369"/>
      <c r="M601" s="369"/>
      <c r="N601" s="369"/>
      <c r="O601" s="369"/>
      <c r="P601" s="369"/>
      <c r="Q601" s="369"/>
      <c r="R601" s="369"/>
      <c r="S601" s="369"/>
      <c r="T601" s="369"/>
      <c r="U601" s="369"/>
      <c r="V601" s="369"/>
      <c r="W601" s="369"/>
      <c r="X601" s="369"/>
      <c r="Y601" s="369"/>
      <c r="Z601" s="369"/>
      <c r="AA601" s="369"/>
      <c r="AB601" s="688"/>
    </row>
    <row r="602" spans="3:28" ht="15.75" customHeight="1">
      <c r="C602" s="369"/>
      <c r="D602" s="369"/>
      <c r="E602" s="369"/>
      <c r="F602" s="369"/>
      <c r="G602" s="369"/>
      <c r="H602" s="369"/>
      <c r="I602" s="369"/>
      <c r="J602" s="369"/>
      <c r="K602" s="369"/>
      <c r="L602" s="369"/>
      <c r="M602" s="369"/>
      <c r="N602" s="369"/>
      <c r="O602" s="369"/>
      <c r="P602" s="369"/>
      <c r="Q602" s="369"/>
      <c r="R602" s="369"/>
      <c r="S602" s="369"/>
      <c r="T602" s="369"/>
      <c r="U602" s="369"/>
      <c r="V602" s="369"/>
      <c r="W602" s="369"/>
      <c r="X602" s="369"/>
      <c r="Y602" s="369"/>
      <c r="Z602" s="369"/>
      <c r="AA602" s="369"/>
      <c r="AB602" s="688"/>
    </row>
    <row r="603" spans="3:28" ht="15.75" customHeight="1">
      <c r="C603" s="369"/>
      <c r="D603" s="369"/>
      <c r="E603" s="369"/>
      <c r="F603" s="369"/>
      <c r="G603" s="369"/>
      <c r="H603" s="369"/>
      <c r="I603" s="369"/>
      <c r="J603" s="369"/>
      <c r="K603" s="369"/>
      <c r="L603" s="369"/>
      <c r="M603" s="369"/>
      <c r="N603" s="369"/>
      <c r="O603" s="369"/>
      <c r="P603" s="369"/>
      <c r="Q603" s="369"/>
      <c r="R603" s="369"/>
      <c r="S603" s="369"/>
      <c r="T603" s="369"/>
      <c r="U603" s="369"/>
      <c r="V603" s="369"/>
      <c r="W603" s="369"/>
      <c r="X603" s="369"/>
      <c r="Y603" s="369"/>
      <c r="Z603" s="369"/>
      <c r="AA603" s="369"/>
      <c r="AB603" s="688"/>
    </row>
    <row r="604" spans="3:28" ht="15.75" customHeight="1">
      <c r="C604" s="369"/>
      <c r="D604" s="369"/>
      <c r="E604" s="369"/>
      <c r="F604" s="369"/>
      <c r="G604" s="369"/>
      <c r="H604" s="369"/>
      <c r="I604" s="369"/>
      <c r="J604" s="369"/>
      <c r="K604" s="369"/>
      <c r="L604" s="369"/>
      <c r="M604" s="369"/>
      <c r="N604" s="369"/>
      <c r="O604" s="369"/>
      <c r="P604" s="369"/>
      <c r="Q604" s="369"/>
      <c r="R604" s="369"/>
      <c r="S604" s="369"/>
      <c r="T604" s="369"/>
      <c r="U604" s="369"/>
      <c r="V604" s="369"/>
      <c r="W604" s="369"/>
      <c r="X604" s="369"/>
      <c r="Y604" s="369"/>
      <c r="Z604" s="369"/>
      <c r="AA604" s="369"/>
      <c r="AB604" s="688"/>
    </row>
    <row r="605" spans="3:28" ht="15.75" customHeight="1">
      <c r="C605" s="369"/>
      <c r="D605" s="369"/>
      <c r="E605" s="369"/>
      <c r="F605" s="369"/>
      <c r="G605" s="369"/>
      <c r="H605" s="369"/>
      <c r="I605" s="369"/>
      <c r="J605" s="369"/>
      <c r="K605" s="369"/>
      <c r="L605" s="369"/>
      <c r="M605" s="369"/>
      <c r="N605" s="369"/>
      <c r="O605" s="369"/>
      <c r="P605" s="369"/>
      <c r="Q605" s="369"/>
      <c r="R605" s="369"/>
      <c r="S605" s="369"/>
      <c r="T605" s="369"/>
      <c r="U605" s="369"/>
      <c r="V605" s="369"/>
      <c r="W605" s="369"/>
      <c r="X605" s="369"/>
      <c r="Y605" s="369"/>
      <c r="Z605" s="369"/>
      <c r="AA605" s="369"/>
      <c r="AB605" s="688"/>
    </row>
    <row r="606" spans="3:28" ht="15.75" customHeight="1">
      <c r="C606" s="369"/>
      <c r="D606" s="369"/>
      <c r="E606" s="369"/>
      <c r="F606" s="369"/>
      <c r="G606" s="369"/>
      <c r="H606" s="369"/>
      <c r="I606" s="369"/>
      <c r="J606" s="369"/>
      <c r="K606" s="369"/>
      <c r="L606" s="369"/>
      <c r="M606" s="369"/>
      <c r="N606" s="369"/>
      <c r="O606" s="369"/>
      <c r="P606" s="369"/>
      <c r="Q606" s="369"/>
      <c r="R606" s="369"/>
      <c r="S606" s="369"/>
      <c r="T606" s="369"/>
      <c r="U606" s="369"/>
      <c r="V606" s="369"/>
      <c r="W606" s="369"/>
      <c r="X606" s="369"/>
      <c r="Y606" s="369"/>
      <c r="Z606" s="369"/>
      <c r="AA606" s="369"/>
      <c r="AB606" s="688"/>
    </row>
    <row r="607" spans="3:28" ht="15.75" customHeight="1">
      <c r="C607" s="369"/>
      <c r="D607" s="369"/>
      <c r="E607" s="369"/>
      <c r="F607" s="369"/>
      <c r="G607" s="369"/>
      <c r="H607" s="369"/>
      <c r="I607" s="369"/>
      <c r="J607" s="369"/>
      <c r="K607" s="369"/>
      <c r="L607" s="369"/>
      <c r="M607" s="369"/>
      <c r="N607" s="369"/>
      <c r="O607" s="369"/>
      <c r="P607" s="369"/>
      <c r="Q607" s="369"/>
      <c r="R607" s="369"/>
      <c r="S607" s="369"/>
      <c r="T607" s="369"/>
      <c r="U607" s="369"/>
      <c r="V607" s="369"/>
      <c r="W607" s="369"/>
      <c r="X607" s="369"/>
      <c r="Y607" s="369"/>
      <c r="Z607" s="369"/>
      <c r="AA607" s="369"/>
      <c r="AB607" s="688"/>
    </row>
    <row r="608" spans="3:28" ht="15.75" customHeight="1">
      <c r="C608" s="369"/>
      <c r="D608" s="369"/>
      <c r="E608" s="369"/>
      <c r="F608" s="369"/>
      <c r="G608" s="369"/>
      <c r="H608" s="369"/>
      <c r="I608" s="369"/>
      <c r="J608" s="369"/>
      <c r="K608" s="369"/>
      <c r="L608" s="369"/>
      <c r="M608" s="369"/>
      <c r="N608" s="369"/>
      <c r="O608" s="369"/>
      <c r="P608" s="369"/>
      <c r="Q608" s="369"/>
      <c r="R608" s="369"/>
      <c r="S608" s="369"/>
      <c r="T608" s="369"/>
      <c r="U608" s="369"/>
      <c r="V608" s="369"/>
      <c r="W608" s="369"/>
      <c r="X608" s="369"/>
      <c r="Y608" s="369"/>
      <c r="Z608" s="369"/>
      <c r="AA608" s="369"/>
      <c r="AB608" s="688"/>
    </row>
    <row r="609" spans="3:28" ht="15.75" customHeight="1">
      <c r="C609" s="369"/>
      <c r="D609" s="369"/>
      <c r="E609" s="369"/>
      <c r="F609" s="369"/>
      <c r="G609" s="369"/>
      <c r="H609" s="369"/>
      <c r="I609" s="369"/>
      <c r="J609" s="369"/>
      <c r="K609" s="369"/>
      <c r="L609" s="369"/>
      <c r="M609" s="369"/>
      <c r="N609" s="369"/>
      <c r="O609" s="369"/>
      <c r="P609" s="369"/>
      <c r="Q609" s="369"/>
      <c r="R609" s="369"/>
      <c r="S609" s="369"/>
      <c r="T609" s="369"/>
      <c r="U609" s="369"/>
      <c r="V609" s="369"/>
      <c r="W609" s="369"/>
      <c r="X609" s="369"/>
      <c r="Y609" s="369"/>
      <c r="Z609" s="369"/>
      <c r="AA609" s="369"/>
      <c r="AB609" s="688"/>
    </row>
    <row r="610" spans="3:28" ht="15.75" customHeight="1">
      <c r="C610" s="369"/>
      <c r="D610" s="369"/>
      <c r="E610" s="369"/>
      <c r="F610" s="369"/>
      <c r="G610" s="369"/>
      <c r="H610" s="369"/>
      <c r="I610" s="369"/>
      <c r="J610" s="369"/>
      <c r="K610" s="369"/>
      <c r="L610" s="369"/>
      <c r="M610" s="369"/>
      <c r="N610" s="369"/>
      <c r="O610" s="369"/>
      <c r="P610" s="369"/>
      <c r="Q610" s="369"/>
      <c r="R610" s="369"/>
      <c r="S610" s="369"/>
      <c r="T610" s="369"/>
      <c r="U610" s="369"/>
      <c r="V610" s="369"/>
      <c r="W610" s="369"/>
      <c r="X610" s="369"/>
      <c r="Y610" s="369"/>
      <c r="Z610" s="369"/>
      <c r="AA610" s="369"/>
      <c r="AB610" s="688"/>
    </row>
    <row r="611" spans="3:28" ht="15.75" customHeight="1">
      <c r="C611" s="369"/>
      <c r="D611" s="369"/>
      <c r="E611" s="369"/>
      <c r="F611" s="369"/>
      <c r="G611" s="369"/>
      <c r="H611" s="369"/>
      <c r="I611" s="369"/>
      <c r="J611" s="369"/>
      <c r="K611" s="369"/>
      <c r="L611" s="369"/>
      <c r="M611" s="369"/>
      <c r="N611" s="369"/>
      <c r="O611" s="369"/>
      <c r="P611" s="369"/>
      <c r="Q611" s="369"/>
      <c r="R611" s="369"/>
      <c r="S611" s="369"/>
      <c r="T611" s="369"/>
      <c r="U611" s="369"/>
      <c r="V611" s="369"/>
      <c r="W611" s="369"/>
      <c r="X611" s="369"/>
      <c r="Y611" s="369"/>
      <c r="Z611" s="369"/>
      <c r="AA611" s="369"/>
      <c r="AB611" s="688"/>
    </row>
    <row r="612" spans="3:28" ht="15.75" customHeight="1">
      <c r="C612" s="369"/>
      <c r="D612" s="369"/>
      <c r="E612" s="369"/>
      <c r="F612" s="369"/>
      <c r="G612" s="369"/>
      <c r="H612" s="369"/>
      <c r="I612" s="369"/>
      <c r="J612" s="369"/>
      <c r="K612" s="369"/>
      <c r="L612" s="369"/>
      <c r="M612" s="369"/>
      <c r="N612" s="369"/>
      <c r="O612" s="369"/>
      <c r="P612" s="369"/>
      <c r="Q612" s="369"/>
      <c r="R612" s="369"/>
      <c r="S612" s="369"/>
      <c r="T612" s="369"/>
      <c r="U612" s="369"/>
      <c r="V612" s="369"/>
      <c r="W612" s="369"/>
      <c r="X612" s="369"/>
      <c r="Y612" s="369"/>
      <c r="Z612" s="369"/>
      <c r="AA612" s="369"/>
      <c r="AB612" s="688"/>
    </row>
    <row r="613" spans="3:28" ht="15.75" customHeight="1">
      <c r="C613" s="369"/>
      <c r="D613" s="369"/>
      <c r="E613" s="369"/>
      <c r="F613" s="369"/>
      <c r="G613" s="369"/>
      <c r="H613" s="369"/>
      <c r="I613" s="369"/>
      <c r="J613" s="369"/>
      <c r="K613" s="369"/>
      <c r="L613" s="369"/>
      <c r="M613" s="369"/>
      <c r="N613" s="369"/>
      <c r="O613" s="369"/>
      <c r="P613" s="369"/>
      <c r="Q613" s="369"/>
      <c r="R613" s="369"/>
      <c r="S613" s="369"/>
      <c r="T613" s="369"/>
      <c r="U613" s="369"/>
      <c r="V613" s="369"/>
      <c r="W613" s="369"/>
      <c r="X613" s="369"/>
      <c r="Y613" s="369"/>
      <c r="Z613" s="369"/>
      <c r="AA613" s="369"/>
      <c r="AB613" s="688"/>
    </row>
    <row r="614" spans="3:28" ht="15.75" customHeight="1">
      <c r="C614" s="369"/>
      <c r="D614" s="369"/>
      <c r="E614" s="369"/>
      <c r="F614" s="369"/>
      <c r="G614" s="369"/>
      <c r="H614" s="369"/>
      <c r="I614" s="369"/>
      <c r="J614" s="369"/>
      <c r="K614" s="369"/>
      <c r="L614" s="369"/>
      <c r="M614" s="369"/>
      <c r="N614" s="369"/>
      <c r="O614" s="369"/>
      <c r="P614" s="369"/>
      <c r="Q614" s="369"/>
      <c r="R614" s="369"/>
      <c r="S614" s="369"/>
      <c r="T614" s="369"/>
      <c r="U614" s="369"/>
      <c r="V614" s="369"/>
      <c r="W614" s="369"/>
      <c r="X614" s="369"/>
      <c r="Y614" s="369"/>
      <c r="Z614" s="369"/>
      <c r="AA614" s="369"/>
      <c r="AB614" s="688"/>
    </row>
    <row r="615" spans="3:28" ht="15.75" customHeight="1">
      <c r="C615" s="369"/>
      <c r="D615" s="369"/>
      <c r="E615" s="369"/>
      <c r="F615" s="369"/>
      <c r="G615" s="369"/>
      <c r="H615" s="369"/>
      <c r="I615" s="369"/>
      <c r="J615" s="369"/>
      <c r="K615" s="369"/>
      <c r="L615" s="369"/>
      <c r="M615" s="369"/>
      <c r="N615" s="369"/>
      <c r="O615" s="369"/>
      <c r="P615" s="369"/>
      <c r="Q615" s="369"/>
      <c r="R615" s="369"/>
      <c r="S615" s="369"/>
      <c r="T615" s="369"/>
      <c r="U615" s="369"/>
      <c r="V615" s="369"/>
      <c r="W615" s="369"/>
      <c r="X615" s="369"/>
      <c r="Y615" s="369"/>
      <c r="Z615" s="369"/>
      <c r="AA615" s="369"/>
      <c r="AB615" s="688"/>
    </row>
    <row r="616" spans="3:28" ht="15.75" customHeight="1">
      <c r="C616" s="369"/>
      <c r="D616" s="369"/>
      <c r="E616" s="369"/>
      <c r="F616" s="369"/>
      <c r="G616" s="369"/>
      <c r="H616" s="369"/>
      <c r="I616" s="369"/>
      <c r="J616" s="369"/>
      <c r="K616" s="369"/>
      <c r="L616" s="369"/>
      <c r="M616" s="369"/>
      <c r="N616" s="369"/>
      <c r="O616" s="369"/>
      <c r="P616" s="369"/>
      <c r="Q616" s="369"/>
      <c r="R616" s="369"/>
      <c r="S616" s="369"/>
      <c r="T616" s="369"/>
      <c r="U616" s="369"/>
      <c r="V616" s="369"/>
      <c r="W616" s="369"/>
      <c r="X616" s="369"/>
      <c r="Y616" s="369"/>
      <c r="Z616" s="369"/>
      <c r="AA616" s="369"/>
      <c r="AB616" s="688"/>
    </row>
    <row r="617" spans="3:28" ht="15.75" customHeight="1">
      <c r="C617" s="369"/>
      <c r="D617" s="369"/>
      <c r="E617" s="369"/>
      <c r="F617" s="369"/>
      <c r="G617" s="369"/>
      <c r="H617" s="369"/>
      <c r="I617" s="369"/>
      <c r="J617" s="369"/>
      <c r="K617" s="369"/>
      <c r="L617" s="369"/>
      <c r="M617" s="369"/>
      <c r="N617" s="369"/>
      <c r="O617" s="369"/>
      <c r="P617" s="369"/>
      <c r="Q617" s="369"/>
      <c r="R617" s="369"/>
      <c r="S617" s="369"/>
      <c r="T617" s="369"/>
      <c r="U617" s="369"/>
      <c r="V617" s="369"/>
      <c r="W617" s="369"/>
      <c r="X617" s="369"/>
      <c r="Y617" s="369"/>
      <c r="Z617" s="369"/>
      <c r="AA617" s="369"/>
      <c r="AB617" s="688"/>
    </row>
    <row r="618" spans="3:28" ht="15.75" customHeight="1">
      <c r="C618" s="369"/>
      <c r="D618" s="369"/>
      <c r="E618" s="369"/>
      <c r="F618" s="369"/>
      <c r="G618" s="369"/>
      <c r="H618" s="369"/>
      <c r="I618" s="369"/>
      <c r="J618" s="369"/>
      <c r="K618" s="369"/>
      <c r="L618" s="369"/>
      <c r="M618" s="369"/>
      <c r="N618" s="369"/>
      <c r="O618" s="369"/>
      <c r="P618" s="369"/>
      <c r="Q618" s="369"/>
      <c r="R618" s="369"/>
      <c r="S618" s="369"/>
      <c r="T618" s="369"/>
      <c r="U618" s="369"/>
      <c r="V618" s="369"/>
      <c r="W618" s="369"/>
      <c r="X618" s="369"/>
      <c r="Y618" s="369"/>
      <c r="Z618" s="369"/>
      <c r="AA618" s="369"/>
      <c r="AB618" s="688"/>
    </row>
    <row r="619" spans="3:28" ht="15.75" customHeight="1">
      <c r="C619" s="369"/>
      <c r="D619" s="369"/>
      <c r="E619" s="369"/>
      <c r="F619" s="369"/>
      <c r="G619" s="369"/>
      <c r="H619" s="369"/>
      <c r="I619" s="369"/>
      <c r="J619" s="369"/>
      <c r="K619" s="369"/>
      <c r="L619" s="369"/>
      <c r="M619" s="369"/>
      <c r="N619" s="369"/>
      <c r="O619" s="369"/>
      <c r="P619" s="369"/>
      <c r="Q619" s="369"/>
      <c r="R619" s="369"/>
      <c r="S619" s="369"/>
      <c r="T619" s="369"/>
      <c r="U619" s="369"/>
      <c r="V619" s="369"/>
      <c r="W619" s="369"/>
      <c r="X619" s="369"/>
      <c r="Y619" s="369"/>
      <c r="Z619" s="369"/>
      <c r="AA619" s="369"/>
      <c r="AB619" s="688"/>
    </row>
    <row r="620" spans="3:28" ht="15.75" customHeight="1">
      <c r="C620" s="369"/>
      <c r="D620" s="369"/>
      <c r="E620" s="369"/>
      <c r="F620" s="369"/>
      <c r="G620" s="369"/>
      <c r="H620" s="369"/>
      <c r="I620" s="369"/>
      <c r="J620" s="369"/>
      <c r="K620" s="369"/>
      <c r="L620" s="369"/>
      <c r="M620" s="369"/>
      <c r="N620" s="369"/>
      <c r="O620" s="369"/>
      <c r="P620" s="369"/>
      <c r="Q620" s="369"/>
      <c r="R620" s="369"/>
      <c r="S620" s="369"/>
      <c r="T620" s="369"/>
      <c r="U620" s="369"/>
      <c r="V620" s="369"/>
      <c r="W620" s="369"/>
      <c r="X620" s="369"/>
      <c r="Y620" s="369"/>
      <c r="Z620" s="369"/>
      <c r="AA620" s="369"/>
      <c r="AB620" s="688"/>
    </row>
    <row r="621" spans="3:28" ht="15.75" customHeight="1">
      <c r="C621" s="369"/>
      <c r="D621" s="369"/>
      <c r="E621" s="369"/>
      <c r="F621" s="369"/>
      <c r="G621" s="369"/>
      <c r="H621" s="369"/>
      <c r="I621" s="369"/>
      <c r="J621" s="369"/>
      <c r="K621" s="369"/>
      <c r="L621" s="369"/>
      <c r="M621" s="369"/>
      <c r="N621" s="369"/>
      <c r="O621" s="369"/>
      <c r="P621" s="369"/>
      <c r="Q621" s="369"/>
      <c r="R621" s="369"/>
      <c r="S621" s="369"/>
      <c r="T621" s="369"/>
      <c r="U621" s="369"/>
      <c r="V621" s="369"/>
      <c r="W621" s="369"/>
      <c r="X621" s="369"/>
      <c r="Y621" s="369"/>
      <c r="Z621" s="369"/>
      <c r="AA621" s="369"/>
      <c r="AB621" s="688"/>
    </row>
    <row r="622" spans="3:28" ht="15.75" customHeight="1">
      <c r="C622" s="369"/>
      <c r="D622" s="369"/>
      <c r="E622" s="369"/>
      <c r="F622" s="369"/>
      <c r="G622" s="369"/>
      <c r="H622" s="369"/>
      <c r="I622" s="369"/>
      <c r="J622" s="369"/>
      <c r="K622" s="369"/>
      <c r="L622" s="369"/>
      <c r="M622" s="369"/>
      <c r="N622" s="369"/>
      <c r="O622" s="369"/>
      <c r="P622" s="369"/>
      <c r="Q622" s="369"/>
      <c r="R622" s="369"/>
      <c r="S622" s="369"/>
      <c r="T622" s="369"/>
      <c r="U622" s="369"/>
      <c r="V622" s="369"/>
      <c r="W622" s="369"/>
      <c r="X622" s="369"/>
      <c r="Y622" s="369"/>
      <c r="Z622" s="369"/>
      <c r="AA622" s="369"/>
      <c r="AB622" s="688"/>
    </row>
    <row r="623" spans="3:28" ht="15.75" customHeight="1">
      <c r="C623" s="369"/>
      <c r="D623" s="369"/>
      <c r="E623" s="369"/>
      <c r="F623" s="369"/>
      <c r="G623" s="369"/>
      <c r="H623" s="369"/>
      <c r="I623" s="369"/>
      <c r="J623" s="369"/>
      <c r="K623" s="369"/>
      <c r="L623" s="369"/>
      <c r="M623" s="369"/>
      <c r="N623" s="369"/>
      <c r="O623" s="369"/>
      <c r="P623" s="369"/>
      <c r="Q623" s="369"/>
      <c r="R623" s="369"/>
      <c r="S623" s="369"/>
      <c r="T623" s="369"/>
      <c r="U623" s="369"/>
      <c r="V623" s="369"/>
      <c r="W623" s="369"/>
      <c r="X623" s="369"/>
      <c r="Y623" s="369"/>
      <c r="Z623" s="369"/>
      <c r="AA623" s="369"/>
      <c r="AB623" s="688"/>
    </row>
    <row r="624" spans="3:28" ht="15.75" customHeight="1">
      <c r="C624" s="369"/>
      <c r="D624" s="369"/>
      <c r="E624" s="369"/>
      <c r="F624" s="369"/>
      <c r="G624" s="369"/>
      <c r="H624" s="369"/>
      <c r="I624" s="369"/>
      <c r="J624" s="369"/>
      <c r="K624" s="369"/>
      <c r="L624" s="369"/>
      <c r="M624" s="369"/>
      <c r="N624" s="369"/>
      <c r="O624" s="369"/>
      <c r="P624" s="369"/>
      <c r="Q624" s="369"/>
      <c r="R624" s="369"/>
      <c r="S624" s="369"/>
      <c r="T624" s="369"/>
      <c r="U624" s="369"/>
      <c r="V624" s="369"/>
      <c r="W624" s="369"/>
      <c r="X624" s="369"/>
      <c r="Y624" s="369"/>
      <c r="Z624" s="369"/>
      <c r="AA624" s="369"/>
      <c r="AB624" s="688"/>
    </row>
    <row r="625" spans="3:28" ht="15.75" customHeight="1">
      <c r="C625" s="369"/>
      <c r="D625" s="369"/>
      <c r="E625" s="369"/>
      <c r="F625" s="369"/>
      <c r="G625" s="369"/>
      <c r="H625" s="369"/>
      <c r="I625" s="369"/>
      <c r="J625" s="369"/>
      <c r="K625" s="369"/>
      <c r="L625" s="369"/>
      <c r="M625" s="369"/>
      <c r="N625" s="369"/>
      <c r="O625" s="369"/>
      <c r="P625" s="369"/>
      <c r="Q625" s="369"/>
      <c r="R625" s="369"/>
      <c r="S625" s="369"/>
      <c r="T625" s="369"/>
      <c r="U625" s="369"/>
      <c r="V625" s="369"/>
      <c r="W625" s="369"/>
      <c r="X625" s="369"/>
      <c r="Y625" s="369"/>
      <c r="Z625" s="369"/>
      <c r="AA625" s="369"/>
      <c r="AB625" s="688"/>
    </row>
    <row r="626" spans="3:28" ht="15.75" customHeight="1">
      <c r="C626" s="369"/>
      <c r="D626" s="369"/>
      <c r="E626" s="369"/>
      <c r="F626" s="369"/>
      <c r="G626" s="369"/>
      <c r="H626" s="369"/>
      <c r="I626" s="369"/>
      <c r="J626" s="369"/>
      <c r="K626" s="369"/>
      <c r="L626" s="369"/>
      <c r="M626" s="369"/>
      <c r="N626" s="369"/>
      <c r="O626" s="369"/>
      <c r="P626" s="369"/>
      <c r="Q626" s="369"/>
      <c r="R626" s="369"/>
      <c r="S626" s="369"/>
      <c r="T626" s="369"/>
      <c r="U626" s="369"/>
      <c r="V626" s="369"/>
      <c r="W626" s="369"/>
      <c r="X626" s="369"/>
      <c r="Y626" s="369"/>
      <c r="Z626" s="369"/>
      <c r="AA626" s="369"/>
      <c r="AB626" s="688"/>
    </row>
    <row r="627" spans="3:28" ht="15.75" customHeight="1">
      <c r="C627" s="369"/>
      <c r="D627" s="369"/>
      <c r="E627" s="369"/>
      <c r="F627" s="369"/>
      <c r="G627" s="369"/>
      <c r="H627" s="369"/>
      <c r="I627" s="369"/>
      <c r="J627" s="369"/>
      <c r="K627" s="369"/>
      <c r="L627" s="369"/>
      <c r="M627" s="369"/>
      <c r="N627" s="369"/>
      <c r="O627" s="369"/>
      <c r="P627" s="369"/>
      <c r="Q627" s="369"/>
      <c r="R627" s="369"/>
      <c r="S627" s="369"/>
      <c r="T627" s="369"/>
      <c r="U627" s="369"/>
      <c r="V627" s="369"/>
      <c r="W627" s="369"/>
      <c r="X627" s="369"/>
      <c r="Y627" s="369"/>
      <c r="Z627" s="369"/>
      <c r="AA627" s="369"/>
      <c r="AB627" s="688"/>
    </row>
    <row r="628" spans="3:28" ht="15.75" customHeight="1">
      <c r="C628" s="369"/>
      <c r="D628" s="369"/>
      <c r="E628" s="369"/>
      <c r="F628" s="369"/>
      <c r="G628" s="369"/>
      <c r="H628" s="369"/>
      <c r="I628" s="369"/>
      <c r="J628" s="369"/>
      <c r="K628" s="369"/>
      <c r="L628" s="369"/>
      <c r="M628" s="369"/>
      <c r="N628" s="369"/>
      <c r="O628" s="369"/>
      <c r="P628" s="369"/>
      <c r="Q628" s="369"/>
      <c r="R628" s="369"/>
      <c r="S628" s="369"/>
      <c r="T628" s="369"/>
      <c r="U628" s="369"/>
      <c r="V628" s="369"/>
      <c r="W628" s="369"/>
      <c r="X628" s="369"/>
      <c r="Y628" s="369"/>
      <c r="Z628" s="369"/>
      <c r="AA628" s="369"/>
      <c r="AB628" s="688"/>
    </row>
    <row r="629" spans="3:28" ht="15.75" customHeight="1">
      <c r="C629" s="369"/>
      <c r="D629" s="369"/>
      <c r="E629" s="369"/>
      <c r="F629" s="369"/>
      <c r="G629" s="369"/>
      <c r="H629" s="369"/>
      <c r="I629" s="369"/>
      <c r="J629" s="369"/>
      <c r="K629" s="369"/>
      <c r="L629" s="369"/>
      <c r="M629" s="369"/>
      <c r="N629" s="369"/>
      <c r="O629" s="369"/>
      <c r="P629" s="369"/>
      <c r="Q629" s="369"/>
      <c r="R629" s="369"/>
      <c r="S629" s="369"/>
      <c r="T629" s="369"/>
      <c r="U629" s="369"/>
      <c r="V629" s="369"/>
      <c r="W629" s="369"/>
      <c r="X629" s="369"/>
      <c r="Y629" s="369"/>
      <c r="Z629" s="369"/>
      <c r="AA629" s="369"/>
      <c r="AB629" s="688"/>
    </row>
    <row r="630" spans="3:28" ht="15.75" customHeight="1">
      <c r="C630" s="369"/>
      <c r="D630" s="369"/>
      <c r="E630" s="369"/>
      <c r="F630" s="369"/>
      <c r="G630" s="369"/>
      <c r="H630" s="369"/>
      <c r="I630" s="369"/>
      <c r="J630" s="369"/>
      <c r="K630" s="369"/>
      <c r="L630" s="369"/>
      <c r="M630" s="369"/>
      <c r="N630" s="369"/>
      <c r="O630" s="369"/>
      <c r="P630" s="369"/>
      <c r="Q630" s="369"/>
      <c r="R630" s="369"/>
      <c r="S630" s="369"/>
      <c r="T630" s="369"/>
      <c r="U630" s="369"/>
      <c r="V630" s="369"/>
      <c r="W630" s="369"/>
      <c r="X630" s="369"/>
      <c r="Y630" s="369"/>
      <c r="Z630" s="369"/>
      <c r="AA630" s="369"/>
      <c r="AB630" s="688"/>
    </row>
    <row r="631" spans="3:28" ht="15.75" customHeight="1">
      <c r="C631" s="369"/>
      <c r="D631" s="369"/>
      <c r="E631" s="369"/>
      <c r="F631" s="369"/>
      <c r="G631" s="369"/>
      <c r="H631" s="369"/>
      <c r="I631" s="369"/>
      <c r="J631" s="369"/>
      <c r="K631" s="369"/>
      <c r="L631" s="369"/>
      <c r="M631" s="369"/>
      <c r="N631" s="369"/>
      <c r="O631" s="369"/>
      <c r="P631" s="369"/>
      <c r="Q631" s="369"/>
      <c r="R631" s="369"/>
      <c r="S631" s="369"/>
      <c r="T631" s="369"/>
      <c r="U631" s="369"/>
      <c r="V631" s="369"/>
      <c r="W631" s="369"/>
      <c r="X631" s="369"/>
      <c r="Y631" s="369"/>
      <c r="Z631" s="369"/>
      <c r="AA631" s="369"/>
      <c r="AB631" s="688"/>
    </row>
    <row r="632" spans="3:28" ht="15.75" customHeight="1">
      <c r="C632" s="369"/>
      <c r="D632" s="369"/>
      <c r="E632" s="369"/>
      <c r="F632" s="369"/>
      <c r="G632" s="369"/>
      <c r="H632" s="369"/>
      <c r="I632" s="369"/>
      <c r="J632" s="369"/>
      <c r="K632" s="369"/>
      <c r="L632" s="369"/>
      <c r="M632" s="369"/>
      <c r="N632" s="369"/>
      <c r="O632" s="369"/>
      <c r="P632" s="369"/>
      <c r="Q632" s="369"/>
      <c r="R632" s="369"/>
      <c r="S632" s="369"/>
      <c r="T632" s="369"/>
      <c r="U632" s="369"/>
      <c r="V632" s="369"/>
      <c r="W632" s="369"/>
      <c r="X632" s="369"/>
      <c r="Y632" s="369"/>
      <c r="Z632" s="369"/>
      <c r="AA632" s="369"/>
      <c r="AB632" s="688"/>
    </row>
    <row r="633" spans="3:28" ht="15.75" customHeight="1">
      <c r="C633" s="369"/>
      <c r="D633" s="369"/>
      <c r="E633" s="369"/>
      <c r="F633" s="369"/>
      <c r="G633" s="369"/>
      <c r="H633" s="369"/>
      <c r="I633" s="369"/>
      <c r="J633" s="369"/>
      <c r="K633" s="369"/>
      <c r="L633" s="369"/>
      <c r="M633" s="369"/>
      <c r="N633" s="369"/>
      <c r="O633" s="369"/>
      <c r="P633" s="369"/>
      <c r="Q633" s="369"/>
      <c r="R633" s="369"/>
      <c r="S633" s="369"/>
      <c r="T633" s="369"/>
      <c r="U633" s="369"/>
      <c r="V633" s="369"/>
      <c r="W633" s="369"/>
      <c r="X633" s="369"/>
      <c r="Y633" s="369"/>
      <c r="Z633" s="369"/>
      <c r="AA633" s="369"/>
      <c r="AB633" s="688"/>
    </row>
    <row r="634" spans="3:28" ht="15.75" customHeight="1">
      <c r="C634" s="369"/>
      <c r="D634" s="369"/>
      <c r="E634" s="369"/>
      <c r="F634" s="369"/>
      <c r="G634" s="369"/>
      <c r="H634" s="369"/>
      <c r="I634" s="369"/>
      <c r="J634" s="369"/>
      <c r="K634" s="369"/>
      <c r="L634" s="369"/>
      <c r="M634" s="369"/>
      <c r="N634" s="369"/>
      <c r="O634" s="369"/>
      <c r="P634" s="369"/>
      <c r="Q634" s="369"/>
      <c r="R634" s="369"/>
      <c r="S634" s="369"/>
      <c r="T634" s="369"/>
      <c r="U634" s="369"/>
      <c r="V634" s="369"/>
      <c r="W634" s="369"/>
      <c r="X634" s="369"/>
      <c r="Y634" s="369"/>
      <c r="Z634" s="369"/>
      <c r="AA634" s="369"/>
      <c r="AB634" s="688"/>
    </row>
    <row r="635" spans="3:28" ht="15.75" customHeight="1">
      <c r="C635" s="369"/>
      <c r="D635" s="369"/>
      <c r="E635" s="369"/>
      <c r="F635" s="369"/>
      <c r="G635" s="369"/>
      <c r="H635" s="369"/>
      <c r="I635" s="369"/>
      <c r="J635" s="369"/>
      <c r="K635" s="369"/>
      <c r="L635" s="369"/>
      <c r="M635" s="369"/>
      <c r="N635" s="369"/>
      <c r="O635" s="369"/>
      <c r="P635" s="369"/>
      <c r="Q635" s="369"/>
      <c r="R635" s="369"/>
      <c r="S635" s="369"/>
      <c r="T635" s="369"/>
      <c r="U635" s="369"/>
      <c r="V635" s="369"/>
      <c r="W635" s="369"/>
      <c r="X635" s="369"/>
      <c r="Y635" s="369"/>
      <c r="Z635" s="369"/>
      <c r="AA635" s="369"/>
      <c r="AB635" s="688"/>
    </row>
    <row r="636" spans="3:28" ht="15.75" customHeight="1">
      <c r="C636" s="369"/>
      <c r="D636" s="369"/>
      <c r="E636" s="369"/>
      <c r="F636" s="369"/>
      <c r="G636" s="369"/>
      <c r="H636" s="369"/>
      <c r="I636" s="369"/>
      <c r="J636" s="369"/>
      <c r="K636" s="369"/>
      <c r="L636" s="369"/>
      <c r="M636" s="369"/>
      <c r="N636" s="369"/>
      <c r="O636" s="369"/>
      <c r="P636" s="369"/>
      <c r="Q636" s="369"/>
      <c r="R636" s="369"/>
      <c r="S636" s="369"/>
      <c r="T636" s="369"/>
      <c r="U636" s="369"/>
      <c r="V636" s="369"/>
      <c r="W636" s="369"/>
      <c r="X636" s="369"/>
      <c r="Y636" s="369"/>
      <c r="Z636" s="369"/>
      <c r="AA636" s="369"/>
      <c r="AB636" s="688"/>
    </row>
    <row r="637" spans="3:28" ht="15.75" customHeight="1">
      <c r="C637" s="369"/>
      <c r="D637" s="369"/>
      <c r="E637" s="369"/>
      <c r="F637" s="369"/>
      <c r="G637" s="369"/>
      <c r="H637" s="369"/>
      <c r="I637" s="369"/>
      <c r="J637" s="369"/>
      <c r="K637" s="369"/>
      <c r="L637" s="369"/>
      <c r="M637" s="369"/>
      <c r="N637" s="369"/>
      <c r="O637" s="369"/>
      <c r="P637" s="369"/>
      <c r="Q637" s="369"/>
      <c r="R637" s="369"/>
      <c r="S637" s="369"/>
      <c r="T637" s="369"/>
      <c r="U637" s="369"/>
      <c r="V637" s="369"/>
      <c r="W637" s="369"/>
      <c r="X637" s="369"/>
      <c r="Y637" s="369"/>
      <c r="Z637" s="369"/>
      <c r="AA637" s="369"/>
      <c r="AB637" s="688"/>
    </row>
    <row r="638" spans="3:28" ht="15.75" customHeight="1">
      <c r="C638" s="369"/>
      <c r="D638" s="369"/>
      <c r="E638" s="369"/>
      <c r="F638" s="369"/>
      <c r="G638" s="369"/>
      <c r="H638" s="369"/>
      <c r="I638" s="369"/>
      <c r="J638" s="369"/>
      <c r="K638" s="369"/>
      <c r="L638" s="369"/>
      <c r="M638" s="369"/>
      <c r="N638" s="369"/>
      <c r="O638" s="369"/>
      <c r="P638" s="369"/>
      <c r="Q638" s="369"/>
      <c r="R638" s="369"/>
      <c r="S638" s="369"/>
      <c r="T638" s="369"/>
      <c r="U638" s="369"/>
      <c r="V638" s="369"/>
      <c r="W638" s="369"/>
      <c r="X638" s="369"/>
      <c r="Y638" s="369"/>
      <c r="Z638" s="369"/>
      <c r="AA638" s="369"/>
      <c r="AB638" s="688"/>
    </row>
    <row r="639" spans="3:28" ht="15.75" customHeight="1">
      <c r="C639" s="369"/>
      <c r="D639" s="369"/>
      <c r="E639" s="369"/>
      <c r="F639" s="369"/>
      <c r="G639" s="369"/>
      <c r="H639" s="369"/>
      <c r="I639" s="369"/>
      <c r="J639" s="369"/>
      <c r="K639" s="369"/>
      <c r="L639" s="369"/>
      <c r="M639" s="369"/>
      <c r="N639" s="369"/>
      <c r="O639" s="369"/>
      <c r="P639" s="369"/>
      <c r="Q639" s="369"/>
      <c r="R639" s="369"/>
      <c r="S639" s="369"/>
      <c r="T639" s="369"/>
      <c r="U639" s="369"/>
      <c r="V639" s="369"/>
      <c r="W639" s="369"/>
      <c r="X639" s="369"/>
      <c r="Y639" s="369"/>
      <c r="Z639" s="369"/>
      <c r="AA639" s="369"/>
      <c r="AB639" s="688"/>
    </row>
    <row r="640" spans="3:28" ht="15.75" customHeight="1">
      <c r="C640" s="369"/>
      <c r="D640" s="369"/>
      <c r="E640" s="369"/>
      <c r="F640" s="369"/>
      <c r="G640" s="369"/>
      <c r="H640" s="369"/>
      <c r="I640" s="369"/>
      <c r="J640" s="369"/>
      <c r="K640" s="369"/>
      <c r="L640" s="369"/>
      <c r="M640" s="369"/>
      <c r="N640" s="369"/>
      <c r="O640" s="369"/>
      <c r="P640" s="369"/>
      <c r="Q640" s="369"/>
      <c r="R640" s="369"/>
      <c r="S640" s="369"/>
      <c r="T640" s="369"/>
      <c r="U640" s="369"/>
      <c r="V640" s="369"/>
      <c r="W640" s="369"/>
      <c r="X640" s="369"/>
      <c r="Y640" s="369"/>
      <c r="Z640" s="369"/>
      <c r="AA640" s="369"/>
      <c r="AB640" s="688"/>
    </row>
    <row r="641" spans="3:28" ht="15.75" customHeight="1">
      <c r="C641" s="369"/>
      <c r="D641" s="369"/>
      <c r="E641" s="369"/>
      <c r="F641" s="369"/>
      <c r="G641" s="369"/>
      <c r="H641" s="369"/>
      <c r="I641" s="369"/>
      <c r="J641" s="369"/>
      <c r="K641" s="369"/>
      <c r="L641" s="369"/>
      <c r="M641" s="369"/>
      <c r="N641" s="369"/>
      <c r="O641" s="369"/>
      <c r="P641" s="369"/>
      <c r="Q641" s="369"/>
      <c r="R641" s="369"/>
      <c r="S641" s="369"/>
      <c r="T641" s="369"/>
      <c r="U641" s="369"/>
      <c r="V641" s="369"/>
      <c r="W641" s="369"/>
      <c r="X641" s="369"/>
      <c r="Y641" s="369"/>
      <c r="Z641" s="369"/>
      <c r="AA641" s="369"/>
      <c r="AB641" s="688"/>
    </row>
    <row r="642" spans="3:28" ht="15.75" customHeight="1">
      <c r="C642" s="369"/>
      <c r="D642" s="369"/>
      <c r="E642" s="369"/>
      <c r="F642" s="369"/>
      <c r="G642" s="369"/>
      <c r="H642" s="369"/>
      <c r="I642" s="369"/>
      <c r="J642" s="369"/>
      <c r="K642" s="369"/>
      <c r="L642" s="369"/>
      <c r="M642" s="369"/>
      <c r="N642" s="369"/>
      <c r="O642" s="369"/>
      <c r="P642" s="369"/>
      <c r="Q642" s="369"/>
      <c r="R642" s="369"/>
      <c r="S642" s="369"/>
      <c r="T642" s="369"/>
      <c r="U642" s="369"/>
      <c r="V642" s="369"/>
      <c r="W642" s="369"/>
      <c r="X642" s="369"/>
      <c r="Y642" s="369"/>
      <c r="Z642" s="369"/>
      <c r="AA642" s="369"/>
      <c r="AB642" s="688"/>
    </row>
    <row r="643" spans="3:28" ht="15.75" customHeight="1">
      <c r="C643" s="369"/>
      <c r="D643" s="369"/>
      <c r="E643" s="369"/>
      <c r="F643" s="369"/>
      <c r="G643" s="369"/>
      <c r="H643" s="369"/>
      <c r="I643" s="369"/>
      <c r="J643" s="369"/>
      <c r="K643" s="369"/>
      <c r="L643" s="369"/>
      <c r="M643" s="369"/>
      <c r="N643" s="369"/>
      <c r="O643" s="369"/>
      <c r="P643" s="369"/>
      <c r="Q643" s="369"/>
      <c r="R643" s="369"/>
      <c r="S643" s="369"/>
      <c r="T643" s="369"/>
      <c r="U643" s="369"/>
      <c r="V643" s="369"/>
      <c r="W643" s="369"/>
      <c r="X643" s="369"/>
      <c r="Y643" s="369"/>
      <c r="Z643" s="369"/>
      <c r="AA643" s="369"/>
      <c r="AB643" s="688"/>
    </row>
    <row r="644" spans="3:28" ht="15.75" customHeight="1">
      <c r="C644" s="369"/>
      <c r="D644" s="369"/>
      <c r="E644" s="369"/>
      <c r="F644" s="369"/>
      <c r="G644" s="369"/>
      <c r="H644" s="369"/>
      <c r="I644" s="369"/>
      <c r="J644" s="369"/>
      <c r="K644" s="369"/>
      <c r="L644" s="369"/>
      <c r="M644" s="369"/>
      <c r="N644" s="369"/>
      <c r="O644" s="369"/>
      <c r="P644" s="369"/>
      <c r="Q644" s="369"/>
      <c r="R644" s="369"/>
      <c r="S644" s="369"/>
      <c r="T644" s="369"/>
      <c r="U644" s="369"/>
      <c r="V644" s="369"/>
      <c r="W644" s="369"/>
      <c r="X644" s="369"/>
      <c r="Y644" s="369"/>
      <c r="Z644" s="369"/>
      <c r="AA644" s="369"/>
      <c r="AB644" s="688"/>
    </row>
    <row r="645" spans="3:28" ht="15.75" customHeight="1">
      <c r="C645" s="369"/>
      <c r="D645" s="369"/>
      <c r="E645" s="369"/>
      <c r="F645" s="369"/>
      <c r="G645" s="369"/>
      <c r="H645" s="369"/>
      <c r="I645" s="369"/>
      <c r="J645" s="369"/>
      <c r="K645" s="369"/>
      <c r="L645" s="369"/>
      <c r="M645" s="369"/>
      <c r="N645" s="369"/>
      <c r="O645" s="369"/>
      <c r="P645" s="369"/>
      <c r="Q645" s="369"/>
      <c r="R645" s="369"/>
      <c r="S645" s="369"/>
      <c r="T645" s="369"/>
      <c r="U645" s="369"/>
      <c r="V645" s="369"/>
      <c r="W645" s="369"/>
      <c r="X645" s="369"/>
      <c r="Y645" s="369"/>
      <c r="Z645" s="369"/>
      <c r="AA645" s="369"/>
      <c r="AB645" s="688"/>
    </row>
    <row r="646" spans="3:28" ht="15.75" customHeight="1">
      <c r="C646" s="369"/>
      <c r="D646" s="369"/>
      <c r="E646" s="369"/>
      <c r="F646" s="369"/>
      <c r="G646" s="369"/>
      <c r="H646" s="369"/>
      <c r="I646" s="369"/>
      <c r="J646" s="369"/>
      <c r="K646" s="369"/>
      <c r="L646" s="369"/>
      <c r="M646" s="369"/>
      <c r="N646" s="369"/>
      <c r="O646" s="369"/>
      <c r="P646" s="369"/>
      <c r="Q646" s="369"/>
      <c r="R646" s="369"/>
      <c r="S646" s="369"/>
      <c r="T646" s="369"/>
      <c r="U646" s="369"/>
      <c r="V646" s="369"/>
      <c r="W646" s="369"/>
      <c r="X646" s="369"/>
      <c r="Y646" s="369"/>
      <c r="Z646" s="369"/>
      <c r="AA646" s="369"/>
      <c r="AB646" s="688"/>
    </row>
    <row r="647" spans="3:28" ht="15.75" customHeight="1">
      <c r="C647" s="369"/>
      <c r="D647" s="369"/>
      <c r="E647" s="369"/>
      <c r="F647" s="369"/>
      <c r="G647" s="369"/>
      <c r="H647" s="369"/>
      <c r="I647" s="369"/>
      <c r="J647" s="369"/>
      <c r="K647" s="369"/>
      <c r="L647" s="369"/>
      <c r="M647" s="369"/>
      <c r="N647" s="369"/>
      <c r="O647" s="369"/>
      <c r="P647" s="369"/>
      <c r="Q647" s="369"/>
      <c r="R647" s="369"/>
      <c r="S647" s="369"/>
      <c r="T647" s="369"/>
      <c r="U647" s="369"/>
      <c r="V647" s="369"/>
      <c r="W647" s="369"/>
      <c r="X647" s="369"/>
      <c r="Y647" s="369"/>
      <c r="Z647" s="369"/>
      <c r="AA647" s="369"/>
      <c r="AB647" s="688"/>
    </row>
    <row r="648" spans="3:28" ht="15.75" customHeight="1">
      <c r="C648" s="369"/>
      <c r="D648" s="369"/>
      <c r="E648" s="369"/>
      <c r="F648" s="369"/>
      <c r="G648" s="369"/>
      <c r="H648" s="369"/>
      <c r="I648" s="369"/>
      <c r="J648" s="369"/>
      <c r="K648" s="369"/>
      <c r="L648" s="369"/>
      <c r="M648" s="369"/>
      <c r="N648" s="369"/>
      <c r="O648" s="369"/>
      <c r="P648" s="369"/>
      <c r="Q648" s="369"/>
      <c r="R648" s="369"/>
      <c r="S648" s="369"/>
      <c r="T648" s="369"/>
      <c r="U648" s="369"/>
      <c r="V648" s="369"/>
      <c r="W648" s="369"/>
      <c r="X648" s="369"/>
      <c r="Y648" s="369"/>
      <c r="Z648" s="369"/>
      <c r="AA648" s="369"/>
      <c r="AB648" s="688"/>
    </row>
    <row r="649" spans="3:28" ht="15.75" customHeight="1">
      <c r="C649" s="369"/>
      <c r="D649" s="369"/>
      <c r="E649" s="369"/>
      <c r="F649" s="369"/>
      <c r="G649" s="369"/>
      <c r="H649" s="369"/>
      <c r="I649" s="369"/>
      <c r="J649" s="369"/>
      <c r="K649" s="369"/>
      <c r="L649" s="369"/>
      <c r="M649" s="369"/>
      <c r="N649" s="369"/>
      <c r="O649" s="369"/>
      <c r="P649" s="369"/>
      <c r="Q649" s="369"/>
      <c r="R649" s="369"/>
      <c r="S649" s="369"/>
      <c r="T649" s="369"/>
      <c r="U649" s="369"/>
      <c r="V649" s="369"/>
      <c r="W649" s="369"/>
      <c r="X649" s="369"/>
      <c r="Y649" s="369"/>
      <c r="Z649" s="369"/>
      <c r="AA649" s="369"/>
      <c r="AB649" s="688"/>
    </row>
    <row r="650" spans="3:28" ht="15.75" customHeight="1">
      <c r="C650" s="369"/>
      <c r="D650" s="369"/>
      <c r="E650" s="369"/>
      <c r="F650" s="369"/>
      <c r="G650" s="369"/>
      <c r="H650" s="369"/>
      <c r="I650" s="369"/>
      <c r="J650" s="369"/>
      <c r="K650" s="369"/>
      <c r="L650" s="369"/>
      <c r="M650" s="369"/>
      <c r="N650" s="369"/>
      <c r="O650" s="369"/>
      <c r="P650" s="369"/>
      <c r="Q650" s="369"/>
      <c r="R650" s="369"/>
      <c r="S650" s="369"/>
      <c r="T650" s="369"/>
      <c r="U650" s="369"/>
      <c r="V650" s="369"/>
      <c r="W650" s="369"/>
      <c r="X650" s="369"/>
      <c r="Y650" s="369"/>
      <c r="Z650" s="369"/>
      <c r="AA650" s="369"/>
      <c r="AB650" s="688"/>
    </row>
    <row r="651" spans="3:28" ht="15.75" customHeight="1">
      <c r="C651" s="369"/>
      <c r="D651" s="369"/>
      <c r="E651" s="369"/>
      <c r="F651" s="369"/>
      <c r="G651" s="369"/>
      <c r="H651" s="369"/>
      <c r="I651" s="369"/>
      <c r="J651" s="369"/>
      <c r="K651" s="369"/>
      <c r="L651" s="369"/>
      <c r="M651" s="369"/>
      <c r="N651" s="369"/>
      <c r="O651" s="369"/>
      <c r="P651" s="369"/>
      <c r="Q651" s="369"/>
      <c r="R651" s="369"/>
      <c r="S651" s="369"/>
      <c r="T651" s="369"/>
      <c r="U651" s="369"/>
      <c r="V651" s="369"/>
      <c r="W651" s="369"/>
      <c r="X651" s="369"/>
      <c r="Y651" s="369"/>
      <c r="Z651" s="369"/>
      <c r="AA651" s="369"/>
      <c r="AB651" s="688"/>
    </row>
    <row r="652" spans="3:28" ht="15.75" customHeight="1">
      <c r="C652" s="369"/>
      <c r="D652" s="369"/>
      <c r="E652" s="369"/>
      <c r="F652" s="369"/>
      <c r="G652" s="369"/>
      <c r="H652" s="369"/>
      <c r="I652" s="369"/>
      <c r="J652" s="369"/>
      <c r="K652" s="369"/>
      <c r="L652" s="369"/>
      <c r="M652" s="369"/>
      <c r="N652" s="369"/>
      <c r="O652" s="369"/>
      <c r="P652" s="369"/>
      <c r="Q652" s="369"/>
      <c r="R652" s="369"/>
      <c r="S652" s="369"/>
      <c r="T652" s="369"/>
      <c r="U652" s="369"/>
      <c r="V652" s="369"/>
      <c r="W652" s="369"/>
      <c r="X652" s="369"/>
      <c r="Y652" s="369"/>
      <c r="Z652" s="369"/>
      <c r="AA652" s="369"/>
      <c r="AB652" s="688"/>
    </row>
    <row r="653" spans="3:28" ht="15.75" customHeight="1">
      <c r="C653" s="369"/>
      <c r="D653" s="369"/>
      <c r="E653" s="369"/>
      <c r="F653" s="369"/>
      <c r="G653" s="369"/>
      <c r="H653" s="369"/>
      <c r="I653" s="369"/>
      <c r="J653" s="369"/>
      <c r="K653" s="369"/>
      <c r="L653" s="369"/>
      <c r="M653" s="369"/>
      <c r="N653" s="369"/>
      <c r="O653" s="369"/>
      <c r="P653" s="369"/>
      <c r="Q653" s="369"/>
      <c r="R653" s="369"/>
      <c r="S653" s="369"/>
      <c r="T653" s="369"/>
      <c r="U653" s="369"/>
      <c r="V653" s="369"/>
      <c r="W653" s="369"/>
      <c r="X653" s="369"/>
      <c r="Y653" s="369"/>
      <c r="Z653" s="369"/>
      <c r="AA653" s="369"/>
      <c r="AB653" s="688"/>
    </row>
    <row r="654" spans="3:28" ht="15.75" customHeight="1">
      <c r="C654" s="369"/>
      <c r="D654" s="369"/>
      <c r="E654" s="369"/>
      <c r="F654" s="369"/>
      <c r="G654" s="369"/>
      <c r="H654" s="369"/>
      <c r="I654" s="369"/>
      <c r="J654" s="369"/>
      <c r="K654" s="369"/>
      <c r="L654" s="369"/>
      <c r="M654" s="369"/>
      <c r="N654" s="369"/>
      <c r="O654" s="369"/>
      <c r="P654" s="369"/>
      <c r="Q654" s="369"/>
      <c r="R654" s="369"/>
      <c r="S654" s="369"/>
      <c r="T654" s="369"/>
      <c r="U654" s="369"/>
      <c r="V654" s="369"/>
      <c r="W654" s="369"/>
      <c r="X654" s="369"/>
      <c r="Y654" s="369"/>
      <c r="Z654" s="369"/>
      <c r="AA654" s="369"/>
      <c r="AB654" s="688"/>
    </row>
    <row r="655" spans="3:28" ht="15.75" customHeight="1">
      <c r="C655" s="369"/>
      <c r="D655" s="369"/>
      <c r="E655" s="369"/>
      <c r="F655" s="369"/>
      <c r="G655" s="369"/>
      <c r="H655" s="369"/>
      <c r="I655" s="369"/>
      <c r="J655" s="369"/>
      <c r="K655" s="369"/>
      <c r="L655" s="369"/>
      <c r="M655" s="369"/>
      <c r="N655" s="369"/>
      <c r="O655" s="369"/>
      <c r="P655" s="369"/>
      <c r="Q655" s="369"/>
      <c r="R655" s="369"/>
      <c r="S655" s="369"/>
      <c r="T655" s="369"/>
      <c r="U655" s="369"/>
      <c r="V655" s="369"/>
      <c r="W655" s="369"/>
      <c r="X655" s="369"/>
      <c r="Y655" s="369"/>
      <c r="Z655" s="369"/>
      <c r="AA655" s="369"/>
      <c r="AB655" s="688"/>
    </row>
    <row r="656" spans="3:28" ht="15.75" customHeight="1">
      <c r="C656" s="369"/>
      <c r="D656" s="369"/>
      <c r="E656" s="369"/>
      <c r="F656" s="369"/>
      <c r="G656" s="369"/>
      <c r="H656" s="369"/>
      <c r="I656" s="369"/>
      <c r="J656" s="369"/>
      <c r="K656" s="369"/>
      <c r="L656" s="369"/>
      <c r="M656" s="369"/>
      <c r="N656" s="369"/>
      <c r="O656" s="369"/>
      <c r="P656" s="369"/>
      <c r="Q656" s="369"/>
      <c r="R656" s="369"/>
      <c r="S656" s="369"/>
      <c r="T656" s="369"/>
      <c r="U656" s="369"/>
      <c r="V656" s="369"/>
      <c r="W656" s="369"/>
      <c r="X656" s="369"/>
      <c r="Y656" s="369"/>
      <c r="Z656" s="369"/>
      <c r="AA656" s="369"/>
      <c r="AB656" s="688"/>
    </row>
    <row r="657" spans="3:28" ht="15.75" customHeight="1">
      <c r="C657" s="369"/>
      <c r="D657" s="369"/>
      <c r="E657" s="369"/>
      <c r="F657" s="369"/>
      <c r="G657" s="369"/>
      <c r="H657" s="369"/>
      <c r="I657" s="369"/>
      <c r="J657" s="369"/>
      <c r="K657" s="369"/>
      <c r="L657" s="369"/>
      <c r="M657" s="369"/>
      <c r="N657" s="369"/>
      <c r="O657" s="369"/>
      <c r="P657" s="369"/>
      <c r="Q657" s="369"/>
      <c r="R657" s="369"/>
      <c r="S657" s="369"/>
      <c r="T657" s="369"/>
      <c r="U657" s="369"/>
      <c r="V657" s="369"/>
      <c r="W657" s="369"/>
      <c r="X657" s="369"/>
      <c r="Y657" s="369"/>
      <c r="Z657" s="369"/>
      <c r="AA657" s="369"/>
      <c r="AB657" s="688"/>
    </row>
    <row r="658" spans="3:28" ht="15.75" customHeight="1">
      <c r="C658" s="369"/>
      <c r="D658" s="369"/>
      <c r="E658" s="369"/>
      <c r="F658" s="369"/>
      <c r="G658" s="369"/>
      <c r="H658" s="369"/>
      <c r="I658" s="369"/>
      <c r="J658" s="369"/>
      <c r="K658" s="369"/>
      <c r="L658" s="369"/>
      <c r="M658" s="369"/>
      <c r="N658" s="369"/>
      <c r="O658" s="369"/>
      <c r="P658" s="369"/>
      <c r="Q658" s="369"/>
      <c r="R658" s="369"/>
      <c r="S658" s="369"/>
      <c r="T658" s="369"/>
      <c r="U658" s="369"/>
      <c r="V658" s="369"/>
      <c r="W658" s="369"/>
      <c r="X658" s="369"/>
      <c r="Y658" s="369"/>
      <c r="Z658" s="369"/>
      <c r="AA658" s="369"/>
      <c r="AB658" s="688"/>
    </row>
    <row r="659" spans="3:28" ht="15.75" customHeight="1">
      <c r="C659" s="369"/>
      <c r="D659" s="369"/>
      <c r="E659" s="369"/>
      <c r="F659" s="369"/>
      <c r="G659" s="369"/>
      <c r="H659" s="369"/>
      <c r="I659" s="369"/>
      <c r="J659" s="369"/>
      <c r="K659" s="369"/>
      <c r="L659" s="369"/>
      <c r="M659" s="369"/>
      <c r="N659" s="369"/>
      <c r="O659" s="369"/>
      <c r="P659" s="369"/>
      <c r="Q659" s="369"/>
      <c r="R659" s="369"/>
      <c r="S659" s="369"/>
      <c r="T659" s="369"/>
      <c r="U659" s="369"/>
      <c r="V659" s="369"/>
      <c r="W659" s="369"/>
      <c r="X659" s="369"/>
      <c r="Y659" s="369"/>
      <c r="Z659" s="369"/>
      <c r="AA659" s="369"/>
      <c r="AB659" s="688"/>
    </row>
    <row r="660" spans="3:28" ht="15.75" customHeight="1">
      <c r="C660" s="369"/>
      <c r="D660" s="369"/>
      <c r="E660" s="369"/>
      <c r="F660" s="369"/>
      <c r="G660" s="369"/>
      <c r="H660" s="369"/>
      <c r="I660" s="369"/>
      <c r="J660" s="369"/>
      <c r="K660" s="369"/>
      <c r="L660" s="369"/>
      <c r="M660" s="369"/>
      <c r="N660" s="369"/>
      <c r="O660" s="369"/>
      <c r="P660" s="369"/>
      <c r="Q660" s="369"/>
      <c r="R660" s="369"/>
      <c r="S660" s="369"/>
      <c r="T660" s="369"/>
      <c r="U660" s="369"/>
      <c r="V660" s="369"/>
      <c r="W660" s="369"/>
      <c r="X660" s="369"/>
      <c r="Y660" s="369"/>
      <c r="Z660" s="369"/>
      <c r="AA660" s="369"/>
      <c r="AB660" s="688"/>
    </row>
    <row r="661" spans="3:28" ht="15.75" customHeight="1">
      <c r="C661" s="369"/>
      <c r="D661" s="369"/>
      <c r="E661" s="369"/>
      <c r="F661" s="369"/>
      <c r="G661" s="369"/>
      <c r="H661" s="369"/>
      <c r="I661" s="369"/>
      <c r="J661" s="369"/>
      <c r="K661" s="369"/>
      <c r="L661" s="369"/>
      <c r="M661" s="369"/>
      <c r="N661" s="369"/>
      <c r="O661" s="369"/>
      <c r="P661" s="369"/>
      <c r="Q661" s="369"/>
      <c r="R661" s="369"/>
      <c r="S661" s="369"/>
      <c r="T661" s="369"/>
      <c r="U661" s="369"/>
      <c r="V661" s="369"/>
      <c r="W661" s="369"/>
      <c r="X661" s="369"/>
      <c r="Y661" s="369"/>
      <c r="Z661" s="369"/>
      <c r="AA661" s="369"/>
      <c r="AB661" s="688"/>
    </row>
    <row r="662" spans="3:28" ht="15.75" customHeight="1">
      <c r="C662" s="369"/>
      <c r="D662" s="369"/>
      <c r="E662" s="369"/>
      <c r="F662" s="369"/>
      <c r="G662" s="369"/>
      <c r="H662" s="369"/>
      <c r="I662" s="369"/>
      <c r="J662" s="369"/>
      <c r="K662" s="369"/>
      <c r="L662" s="369"/>
      <c r="M662" s="369"/>
      <c r="N662" s="369"/>
      <c r="O662" s="369"/>
      <c r="P662" s="369"/>
      <c r="Q662" s="369"/>
      <c r="R662" s="369"/>
      <c r="S662" s="369"/>
      <c r="T662" s="369"/>
      <c r="U662" s="369"/>
      <c r="V662" s="369"/>
      <c r="W662" s="369"/>
      <c r="X662" s="369"/>
      <c r="Y662" s="369"/>
      <c r="Z662" s="369"/>
      <c r="AA662" s="369"/>
      <c r="AB662" s="688"/>
    </row>
    <row r="663" spans="3:28" ht="15.75" customHeight="1">
      <c r="C663" s="369"/>
      <c r="D663" s="369"/>
      <c r="E663" s="369"/>
      <c r="F663" s="369"/>
      <c r="G663" s="369"/>
      <c r="H663" s="369"/>
      <c r="I663" s="369"/>
      <c r="J663" s="369"/>
      <c r="K663" s="369"/>
      <c r="L663" s="369"/>
      <c r="M663" s="369"/>
      <c r="N663" s="369"/>
      <c r="O663" s="369"/>
      <c r="P663" s="369"/>
      <c r="Q663" s="369"/>
      <c r="R663" s="369"/>
      <c r="S663" s="369"/>
      <c r="T663" s="369"/>
      <c r="U663" s="369"/>
      <c r="V663" s="369"/>
      <c r="W663" s="369"/>
      <c r="X663" s="369"/>
      <c r="Y663" s="369"/>
      <c r="Z663" s="369"/>
      <c r="AA663" s="369"/>
      <c r="AB663" s="688"/>
    </row>
    <row r="664" spans="3:28" ht="15.75" customHeight="1">
      <c r="C664" s="369"/>
      <c r="D664" s="369"/>
      <c r="E664" s="369"/>
      <c r="F664" s="369"/>
      <c r="G664" s="369"/>
      <c r="H664" s="369"/>
      <c r="I664" s="369"/>
      <c r="J664" s="369"/>
      <c r="K664" s="369"/>
      <c r="L664" s="369"/>
      <c r="M664" s="369"/>
      <c r="N664" s="369"/>
      <c r="O664" s="369"/>
      <c r="P664" s="369"/>
      <c r="Q664" s="369"/>
      <c r="R664" s="369"/>
      <c r="S664" s="369"/>
      <c r="T664" s="369"/>
      <c r="U664" s="369"/>
      <c r="V664" s="369"/>
      <c r="W664" s="369"/>
      <c r="X664" s="369"/>
      <c r="Y664" s="369"/>
      <c r="Z664" s="369"/>
      <c r="AA664" s="369"/>
      <c r="AB664" s="688"/>
    </row>
    <row r="665" spans="3:28" ht="15.75" customHeight="1">
      <c r="C665" s="369"/>
      <c r="D665" s="369"/>
      <c r="E665" s="369"/>
      <c r="F665" s="369"/>
      <c r="G665" s="369"/>
      <c r="H665" s="369"/>
      <c r="I665" s="369"/>
      <c r="J665" s="369"/>
      <c r="K665" s="369"/>
      <c r="L665" s="369"/>
      <c r="M665" s="369"/>
      <c r="N665" s="369"/>
      <c r="O665" s="369"/>
      <c r="P665" s="369"/>
      <c r="Q665" s="369"/>
      <c r="R665" s="369"/>
      <c r="S665" s="369"/>
      <c r="T665" s="369"/>
      <c r="U665" s="369"/>
      <c r="V665" s="369"/>
      <c r="W665" s="369"/>
      <c r="X665" s="369"/>
      <c r="Y665" s="369"/>
      <c r="Z665" s="369"/>
      <c r="AA665" s="369"/>
      <c r="AB665" s="688"/>
    </row>
    <row r="666" spans="3:28" ht="15.75" customHeight="1">
      <c r="C666" s="369"/>
      <c r="D666" s="369"/>
      <c r="E666" s="369"/>
      <c r="F666" s="369"/>
      <c r="G666" s="369"/>
      <c r="H666" s="369"/>
      <c r="I666" s="369"/>
      <c r="J666" s="369"/>
      <c r="K666" s="369"/>
      <c r="L666" s="369"/>
      <c r="M666" s="369"/>
      <c r="N666" s="369"/>
      <c r="O666" s="369"/>
      <c r="P666" s="369"/>
      <c r="Q666" s="369"/>
      <c r="R666" s="369"/>
      <c r="S666" s="369"/>
      <c r="T666" s="369"/>
      <c r="U666" s="369"/>
      <c r="V666" s="369"/>
      <c r="W666" s="369"/>
      <c r="X666" s="369"/>
      <c r="Y666" s="369"/>
      <c r="Z666" s="369"/>
      <c r="AA666" s="369"/>
      <c r="AB666" s="688"/>
    </row>
    <row r="667" spans="3:28" ht="15.75" customHeight="1">
      <c r="C667" s="369"/>
      <c r="D667" s="369"/>
      <c r="E667" s="369"/>
      <c r="F667" s="369"/>
      <c r="G667" s="369"/>
      <c r="H667" s="369"/>
      <c r="I667" s="369"/>
      <c r="J667" s="369"/>
      <c r="K667" s="369"/>
      <c r="L667" s="369"/>
      <c r="M667" s="369"/>
      <c r="N667" s="369"/>
      <c r="O667" s="369"/>
      <c r="P667" s="369"/>
      <c r="Q667" s="369"/>
      <c r="R667" s="369"/>
      <c r="S667" s="369"/>
      <c r="T667" s="369"/>
      <c r="U667" s="369"/>
      <c r="V667" s="369"/>
      <c r="W667" s="369"/>
      <c r="X667" s="369"/>
      <c r="Y667" s="369"/>
      <c r="Z667" s="369"/>
      <c r="AA667" s="369"/>
      <c r="AB667" s="688"/>
    </row>
    <row r="668" spans="3:28" ht="15.75" customHeight="1">
      <c r="C668" s="369"/>
      <c r="D668" s="369"/>
      <c r="E668" s="369"/>
      <c r="F668" s="369"/>
      <c r="G668" s="369"/>
      <c r="H668" s="369"/>
      <c r="I668" s="369"/>
      <c r="J668" s="369"/>
      <c r="K668" s="369"/>
      <c r="L668" s="369"/>
      <c r="M668" s="369"/>
      <c r="N668" s="369"/>
      <c r="O668" s="369"/>
      <c r="P668" s="369"/>
      <c r="Q668" s="369"/>
      <c r="R668" s="369"/>
      <c r="S668" s="369"/>
      <c r="T668" s="369"/>
      <c r="U668" s="369"/>
      <c r="V668" s="369"/>
      <c r="W668" s="369"/>
      <c r="X668" s="369"/>
      <c r="Y668" s="369"/>
      <c r="Z668" s="369"/>
      <c r="AA668" s="369"/>
      <c r="AB668" s="688"/>
    </row>
    <row r="669" spans="3:28" ht="15.75" customHeight="1">
      <c r="C669" s="369"/>
      <c r="D669" s="369"/>
      <c r="E669" s="369"/>
      <c r="F669" s="369"/>
      <c r="G669" s="369"/>
      <c r="H669" s="369"/>
      <c r="I669" s="369"/>
      <c r="J669" s="369"/>
      <c r="K669" s="369"/>
      <c r="L669" s="369"/>
      <c r="M669" s="369"/>
      <c r="N669" s="369"/>
      <c r="O669" s="369"/>
      <c r="P669" s="369"/>
      <c r="Q669" s="369"/>
      <c r="R669" s="369"/>
      <c r="S669" s="369"/>
      <c r="T669" s="369"/>
      <c r="U669" s="369"/>
      <c r="V669" s="369"/>
      <c r="W669" s="369"/>
      <c r="X669" s="369"/>
      <c r="Y669" s="369"/>
      <c r="Z669" s="369"/>
      <c r="AA669" s="369"/>
      <c r="AB669" s="688"/>
    </row>
    <row r="670" spans="3:28" ht="15.75" customHeight="1">
      <c r="C670" s="369"/>
      <c r="D670" s="369"/>
      <c r="E670" s="369"/>
      <c r="F670" s="369"/>
      <c r="G670" s="369"/>
      <c r="H670" s="369"/>
      <c r="I670" s="369"/>
      <c r="J670" s="369"/>
      <c r="K670" s="369"/>
      <c r="L670" s="369"/>
      <c r="M670" s="369"/>
      <c r="N670" s="369"/>
      <c r="O670" s="369"/>
      <c r="P670" s="369"/>
      <c r="Q670" s="369"/>
      <c r="R670" s="369"/>
      <c r="S670" s="369"/>
      <c r="T670" s="369"/>
      <c r="U670" s="369"/>
      <c r="V670" s="369"/>
      <c r="W670" s="369"/>
      <c r="X670" s="369"/>
      <c r="Y670" s="369"/>
      <c r="Z670" s="369"/>
      <c r="AA670" s="369"/>
      <c r="AB670" s="688"/>
    </row>
    <row r="671" spans="3:28" ht="15.75" customHeight="1">
      <c r="C671" s="369"/>
      <c r="D671" s="369"/>
      <c r="E671" s="369"/>
      <c r="F671" s="369"/>
      <c r="G671" s="369"/>
      <c r="H671" s="369"/>
      <c r="I671" s="369"/>
      <c r="J671" s="369"/>
      <c r="K671" s="369"/>
      <c r="L671" s="369"/>
      <c r="M671" s="369"/>
      <c r="N671" s="369"/>
      <c r="O671" s="369"/>
      <c r="P671" s="369"/>
      <c r="Q671" s="369"/>
      <c r="R671" s="369"/>
      <c r="S671" s="369"/>
      <c r="T671" s="369"/>
      <c r="U671" s="369"/>
      <c r="V671" s="369"/>
      <c r="W671" s="369"/>
      <c r="X671" s="369"/>
      <c r="Y671" s="369"/>
      <c r="Z671" s="369"/>
      <c r="AA671" s="369"/>
      <c r="AB671" s="688"/>
    </row>
    <row r="672" spans="3:28" ht="15.75" customHeight="1">
      <c r="C672" s="369"/>
      <c r="D672" s="369"/>
      <c r="E672" s="369"/>
      <c r="F672" s="369"/>
      <c r="G672" s="369"/>
      <c r="H672" s="369"/>
      <c r="I672" s="369"/>
      <c r="J672" s="369"/>
      <c r="K672" s="369"/>
      <c r="L672" s="369"/>
      <c r="M672" s="369"/>
      <c r="N672" s="369"/>
      <c r="O672" s="369"/>
      <c r="P672" s="369"/>
      <c r="Q672" s="369"/>
      <c r="R672" s="369"/>
      <c r="S672" s="369"/>
      <c r="T672" s="369"/>
      <c r="U672" s="369"/>
      <c r="V672" s="369"/>
      <c r="W672" s="369"/>
      <c r="X672" s="369"/>
      <c r="Y672" s="369"/>
      <c r="Z672" s="369"/>
      <c r="AA672" s="369"/>
      <c r="AB672" s="688"/>
    </row>
    <row r="673" spans="3:28" ht="15.75" customHeight="1">
      <c r="C673" s="369"/>
      <c r="D673" s="369"/>
      <c r="E673" s="369"/>
      <c r="F673" s="369"/>
      <c r="G673" s="369"/>
      <c r="H673" s="369"/>
      <c r="I673" s="369"/>
      <c r="J673" s="369"/>
      <c r="K673" s="369"/>
      <c r="L673" s="369"/>
      <c r="M673" s="369"/>
      <c r="N673" s="369"/>
      <c r="O673" s="369"/>
      <c r="P673" s="369"/>
      <c r="Q673" s="369"/>
      <c r="R673" s="369"/>
      <c r="S673" s="369"/>
      <c r="T673" s="369"/>
      <c r="U673" s="369"/>
      <c r="V673" s="369"/>
      <c r="W673" s="369"/>
      <c r="X673" s="369"/>
      <c r="Y673" s="369"/>
      <c r="Z673" s="369"/>
      <c r="AA673" s="369"/>
      <c r="AB673" s="688"/>
    </row>
    <row r="674" spans="3:28" ht="15.75" customHeight="1">
      <c r="C674" s="369"/>
      <c r="D674" s="369"/>
      <c r="E674" s="369"/>
      <c r="F674" s="369"/>
      <c r="G674" s="369"/>
      <c r="H674" s="369"/>
      <c r="I674" s="369"/>
      <c r="J674" s="369"/>
      <c r="K674" s="369"/>
      <c r="L674" s="369"/>
      <c r="M674" s="369"/>
      <c r="N674" s="369"/>
      <c r="O674" s="369"/>
      <c r="P674" s="369"/>
      <c r="Q674" s="369"/>
      <c r="R674" s="369"/>
      <c r="S674" s="369"/>
      <c r="T674" s="369"/>
      <c r="U674" s="369"/>
      <c r="V674" s="369"/>
      <c r="W674" s="369"/>
      <c r="X674" s="369"/>
      <c r="Y674" s="369"/>
      <c r="Z674" s="369"/>
      <c r="AA674" s="369"/>
      <c r="AB674" s="688"/>
    </row>
    <row r="675" spans="3:28" ht="15.75" customHeight="1">
      <c r="C675" s="369"/>
      <c r="D675" s="369"/>
      <c r="E675" s="369"/>
      <c r="F675" s="369"/>
      <c r="G675" s="369"/>
      <c r="H675" s="369"/>
      <c r="I675" s="369"/>
      <c r="J675" s="369"/>
      <c r="K675" s="369"/>
      <c r="L675" s="369"/>
      <c r="M675" s="369"/>
      <c r="N675" s="369"/>
      <c r="O675" s="369"/>
      <c r="P675" s="369"/>
      <c r="Q675" s="369"/>
      <c r="R675" s="369"/>
      <c r="S675" s="369"/>
      <c r="T675" s="369"/>
      <c r="U675" s="369"/>
      <c r="V675" s="369"/>
      <c r="W675" s="369"/>
      <c r="X675" s="369"/>
      <c r="Y675" s="369"/>
      <c r="Z675" s="369"/>
      <c r="AA675" s="369"/>
      <c r="AB675" s="688"/>
    </row>
    <row r="676" spans="3:28" ht="15.75" customHeight="1">
      <c r="C676" s="369"/>
      <c r="D676" s="369"/>
      <c r="E676" s="369"/>
      <c r="F676" s="369"/>
      <c r="G676" s="369"/>
      <c r="H676" s="369"/>
      <c r="I676" s="369"/>
      <c r="J676" s="369"/>
      <c r="K676" s="369"/>
      <c r="L676" s="369"/>
      <c r="M676" s="369"/>
      <c r="N676" s="369"/>
      <c r="O676" s="369"/>
      <c r="P676" s="369"/>
      <c r="Q676" s="369"/>
      <c r="R676" s="369"/>
      <c r="S676" s="369"/>
      <c r="T676" s="369"/>
      <c r="U676" s="369"/>
      <c r="V676" s="369"/>
      <c r="W676" s="369"/>
      <c r="X676" s="369"/>
      <c r="Y676" s="369"/>
      <c r="Z676" s="369"/>
      <c r="AA676" s="369"/>
      <c r="AB676" s="688"/>
    </row>
    <row r="677" spans="3:28" ht="15.75" customHeight="1">
      <c r="C677" s="369"/>
      <c r="D677" s="369"/>
      <c r="E677" s="369"/>
      <c r="F677" s="369"/>
      <c r="G677" s="369"/>
      <c r="H677" s="369"/>
      <c r="I677" s="369"/>
      <c r="J677" s="369"/>
      <c r="K677" s="369"/>
      <c r="L677" s="369"/>
      <c r="M677" s="369"/>
      <c r="N677" s="369"/>
      <c r="O677" s="369"/>
      <c r="P677" s="369"/>
      <c r="Q677" s="369"/>
      <c r="R677" s="369"/>
      <c r="S677" s="369"/>
      <c r="T677" s="369"/>
      <c r="U677" s="369"/>
      <c r="V677" s="369"/>
      <c r="W677" s="369"/>
      <c r="X677" s="369"/>
      <c r="Y677" s="369"/>
      <c r="Z677" s="369"/>
      <c r="AA677" s="369"/>
      <c r="AB677" s="688"/>
    </row>
    <row r="678" spans="3:28" ht="15.75" customHeight="1">
      <c r="C678" s="369"/>
      <c r="D678" s="369"/>
      <c r="E678" s="369"/>
      <c r="F678" s="369"/>
      <c r="G678" s="369"/>
      <c r="H678" s="369"/>
      <c r="I678" s="369"/>
      <c r="J678" s="369"/>
      <c r="K678" s="369"/>
      <c r="L678" s="369"/>
      <c r="M678" s="369"/>
      <c r="N678" s="369"/>
      <c r="O678" s="369"/>
      <c r="P678" s="369"/>
      <c r="Q678" s="369"/>
      <c r="R678" s="369"/>
      <c r="S678" s="369"/>
      <c r="T678" s="369"/>
      <c r="U678" s="369"/>
      <c r="V678" s="369"/>
      <c r="W678" s="369"/>
      <c r="X678" s="369"/>
      <c r="Y678" s="369"/>
      <c r="Z678" s="369"/>
      <c r="AA678" s="369"/>
      <c r="AB678" s="688"/>
    </row>
    <row r="679" spans="3:28" ht="15.75" customHeight="1">
      <c r="C679" s="369"/>
      <c r="D679" s="369"/>
      <c r="E679" s="369"/>
      <c r="F679" s="369"/>
      <c r="G679" s="369"/>
      <c r="H679" s="369"/>
      <c r="I679" s="369"/>
      <c r="J679" s="369"/>
      <c r="K679" s="369"/>
      <c r="L679" s="369"/>
      <c r="M679" s="369"/>
      <c r="N679" s="369"/>
      <c r="O679" s="369"/>
      <c r="P679" s="369"/>
      <c r="Q679" s="369"/>
      <c r="R679" s="369"/>
      <c r="S679" s="369"/>
      <c r="T679" s="369"/>
      <c r="U679" s="369"/>
      <c r="V679" s="369"/>
      <c r="W679" s="369"/>
      <c r="X679" s="369"/>
      <c r="Y679" s="369"/>
      <c r="Z679" s="369"/>
      <c r="AA679" s="369"/>
      <c r="AB679" s="688"/>
    </row>
    <row r="680" spans="3:28" ht="15.75" customHeight="1">
      <c r="C680" s="369"/>
      <c r="D680" s="369"/>
      <c r="E680" s="369"/>
      <c r="F680" s="369"/>
      <c r="G680" s="369"/>
      <c r="H680" s="369"/>
      <c r="I680" s="369"/>
      <c r="J680" s="369"/>
      <c r="K680" s="369"/>
      <c r="L680" s="369"/>
      <c r="M680" s="369"/>
      <c r="N680" s="369"/>
      <c r="O680" s="369"/>
      <c r="P680" s="369"/>
      <c r="Q680" s="369"/>
      <c r="R680" s="369"/>
      <c r="S680" s="369"/>
      <c r="T680" s="369"/>
      <c r="U680" s="369"/>
      <c r="V680" s="369"/>
      <c r="W680" s="369"/>
      <c r="X680" s="369"/>
      <c r="Y680" s="369"/>
      <c r="Z680" s="369"/>
      <c r="AA680" s="369"/>
      <c r="AB680" s="688"/>
    </row>
    <row r="681" spans="3:28" ht="15.75" customHeight="1">
      <c r="C681" s="369"/>
      <c r="D681" s="369"/>
      <c r="E681" s="369"/>
      <c r="F681" s="369"/>
      <c r="G681" s="369"/>
      <c r="H681" s="369"/>
      <c r="I681" s="369"/>
      <c r="J681" s="369"/>
      <c r="K681" s="369"/>
      <c r="L681" s="369"/>
      <c r="M681" s="369"/>
      <c r="N681" s="369"/>
      <c r="O681" s="369"/>
      <c r="P681" s="369"/>
      <c r="Q681" s="369"/>
      <c r="R681" s="369"/>
      <c r="S681" s="369"/>
      <c r="T681" s="369"/>
      <c r="U681" s="369"/>
      <c r="V681" s="369"/>
      <c r="W681" s="369"/>
      <c r="X681" s="369"/>
      <c r="Y681" s="369"/>
      <c r="Z681" s="369"/>
      <c r="AA681" s="369"/>
      <c r="AB681" s="688"/>
    </row>
    <row r="682" spans="3:28" ht="15.75" customHeight="1">
      <c r="C682" s="369"/>
      <c r="D682" s="369"/>
      <c r="E682" s="369"/>
      <c r="F682" s="369"/>
      <c r="G682" s="369"/>
      <c r="H682" s="369"/>
      <c r="I682" s="369"/>
      <c r="J682" s="369"/>
      <c r="K682" s="369"/>
      <c r="L682" s="369"/>
      <c r="M682" s="369"/>
      <c r="N682" s="369"/>
      <c r="O682" s="369"/>
      <c r="P682" s="369"/>
      <c r="Q682" s="369"/>
      <c r="R682" s="369"/>
      <c r="S682" s="369"/>
      <c r="T682" s="369"/>
      <c r="U682" s="369"/>
      <c r="V682" s="369"/>
      <c r="W682" s="369"/>
      <c r="X682" s="369"/>
      <c r="Y682" s="369"/>
      <c r="Z682" s="369"/>
      <c r="AA682" s="369"/>
      <c r="AB682" s="688"/>
    </row>
    <row r="683" spans="3:28" ht="15.75" customHeight="1">
      <c r="C683" s="369"/>
      <c r="D683" s="369"/>
      <c r="E683" s="369"/>
      <c r="F683" s="369"/>
      <c r="G683" s="369"/>
      <c r="H683" s="369"/>
      <c r="I683" s="369"/>
      <c r="J683" s="369"/>
      <c r="K683" s="369"/>
      <c r="L683" s="369"/>
      <c r="M683" s="369"/>
      <c r="N683" s="369"/>
      <c r="O683" s="369"/>
      <c r="P683" s="369"/>
      <c r="Q683" s="369"/>
      <c r="R683" s="369"/>
      <c r="S683" s="369"/>
      <c r="T683" s="369"/>
      <c r="U683" s="369"/>
      <c r="V683" s="369"/>
      <c r="W683" s="369"/>
      <c r="X683" s="369"/>
      <c r="Y683" s="369"/>
      <c r="Z683" s="369"/>
      <c r="AA683" s="369"/>
      <c r="AB683" s="688"/>
    </row>
    <row r="684" spans="3:28" ht="15.75" customHeight="1">
      <c r="C684" s="369"/>
      <c r="D684" s="369"/>
      <c r="E684" s="369"/>
      <c r="F684" s="369"/>
      <c r="G684" s="369"/>
      <c r="H684" s="369"/>
      <c r="I684" s="369"/>
      <c r="J684" s="369"/>
      <c r="K684" s="369"/>
      <c r="L684" s="369"/>
      <c r="M684" s="369"/>
      <c r="N684" s="369"/>
      <c r="O684" s="369"/>
      <c r="P684" s="369"/>
      <c r="Q684" s="369"/>
      <c r="R684" s="369"/>
      <c r="S684" s="369"/>
      <c r="T684" s="369"/>
      <c r="U684" s="369"/>
      <c r="V684" s="369"/>
      <c r="W684" s="369"/>
      <c r="X684" s="369"/>
      <c r="Y684" s="369"/>
      <c r="Z684" s="369"/>
      <c r="AA684" s="369"/>
      <c r="AB684" s="688"/>
    </row>
    <row r="685" spans="3:28" ht="15.75" customHeight="1">
      <c r="C685" s="369"/>
      <c r="D685" s="369"/>
      <c r="E685" s="369"/>
      <c r="F685" s="369"/>
      <c r="G685" s="369"/>
      <c r="H685" s="369"/>
      <c r="I685" s="369"/>
      <c r="J685" s="369"/>
      <c r="K685" s="369"/>
      <c r="L685" s="369"/>
      <c r="M685" s="369"/>
      <c r="N685" s="369"/>
      <c r="O685" s="369"/>
      <c r="P685" s="369"/>
      <c r="Q685" s="369"/>
      <c r="R685" s="369"/>
      <c r="S685" s="369"/>
      <c r="T685" s="369"/>
      <c r="U685" s="369"/>
      <c r="V685" s="369"/>
      <c r="W685" s="369"/>
      <c r="X685" s="369"/>
      <c r="Y685" s="369"/>
      <c r="Z685" s="369"/>
      <c r="AA685" s="369"/>
      <c r="AB685" s="688"/>
    </row>
    <row r="686" spans="3:28" ht="15.75" customHeight="1">
      <c r="C686" s="369"/>
      <c r="D686" s="369"/>
      <c r="E686" s="369"/>
      <c r="F686" s="369"/>
      <c r="G686" s="369"/>
      <c r="H686" s="369"/>
      <c r="I686" s="369"/>
      <c r="J686" s="369"/>
      <c r="K686" s="369"/>
      <c r="L686" s="369"/>
      <c r="M686" s="369"/>
      <c r="N686" s="369"/>
      <c r="O686" s="369"/>
      <c r="P686" s="369"/>
      <c r="Q686" s="369"/>
      <c r="R686" s="369"/>
      <c r="S686" s="369"/>
      <c r="T686" s="369"/>
      <c r="U686" s="369"/>
      <c r="V686" s="369"/>
      <c r="W686" s="369"/>
      <c r="X686" s="369"/>
      <c r="Y686" s="369"/>
      <c r="Z686" s="369"/>
      <c r="AA686" s="369"/>
      <c r="AB686" s="688"/>
    </row>
    <row r="687" spans="3:28" ht="15.75" customHeight="1">
      <c r="C687" s="369"/>
      <c r="D687" s="369"/>
      <c r="E687" s="369"/>
      <c r="F687" s="369"/>
      <c r="G687" s="369"/>
      <c r="H687" s="369"/>
      <c r="I687" s="369"/>
      <c r="J687" s="369"/>
      <c r="K687" s="369"/>
      <c r="L687" s="369"/>
      <c r="M687" s="369"/>
      <c r="N687" s="369"/>
      <c r="O687" s="369"/>
      <c r="P687" s="369"/>
      <c r="Q687" s="369"/>
      <c r="R687" s="369"/>
      <c r="S687" s="369"/>
      <c r="T687" s="369"/>
      <c r="U687" s="369"/>
      <c r="V687" s="369"/>
      <c r="W687" s="369"/>
      <c r="X687" s="369"/>
      <c r="Y687" s="369"/>
      <c r="Z687" s="369"/>
      <c r="AA687" s="369"/>
      <c r="AB687" s="688"/>
    </row>
    <row r="688" spans="3:28" ht="15.75" customHeight="1">
      <c r="C688" s="369"/>
      <c r="D688" s="369"/>
      <c r="E688" s="369"/>
      <c r="F688" s="369"/>
      <c r="G688" s="369"/>
      <c r="H688" s="369"/>
      <c r="I688" s="369"/>
      <c r="J688" s="369"/>
      <c r="K688" s="369"/>
      <c r="L688" s="369"/>
      <c r="M688" s="369"/>
      <c r="N688" s="369"/>
      <c r="O688" s="369"/>
      <c r="P688" s="369"/>
      <c r="Q688" s="369"/>
      <c r="R688" s="369"/>
      <c r="S688" s="369"/>
      <c r="T688" s="369"/>
      <c r="U688" s="369"/>
      <c r="V688" s="369"/>
      <c r="W688" s="369"/>
      <c r="X688" s="369"/>
      <c r="Y688" s="369"/>
      <c r="Z688" s="369"/>
      <c r="AA688" s="369"/>
      <c r="AB688" s="688"/>
    </row>
    <row r="689" spans="3:28" ht="15.75" customHeight="1">
      <c r="C689" s="369"/>
      <c r="D689" s="369"/>
      <c r="E689" s="369"/>
      <c r="F689" s="369"/>
      <c r="G689" s="369"/>
      <c r="H689" s="369"/>
      <c r="I689" s="369"/>
      <c r="J689" s="369"/>
      <c r="K689" s="369"/>
      <c r="L689" s="369"/>
      <c r="M689" s="369"/>
      <c r="N689" s="369"/>
      <c r="O689" s="369"/>
      <c r="P689" s="369"/>
      <c r="Q689" s="369"/>
      <c r="R689" s="369"/>
      <c r="S689" s="369"/>
      <c r="T689" s="369"/>
      <c r="U689" s="369"/>
      <c r="V689" s="369"/>
      <c r="W689" s="369"/>
      <c r="X689" s="369"/>
      <c r="Y689" s="369"/>
      <c r="Z689" s="369"/>
      <c r="AA689" s="369"/>
      <c r="AB689" s="688"/>
    </row>
    <row r="690" spans="3:28" ht="15.75" customHeight="1">
      <c r="C690" s="369"/>
      <c r="D690" s="369"/>
      <c r="E690" s="369"/>
      <c r="F690" s="369"/>
      <c r="G690" s="369"/>
      <c r="H690" s="369"/>
      <c r="I690" s="369"/>
      <c r="J690" s="369"/>
      <c r="K690" s="369"/>
      <c r="L690" s="369"/>
      <c r="M690" s="369"/>
      <c r="N690" s="369"/>
      <c r="O690" s="369"/>
      <c r="P690" s="369"/>
      <c r="Q690" s="369"/>
      <c r="R690" s="369"/>
      <c r="S690" s="369"/>
      <c r="T690" s="369"/>
      <c r="U690" s="369"/>
      <c r="V690" s="369"/>
      <c r="W690" s="369"/>
      <c r="X690" s="369"/>
      <c r="Y690" s="369"/>
      <c r="Z690" s="369"/>
      <c r="AA690" s="369"/>
      <c r="AB690" s="688"/>
    </row>
    <row r="691" spans="3:28" ht="15.75" customHeight="1">
      <c r="C691" s="369"/>
      <c r="D691" s="369"/>
      <c r="E691" s="369"/>
      <c r="F691" s="369"/>
      <c r="G691" s="369"/>
      <c r="H691" s="369"/>
      <c r="I691" s="369"/>
      <c r="J691" s="369"/>
      <c r="K691" s="369"/>
      <c r="L691" s="369"/>
      <c r="M691" s="369"/>
      <c r="N691" s="369"/>
      <c r="O691" s="369"/>
      <c r="P691" s="369"/>
      <c r="Q691" s="369"/>
      <c r="R691" s="369"/>
      <c r="S691" s="369"/>
      <c r="T691" s="369"/>
      <c r="U691" s="369"/>
      <c r="V691" s="369"/>
      <c r="W691" s="369"/>
      <c r="X691" s="369"/>
      <c r="Y691" s="369"/>
      <c r="Z691" s="369"/>
      <c r="AA691" s="369"/>
      <c r="AB691" s="688"/>
    </row>
    <row r="692" spans="3:28" ht="15.75" customHeight="1">
      <c r="C692" s="369"/>
      <c r="D692" s="369"/>
      <c r="E692" s="369"/>
      <c r="F692" s="369"/>
      <c r="G692" s="369"/>
      <c r="H692" s="369"/>
      <c r="I692" s="369"/>
      <c r="J692" s="369"/>
      <c r="K692" s="369"/>
      <c r="L692" s="369"/>
      <c r="M692" s="369"/>
      <c r="N692" s="369"/>
      <c r="O692" s="369"/>
      <c r="P692" s="369"/>
      <c r="Q692" s="369"/>
      <c r="R692" s="369"/>
      <c r="S692" s="369"/>
      <c r="T692" s="369"/>
      <c r="U692" s="369"/>
      <c r="V692" s="369"/>
      <c r="W692" s="369"/>
      <c r="X692" s="369"/>
      <c r="Y692" s="369"/>
      <c r="Z692" s="369"/>
      <c r="AA692" s="369"/>
      <c r="AB692" s="688"/>
    </row>
    <row r="693" spans="3:28" ht="15.75" customHeight="1">
      <c r="C693" s="369"/>
      <c r="D693" s="369"/>
      <c r="E693" s="369"/>
      <c r="F693" s="369"/>
      <c r="G693" s="369"/>
      <c r="H693" s="369"/>
      <c r="I693" s="369"/>
      <c r="J693" s="369"/>
      <c r="K693" s="369"/>
      <c r="L693" s="369"/>
      <c r="M693" s="369"/>
      <c r="N693" s="369"/>
      <c r="O693" s="369"/>
      <c r="P693" s="369"/>
      <c r="Q693" s="369"/>
      <c r="R693" s="369"/>
      <c r="S693" s="369"/>
      <c r="T693" s="369"/>
      <c r="U693" s="369"/>
      <c r="V693" s="369"/>
      <c r="W693" s="369"/>
      <c r="X693" s="369"/>
      <c r="Y693" s="369"/>
      <c r="Z693" s="369"/>
      <c r="AA693" s="369"/>
      <c r="AB693" s="688"/>
    </row>
    <row r="694" spans="3:28" ht="15.75" customHeight="1">
      <c r="C694" s="369"/>
      <c r="D694" s="369"/>
      <c r="E694" s="369"/>
      <c r="F694" s="369"/>
      <c r="G694" s="369"/>
      <c r="H694" s="369"/>
      <c r="I694" s="369"/>
      <c r="J694" s="369"/>
      <c r="K694" s="369"/>
      <c r="L694" s="369"/>
      <c r="M694" s="369"/>
      <c r="N694" s="369"/>
      <c r="O694" s="369"/>
      <c r="P694" s="369"/>
      <c r="Q694" s="369"/>
      <c r="R694" s="369"/>
      <c r="S694" s="369"/>
      <c r="T694" s="369"/>
      <c r="U694" s="369"/>
      <c r="V694" s="369"/>
      <c r="W694" s="369"/>
      <c r="X694" s="369"/>
      <c r="Y694" s="369"/>
      <c r="Z694" s="369"/>
      <c r="AA694" s="369"/>
      <c r="AB694" s="688"/>
    </row>
    <row r="695" spans="3:28" ht="15.75" customHeight="1">
      <c r="C695" s="369"/>
      <c r="D695" s="369"/>
      <c r="E695" s="369"/>
      <c r="F695" s="369"/>
      <c r="G695" s="369"/>
      <c r="H695" s="369"/>
      <c r="I695" s="369"/>
      <c r="J695" s="369"/>
      <c r="K695" s="369"/>
      <c r="L695" s="369"/>
      <c r="M695" s="369"/>
      <c r="N695" s="369"/>
      <c r="O695" s="369"/>
      <c r="P695" s="369"/>
      <c r="Q695" s="369"/>
      <c r="R695" s="369"/>
      <c r="S695" s="369"/>
      <c r="T695" s="369"/>
      <c r="U695" s="369"/>
      <c r="V695" s="369"/>
      <c r="W695" s="369"/>
      <c r="X695" s="369"/>
      <c r="Y695" s="369"/>
      <c r="Z695" s="369"/>
      <c r="AA695" s="369"/>
      <c r="AB695" s="688"/>
    </row>
    <row r="696" spans="3:28" ht="15.75" customHeight="1">
      <c r="C696" s="369"/>
      <c r="D696" s="369"/>
      <c r="E696" s="369"/>
      <c r="F696" s="369"/>
      <c r="G696" s="369"/>
      <c r="H696" s="369"/>
      <c r="I696" s="369"/>
      <c r="J696" s="369"/>
      <c r="K696" s="369"/>
      <c r="L696" s="369"/>
      <c r="M696" s="369"/>
      <c r="N696" s="369"/>
      <c r="O696" s="369"/>
      <c r="P696" s="369"/>
      <c r="Q696" s="369"/>
      <c r="R696" s="369"/>
      <c r="S696" s="369"/>
      <c r="T696" s="369"/>
      <c r="U696" s="369"/>
      <c r="V696" s="369"/>
      <c r="W696" s="369"/>
      <c r="X696" s="369"/>
      <c r="Y696" s="369"/>
      <c r="Z696" s="369"/>
      <c r="AA696" s="369"/>
      <c r="AB696" s="688"/>
    </row>
    <row r="697" spans="3:28" ht="15.75" customHeight="1">
      <c r="C697" s="369"/>
      <c r="D697" s="369"/>
      <c r="E697" s="369"/>
      <c r="F697" s="369"/>
      <c r="G697" s="369"/>
      <c r="H697" s="369"/>
      <c r="I697" s="369"/>
      <c r="J697" s="369"/>
      <c r="K697" s="369"/>
      <c r="L697" s="369"/>
      <c r="M697" s="369"/>
      <c r="N697" s="369"/>
      <c r="O697" s="369"/>
      <c r="P697" s="369"/>
      <c r="Q697" s="369"/>
      <c r="R697" s="369"/>
      <c r="S697" s="369"/>
      <c r="T697" s="369"/>
      <c r="U697" s="369"/>
      <c r="V697" s="369"/>
      <c r="W697" s="369"/>
      <c r="X697" s="369"/>
      <c r="Y697" s="369"/>
      <c r="Z697" s="369"/>
      <c r="AA697" s="369"/>
      <c r="AB697" s="688"/>
    </row>
    <row r="698" spans="3:28" ht="15.75" customHeight="1">
      <c r="C698" s="369"/>
      <c r="D698" s="369"/>
      <c r="E698" s="369"/>
      <c r="F698" s="369"/>
      <c r="G698" s="369"/>
      <c r="H698" s="369"/>
      <c r="I698" s="369"/>
      <c r="J698" s="369"/>
      <c r="K698" s="369"/>
      <c r="L698" s="369"/>
      <c r="M698" s="369"/>
      <c r="N698" s="369"/>
      <c r="O698" s="369"/>
      <c r="P698" s="369"/>
      <c r="Q698" s="369"/>
      <c r="R698" s="369"/>
      <c r="S698" s="369"/>
      <c r="T698" s="369"/>
      <c r="U698" s="369"/>
      <c r="V698" s="369"/>
      <c r="W698" s="369"/>
      <c r="X698" s="369"/>
      <c r="Y698" s="369"/>
      <c r="Z698" s="369"/>
      <c r="AA698" s="369"/>
      <c r="AB698" s="688"/>
    </row>
    <row r="699" spans="3:28" ht="15.75" customHeight="1">
      <c r="C699" s="369"/>
      <c r="D699" s="369"/>
      <c r="E699" s="369"/>
      <c r="F699" s="369"/>
      <c r="G699" s="369"/>
      <c r="H699" s="369"/>
      <c r="I699" s="369"/>
      <c r="J699" s="369"/>
      <c r="K699" s="369"/>
      <c r="L699" s="369"/>
      <c r="M699" s="369"/>
      <c r="N699" s="369"/>
      <c r="O699" s="369"/>
      <c r="P699" s="369"/>
      <c r="Q699" s="369"/>
      <c r="R699" s="369"/>
      <c r="S699" s="369"/>
      <c r="T699" s="369"/>
      <c r="U699" s="369"/>
      <c r="V699" s="369"/>
      <c r="W699" s="369"/>
      <c r="X699" s="369"/>
      <c r="Y699" s="369"/>
      <c r="Z699" s="369"/>
      <c r="AA699" s="369"/>
      <c r="AB699" s="688"/>
    </row>
    <row r="700" spans="3:28" ht="15.75" customHeight="1">
      <c r="C700" s="369"/>
      <c r="D700" s="369"/>
      <c r="E700" s="369"/>
      <c r="F700" s="369"/>
      <c r="G700" s="369"/>
      <c r="H700" s="369"/>
      <c r="I700" s="369"/>
      <c r="J700" s="369"/>
      <c r="K700" s="369"/>
      <c r="L700" s="369"/>
      <c r="M700" s="369"/>
      <c r="N700" s="369"/>
      <c r="O700" s="369"/>
      <c r="P700" s="369"/>
      <c r="Q700" s="369"/>
      <c r="R700" s="369"/>
      <c r="S700" s="369"/>
      <c r="T700" s="369"/>
      <c r="U700" s="369"/>
      <c r="V700" s="369"/>
      <c r="W700" s="369"/>
      <c r="X700" s="369"/>
      <c r="Y700" s="369"/>
      <c r="Z700" s="369"/>
      <c r="AA700" s="369"/>
      <c r="AB700" s="688"/>
    </row>
    <row r="701" spans="3:28" ht="15.75" customHeight="1">
      <c r="C701" s="369"/>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688"/>
    </row>
    <row r="702" spans="3:28" ht="15.75" customHeight="1">
      <c r="C702" s="369"/>
      <c r="D702" s="369"/>
      <c r="E702" s="369"/>
      <c r="F702" s="369"/>
      <c r="G702" s="369"/>
      <c r="H702" s="369"/>
      <c r="I702" s="369"/>
      <c r="J702" s="369"/>
      <c r="K702" s="369"/>
      <c r="L702" s="369"/>
      <c r="M702" s="369"/>
      <c r="N702" s="369"/>
      <c r="O702" s="369"/>
      <c r="P702" s="369"/>
      <c r="Q702" s="369"/>
      <c r="R702" s="369"/>
      <c r="S702" s="369"/>
      <c r="T702" s="369"/>
      <c r="U702" s="369"/>
      <c r="V702" s="369"/>
      <c r="W702" s="369"/>
      <c r="X702" s="369"/>
      <c r="Y702" s="369"/>
      <c r="Z702" s="369"/>
      <c r="AA702" s="369"/>
      <c r="AB702" s="688"/>
    </row>
    <row r="703" spans="3:28" ht="15.75" customHeight="1">
      <c r="C703" s="369"/>
      <c r="D703" s="369"/>
      <c r="E703" s="369"/>
      <c r="F703" s="369"/>
      <c r="G703" s="369"/>
      <c r="H703" s="369"/>
      <c r="I703" s="369"/>
      <c r="J703" s="369"/>
      <c r="K703" s="369"/>
      <c r="L703" s="369"/>
      <c r="M703" s="369"/>
      <c r="N703" s="369"/>
      <c r="O703" s="369"/>
      <c r="P703" s="369"/>
      <c r="Q703" s="369"/>
      <c r="R703" s="369"/>
      <c r="S703" s="369"/>
      <c r="T703" s="369"/>
      <c r="U703" s="369"/>
      <c r="V703" s="369"/>
      <c r="W703" s="369"/>
      <c r="X703" s="369"/>
      <c r="Y703" s="369"/>
      <c r="Z703" s="369"/>
      <c r="AA703" s="369"/>
      <c r="AB703" s="688"/>
    </row>
    <row r="704" spans="3:28" ht="15.75" customHeight="1">
      <c r="C704" s="369"/>
      <c r="D704" s="369"/>
      <c r="E704" s="369"/>
      <c r="F704" s="369"/>
      <c r="G704" s="369"/>
      <c r="H704" s="369"/>
      <c r="I704" s="369"/>
      <c r="J704" s="369"/>
      <c r="K704" s="369"/>
      <c r="L704" s="369"/>
      <c r="M704" s="369"/>
      <c r="N704" s="369"/>
      <c r="O704" s="369"/>
      <c r="P704" s="369"/>
      <c r="Q704" s="369"/>
      <c r="R704" s="369"/>
      <c r="S704" s="369"/>
      <c r="T704" s="369"/>
      <c r="U704" s="369"/>
      <c r="V704" s="369"/>
      <c r="W704" s="369"/>
      <c r="X704" s="369"/>
      <c r="Y704" s="369"/>
      <c r="Z704" s="369"/>
      <c r="AA704" s="369"/>
      <c r="AB704" s="688"/>
    </row>
    <row r="705" spans="3:28" ht="15.75" customHeight="1">
      <c r="C705" s="369"/>
      <c r="D705" s="369"/>
      <c r="E705" s="369"/>
      <c r="F705" s="369"/>
      <c r="G705" s="369"/>
      <c r="H705" s="369"/>
      <c r="I705" s="369"/>
      <c r="J705" s="369"/>
      <c r="K705" s="369"/>
      <c r="L705" s="369"/>
      <c r="M705" s="369"/>
      <c r="N705" s="369"/>
      <c r="O705" s="369"/>
      <c r="P705" s="369"/>
      <c r="Q705" s="369"/>
      <c r="R705" s="369"/>
      <c r="S705" s="369"/>
      <c r="T705" s="369"/>
      <c r="U705" s="369"/>
      <c r="V705" s="369"/>
      <c r="W705" s="369"/>
      <c r="X705" s="369"/>
      <c r="Y705" s="369"/>
      <c r="Z705" s="369"/>
      <c r="AA705" s="369"/>
      <c r="AB705" s="688"/>
    </row>
    <row r="706" spans="3:28" ht="15.75" customHeight="1">
      <c r="C706" s="369"/>
      <c r="D706" s="369"/>
      <c r="E706" s="369"/>
      <c r="F706" s="369"/>
      <c r="G706" s="369"/>
      <c r="H706" s="369"/>
      <c r="I706" s="369"/>
      <c r="J706" s="369"/>
      <c r="K706" s="369"/>
      <c r="L706" s="369"/>
      <c r="M706" s="369"/>
      <c r="N706" s="369"/>
      <c r="O706" s="369"/>
      <c r="P706" s="369"/>
      <c r="Q706" s="369"/>
      <c r="R706" s="369"/>
      <c r="S706" s="369"/>
      <c r="T706" s="369"/>
      <c r="U706" s="369"/>
      <c r="V706" s="369"/>
      <c r="W706" s="369"/>
      <c r="X706" s="369"/>
      <c r="Y706" s="369"/>
      <c r="Z706" s="369"/>
      <c r="AA706" s="369"/>
      <c r="AB706" s="688"/>
    </row>
    <row r="707" spans="3:28" ht="15.75" customHeight="1">
      <c r="C707" s="369"/>
      <c r="D707" s="369"/>
      <c r="E707" s="369"/>
      <c r="F707" s="369"/>
      <c r="G707" s="369"/>
      <c r="H707" s="369"/>
      <c r="I707" s="369"/>
      <c r="J707" s="369"/>
      <c r="K707" s="369"/>
      <c r="L707" s="369"/>
      <c r="M707" s="369"/>
      <c r="N707" s="369"/>
      <c r="O707" s="369"/>
      <c r="P707" s="369"/>
      <c r="Q707" s="369"/>
      <c r="R707" s="369"/>
      <c r="S707" s="369"/>
      <c r="T707" s="369"/>
      <c r="U707" s="369"/>
      <c r="V707" s="369"/>
      <c r="W707" s="369"/>
      <c r="X707" s="369"/>
      <c r="Y707" s="369"/>
      <c r="Z707" s="369"/>
      <c r="AA707" s="369"/>
      <c r="AB707" s="688"/>
    </row>
    <row r="708" spans="3:28" ht="15.75" customHeight="1">
      <c r="C708" s="369"/>
      <c r="D708" s="369"/>
      <c r="E708" s="369"/>
      <c r="F708" s="369"/>
      <c r="G708" s="369"/>
      <c r="H708" s="369"/>
      <c r="I708" s="369"/>
      <c r="J708" s="369"/>
      <c r="K708" s="369"/>
      <c r="L708" s="369"/>
      <c r="M708" s="369"/>
      <c r="N708" s="369"/>
      <c r="O708" s="369"/>
      <c r="P708" s="369"/>
      <c r="Q708" s="369"/>
      <c r="R708" s="369"/>
      <c r="S708" s="369"/>
      <c r="T708" s="369"/>
      <c r="U708" s="369"/>
      <c r="V708" s="369"/>
      <c r="W708" s="369"/>
      <c r="X708" s="369"/>
      <c r="Y708" s="369"/>
      <c r="Z708" s="369"/>
      <c r="AA708" s="369"/>
      <c r="AB708" s="688"/>
    </row>
    <row r="709" spans="3:28" ht="15.75" customHeight="1">
      <c r="C709" s="369"/>
      <c r="D709" s="369"/>
      <c r="E709" s="369"/>
      <c r="F709" s="369"/>
      <c r="G709" s="369"/>
      <c r="H709" s="369"/>
      <c r="I709" s="369"/>
      <c r="J709" s="369"/>
      <c r="K709" s="369"/>
      <c r="L709" s="369"/>
      <c r="M709" s="369"/>
      <c r="N709" s="369"/>
      <c r="O709" s="369"/>
      <c r="P709" s="369"/>
      <c r="Q709" s="369"/>
      <c r="R709" s="369"/>
      <c r="S709" s="369"/>
      <c r="T709" s="369"/>
      <c r="U709" s="369"/>
      <c r="V709" s="369"/>
      <c r="W709" s="369"/>
      <c r="X709" s="369"/>
      <c r="Y709" s="369"/>
      <c r="Z709" s="369"/>
      <c r="AA709" s="369"/>
      <c r="AB709" s="688"/>
    </row>
    <row r="710" spans="3:28" ht="15.75" customHeight="1">
      <c r="C710" s="369"/>
      <c r="D710" s="369"/>
      <c r="E710" s="369"/>
      <c r="F710" s="369"/>
      <c r="G710" s="369"/>
      <c r="H710" s="369"/>
      <c r="I710" s="369"/>
      <c r="J710" s="369"/>
      <c r="K710" s="369"/>
      <c r="L710" s="369"/>
      <c r="M710" s="369"/>
      <c r="N710" s="369"/>
      <c r="O710" s="369"/>
      <c r="P710" s="369"/>
      <c r="Q710" s="369"/>
      <c r="R710" s="369"/>
      <c r="S710" s="369"/>
      <c r="T710" s="369"/>
      <c r="U710" s="369"/>
      <c r="V710" s="369"/>
      <c r="W710" s="369"/>
      <c r="X710" s="369"/>
      <c r="Y710" s="369"/>
      <c r="Z710" s="369"/>
      <c r="AA710" s="369"/>
      <c r="AB710" s="688"/>
    </row>
    <row r="711" spans="3:28" ht="15.75" customHeight="1">
      <c r="C711" s="369"/>
      <c r="D711" s="369"/>
      <c r="E711" s="369"/>
      <c r="F711" s="369"/>
      <c r="G711" s="369"/>
      <c r="H711" s="369"/>
      <c r="I711" s="369"/>
      <c r="J711" s="369"/>
      <c r="K711" s="369"/>
      <c r="L711" s="369"/>
      <c r="M711" s="369"/>
      <c r="N711" s="369"/>
      <c r="O711" s="369"/>
      <c r="P711" s="369"/>
      <c r="Q711" s="369"/>
      <c r="R711" s="369"/>
      <c r="S711" s="369"/>
      <c r="T711" s="369"/>
      <c r="U711" s="369"/>
      <c r="V711" s="369"/>
      <c r="W711" s="369"/>
      <c r="X711" s="369"/>
      <c r="Y711" s="369"/>
      <c r="Z711" s="369"/>
      <c r="AA711" s="369"/>
      <c r="AB711" s="688"/>
    </row>
    <row r="712" spans="3:28" ht="15.75" customHeight="1">
      <c r="C712" s="369"/>
      <c r="D712" s="369"/>
      <c r="E712" s="369"/>
      <c r="F712" s="369"/>
      <c r="G712" s="369"/>
      <c r="H712" s="369"/>
      <c r="I712" s="369"/>
      <c r="J712" s="369"/>
      <c r="K712" s="369"/>
      <c r="L712" s="369"/>
      <c r="M712" s="369"/>
      <c r="N712" s="369"/>
      <c r="O712" s="369"/>
      <c r="P712" s="369"/>
      <c r="Q712" s="369"/>
      <c r="R712" s="369"/>
      <c r="S712" s="369"/>
      <c r="T712" s="369"/>
      <c r="U712" s="369"/>
      <c r="V712" s="369"/>
      <c r="W712" s="369"/>
      <c r="X712" s="369"/>
      <c r="Y712" s="369"/>
      <c r="Z712" s="369"/>
      <c r="AA712" s="369"/>
      <c r="AB712" s="688"/>
    </row>
    <row r="713" spans="3:28" ht="15.75" customHeight="1">
      <c r="C713" s="369"/>
      <c r="D713" s="369"/>
      <c r="E713" s="369"/>
      <c r="F713" s="369"/>
      <c r="G713" s="369"/>
      <c r="H713" s="369"/>
      <c r="I713" s="369"/>
      <c r="J713" s="369"/>
      <c r="K713" s="369"/>
      <c r="L713" s="369"/>
      <c r="M713" s="369"/>
      <c r="N713" s="369"/>
      <c r="O713" s="369"/>
      <c r="P713" s="369"/>
      <c r="Q713" s="369"/>
      <c r="R713" s="369"/>
      <c r="S713" s="369"/>
      <c r="T713" s="369"/>
      <c r="U713" s="369"/>
      <c r="V713" s="369"/>
      <c r="W713" s="369"/>
      <c r="X713" s="369"/>
      <c r="Y713" s="369"/>
      <c r="Z713" s="369"/>
      <c r="AA713" s="369"/>
      <c r="AB713" s="688"/>
    </row>
    <row r="714" spans="3:28" ht="15.75" customHeight="1">
      <c r="C714" s="369"/>
      <c r="D714" s="369"/>
      <c r="E714" s="369"/>
      <c r="F714" s="369"/>
      <c r="G714" s="369"/>
      <c r="H714" s="369"/>
      <c r="I714" s="369"/>
      <c r="J714" s="369"/>
      <c r="K714" s="369"/>
      <c r="L714" s="369"/>
      <c r="M714" s="369"/>
      <c r="N714" s="369"/>
      <c r="O714" s="369"/>
      <c r="P714" s="369"/>
      <c r="Q714" s="369"/>
      <c r="R714" s="369"/>
      <c r="S714" s="369"/>
      <c r="T714" s="369"/>
      <c r="U714" s="369"/>
      <c r="V714" s="369"/>
      <c r="W714" s="369"/>
      <c r="X714" s="369"/>
      <c r="Y714" s="369"/>
      <c r="Z714" s="369"/>
      <c r="AA714" s="369"/>
      <c r="AB714" s="688"/>
    </row>
    <row r="715" spans="3:28" ht="15.75" customHeight="1">
      <c r="C715" s="369"/>
      <c r="D715" s="369"/>
      <c r="E715" s="369"/>
      <c r="F715" s="369"/>
      <c r="G715" s="369"/>
      <c r="H715" s="369"/>
      <c r="I715" s="369"/>
      <c r="J715" s="369"/>
      <c r="K715" s="369"/>
      <c r="L715" s="369"/>
      <c r="M715" s="369"/>
      <c r="N715" s="369"/>
      <c r="O715" s="369"/>
      <c r="P715" s="369"/>
      <c r="Q715" s="369"/>
      <c r="R715" s="369"/>
      <c r="S715" s="369"/>
      <c r="T715" s="369"/>
      <c r="U715" s="369"/>
      <c r="V715" s="369"/>
      <c r="W715" s="369"/>
      <c r="X715" s="369"/>
      <c r="Y715" s="369"/>
      <c r="Z715" s="369"/>
      <c r="AA715" s="369"/>
      <c r="AB715" s="688"/>
    </row>
    <row r="716" spans="3:28" ht="15.75" customHeight="1">
      <c r="C716" s="369"/>
      <c r="D716" s="369"/>
      <c r="E716" s="369"/>
      <c r="F716" s="369"/>
      <c r="G716" s="369"/>
      <c r="H716" s="369"/>
      <c r="I716" s="369"/>
      <c r="J716" s="369"/>
      <c r="K716" s="369"/>
      <c r="L716" s="369"/>
      <c r="M716" s="369"/>
      <c r="N716" s="369"/>
      <c r="O716" s="369"/>
      <c r="P716" s="369"/>
      <c r="Q716" s="369"/>
      <c r="R716" s="369"/>
      <c r="S716" s="369"/>
      <c r="T716" s="369"/>
      <c r="U716" s="369"/>
      <c r="V716" s="369"/>
      <c r="W716" s="369"/>
      <c r="X716" s="369"/>
      <c r="Y716" s="369"/>
      <c r="Z716" s="369"/>
      <c r="AA716" s="369"/>
      <c r="AB716" s="688"/>
    </row>
    <row r="717" spans="3:28" ht="15.75" customHeight="1">
      <c r="C717" s="369"/>
      <c r="D717" s="369"/>
      <c r="E717" s="369"/>
      <c r="F717" s="369"/>
      <c r="G717" s="369"/>
      <c r="H717" s="369"/>
      <c r="I717" s="369"/>
      <c r="J717" s="369"/>
      <c r="K717" s="369"/>
      <c r="L717" s="369"/>
      <c r="M717" s="369"/>
      <c r="N717" s="369"/>
      <c r="O717" s="369"/>
      <c r="P717" s="369"/>
      <c r="Q717" s="369"/>
      <c r="R717" s="369"/>
      <c r="S717" s="369"/>
      <c r="T717" s="369"/>
      <c r="U717" s="369"/>
      <c r="V717" s="369"/>
      <c r="W717" s="369"/>
      <c r="X717" s="369"/>
      <c r="Y717" s="369"/>
      <c r="Z717" s="369"/>
      <c r="AA717" s="369"/>
      <c r="AB717" s="688"/>
    </row>
    <row r="718" spans="3:28" ht="15.75" customHeight="1">
      <c r="C718" s="369"/>
      <c r="D718" s="369"/>
      <c r="E718" s="369"/>
      <c r="F718" s="369"/>
      <c r="G718" s="369"/>
      <c r="H718" s="369"/>
      <c r="I718" s="369"/>
      <c r="J718" s="369"/>
      <c r="K718" s="369"/>
      <c r="L718" s="369"/>
      <c r="M718" s="369"/>
      <c r="N718" s="369"/>
      <c r="O718" s="369"/>
      <c r="P718" s="369"/>
      <c r="Q718" s="369"/>
      <c r="R718" s="369"/>
      <c r="S718" s="369"/>
      <c r="T718" s="369"/>
      <c r="U718" s="369"/>
      <c r="V718" s="369"/>
      <c r="W718" s="369"/>
      <c r="X718" s="369"/>
      <c r="Y718" s="369"/>
      <c r="Z718" s="369"/>
      <c r="AA718" s="369"/>
      <c r="AB718" s="688"/>
    </row>
    <row r="719" spans="3:28" ht="15.75" customHeight="1">
      <c r="C719" s="369"/>
      <c r="D719" s="369"/>
      <c r="E719" s="369"/>
      <c r="F719" s="369"/>
      <c r="G719" s="369"/>
      <c r="H719" s="369"/>
      <c r="I719" s="369"/>
      <c r="J719" s="369"/>
      <c r="K719" s="369"/>
      <c r="L719" s="369"/>
      <c r="M719" s="369"/>
      <c r="N719" s="369"/>
      <c r="O719" s="369"/>
      <c r="P719" s="369"/>
      <c r="Q719" s="369"/>
      <c r="R719" s="369"/>
      <c r="S719" s="369"/>
      <c r="T719" s="369"/>
      <c r="U719" s="369"/>
      <c r="V719" s="369"/>
      <c r="W719" s="369"/>
      <c r="X719" s="369"/>
      <c r="Y719" s="369"/>
      <c r="Z719" s="369"/>
      <c r="AA719" s="369"/>
      <c r="AB719" s="688"/>
    </row>
    <row r="720" spans="3:28" ht="15.75" customHeight="1">
      <c r="C720" s="369"/>
      <c r="D720" s="369"/>
      <c r="E720" s="369"/>
      <c r="F720" s="369"/>
      <c r="G720" s="369"/>
      <c r="H720" s="369"/>
      <c r="I720" s="369"/>
      <c r="J720" s="369"/>
      <c r="K720" s="369"/>
      <c r="L720" s="369"/>
      <c r="M720" s="369"/>
      <c r="N720" s="369"/>
      <c r="O720" s="369"/>
      <c r="P720" s="369"/>
      <c r="Q720" s="369"/>
      <c r="R720" s="369"/>
      <c r="S720" s="369"/>
      <c r="T720" s="369"/>
      <c r="U720" s="369"/>
      <c r="V720" s="369"/>
      <c r="W720" s="369"/>
      <c r="X720" s="369"/>
      <c r="Y720" s="369"/>
      <c r="Z720" s="369"/>
      <c r="AA720" s="369"/>
      <c r="AB720" s="688"/>
    </row>
    <row r="721" spans="3:28" ht="15.75" customHeight="1">
      <c r="C721" s="369"/>
      <c r="D721" s="369"/>
      <c r="E721" s="369"/>
      <c r="F721" s="369"/>
      <c r="G721" s="369"/>
      <c r="H721" s="369"/>
      <c r="I721" s="369"/>
      <c r="J721" s="369"/>
      <c r="K721" s="369"/>
      <c r="L721" s="369"/>
      <c r="M721" s="369"/>
      <c r="N721" s="369"/>
      <c r="O721" s="369"/>
      <c r="P721" s="369"/>
      <c r="Q721" s="369"/>
      <c r="R721" s="369"/>
      <c r="S721" s="369"/>
      <c r="T721" s="369"/>
      <c r="U721" s="369"/>
      <c r="V721" s="369"/>
      <c r="W721" s="369"/>
      <c r="X721" s="369"/>
      <c r="Y721" s="369"/>
      <c r="Z721" s="369"/>
      <c r="AA721" s="369"/>
      <c r="AB721" s="688"/>
    </row>
    <row r="722" spans="3:28" ht="15.75" customHeight="1">
      <c r="C722" s="369"/>
      <c r="D722" s="369"/>
      <c r="E722" s="369"/>
      <c r="F722" s="369"/>
      <c r="G722" s="369"/>
      <c r="H722" s="369"/>
      <c r="I722" s="369"/>
      <c r="J722" s="369"/>
      <c r="K722" s="369"/>
      <c r="L722" s="369"/>
      <c r="M722" s="369"/>
      <c r="N722" s="369"/>
      <c r="O722" s="369"/>
      <c r="P722" s="369"/>
      <c r="Q722" s="369"/>
      <c r="R722" s="369"/>
      <c r="S722" s="369"/>
      <c r="T722" s="369"/>
      <c r="U722" s="369"/>
      <c r="V722" s="369"/>
      <c r="W722" s="369"/>
      <c r="X722" s="369"/>
      <c r="Y722" s="369"/>
      <c r="Z722" s="369"/>
      <c r="AA722" s="369"/>
      <c r="AB722" s="688"/>
    </row>
    <row r="723" spans="3:28" ht="15.75" customHeight="1">
      <c r="C723" s="369"/>
      <c r="D723" s="369"/>
      <c r="E723" s="369"/>
      <c r="F723" s="369"/>
      <c r="G723" s="369"/>
      <c r="H723" s="369"/>
      <c r="I723" s="369"/>
      <c r="J723" s="369"/>
      <c r="K723" s="369"/>
      <c r="L723" s="369"/>
      <c r="M723" s="369"/>
      <c r="N723" s="369"/>
      <c r="O723" s="369"/>
      <c r="P723" s="369"/>
      <c r="Q723" s="369"/>
      <c r="R723" s="369"/>
      <c r="S723" s="369"/>
      <c r="T723" s="369"/>
      <c r="U723" s="369"/>
      <c r="V723" s="369"/>
      <c r="W723" s="369"/>
      <c r="X723" s="369"/>
      <c r="Y723" s="369"/>
      <c r="Z723" s="369"/>
      <c r="AA723" s="369"/>
      <c r="AB723" s="688"/>
    </row>
    <row r="724" spans="3:28" ht="15.75" customHeight="1">
      <c r="C724" s="369"/>
      <c r="D724" s="369"/>
      <c r="E724" s="369"/>
      <c r="F724" s="369"/>
      <c r="G724" s="369"/>
      <c r="H724" s="369"/>
      <c r="I724" s="369"/>
      <c r="J724" s="369"/>
      <c r="K724" s="369"/>
      <c r="L724" s="369"/>
      <c r="M724" s="369"/>
      <c r="N724" s="369"/>
      <c r="O724" s="369"/>
      <c r="P724" s="369"/>
      <c r="Q724" s="369"/>
      <c r="R724" s="369"/>
      <c r="S724" s="369"/>
      <c r="T724" s="369"/>
      <c r="U724" s="369"/>
      <c r="V724" s="369"/>
      <c r="W724" s="369"/>
      <c r="X724" s="369"/>
      <c r="Y724" s="369"/>
      <c r="Z724" s="369"/>
      <c r="AA724" s="369"/>
      <c r="AB724" s="688"/>
    </row>
    <row r="725" spans="3:28" ht="15.75" customHeight="1">
      <c r="C725" s="369"/>
      <c r="D725" s="369"/>
      <c r="E725" s="369"/>
      <c r="F725" s="369"/>
      <c r="G725" s="369"/>
      <c r="H725" s="369"/>
      <c r="I725" s="369"/>
      <c r="J725" s="369"/>
      <c r="K725" s="369"/>
      <c r="L725" s="369"/>
      <c r="M725" s="369"/>
      <c r="N725" s="369"/>
      <c r="O725" s="369"/>
      <c r="P725" s="369"/>
      <c r="Q725" s="369"/>
      <c r="R725" s="369"/>
      <c r="S725" s="369"/>
      <c r="T725" s="369"/>
      <c r="U725" s="369"/>
      <c r="V725" s="369"/>
      <c r="W725" s="369"/>
      <c r="X725" s="369"/>
      <c r="Y725" s="369"/>
      <c r="Z725" s="369"/>
      <c r="AA725" s="369"/>
      <c r="AB725" s="688"/>
    </row>
    <row r="726" spans="3:28" ht="15.75" customHeight="1">
      <c r="C726" s="369"/>
      <c r="D726" s="369"/>
      <c r="E726" s="369"/>
      <c r="F726" s="369"/>
      <c r="G726" s="369"/>
      <c r="H726" s="369"/>
      <c r="I726" s="369"/>
      <c r="J726" s="369"/>
      <c r="K726" s="369"/>
      <c r="L726" s="369"/>
      <c r="M726" s="369"/>
      <c r="N726" s="369"/>
      <c r="O726" s="369"/>
      <c r="P726" s="369"/>
      <c r="Q726" s="369"/>
      <c r="R726" s="369"/>
      <c r="S726" s="369"/>
      <c r="T726" s="369"/>
      <c r="U726" s="369"/>
      <c r="V726" s="369"/>
      <c r="W726" s="369"/>
      <c r="X726" s="369"/>
      <c r="Y726" s="369"/>
      <c r="Z726" s="369"/>
      <c r="AA726" s="369"/>
      <c r="AB726" s="688"/>
    </row>
    <row r="727" spans="3:28" ht="15.75" customHeight="1">
      <c r="C727" s="369"/>
      <c r="D727" s="369"/>
      <c r="E727" s="369"/>
      <c r="F727" s="369"/>
      <c r="G727" s="369"/>
      <c r="H727" s="369"/>
      <c r="I727" s="369"/>
      <c r="J727" s="369"/>
      <c r="K727" s="369"/>
      <c r="L727" s="369"/>
      <c r="M727" s="369"/>
      <c r="N727" s="369"/>
      <c r="O727" s="369"/>
      <c r="P727" s="369"/>
      <c r="Q727" s="369"/>
      <c r="R727" s="369"/>
      <c r="S727" s="369"/>
      <c r="T727" s="369"/>
      <c r="U727" s="369"/>
      <c r="V727" s="369"/>
      <c r="W727" s="369"/>
      <c r="X727" s="369"/>
      <c r="Y727" s="369"/>
      <c r="Z727" s="369"/>
      <c r="AA727" s="369"/>
      <c r="AB727" s="688"/>
    </row>
    <row r="728" spans="3:28" ht="15.75" customHeight="1">
      <c r="C728" s="369"/>
      <c r="D728" s="369"/>
      <c r="E728" s="369"/>
      <c r="F728" s="369"/>
      <c r="G728" s="369"/>
      <c r="H728" s="369"/>
      <c r="I728" s="369"/>
      <c r="J728" s="369"/>
      <c r="K728" s="369"/>
      <c r="L728" s="369"/>
      <c r="M728" s="369"/>
      <c r="N728" s="369"/>
      <c r="O728" s="369"/>
      <c r="P728" s="369"/>
      <c r="Q728" s="369"/>
      <c r="R728" s="369"/>
      <c r="S728" s="369"/>
      <c r="T728" s="369"/>
      <c r="U728" s="369"/>
      <c r="V728" s="369"/>
      <c r="W728" s="369"/>
      <c r="X728" s="369"/>
      <c r="Y728" s="369"/>
      <c r="Z728" s="369"/>
      <c r="AA728" s="369"/>
      <c r="AB728" s="688"/>
    </row>
    <row r="729" spans="3:28" ht="15.75" customHeight="1">
      <c r="C729" s="369"/>
      <c r="D729" s="369"/>
      <c r="E729" s="369"/>
      <c r="F729" s="369"/>
      <c r="G729" s="369"/>
      <c r="H729" s="369"/>
      <c r="I729" s="369"/>
      <c r="J729" s="369"/>
      <c r="K729" s="369"/>
      <c r="L729" s="369"/>
      <c r="M729" s="369"/>
      <c r="N729" s="369"/>
      <c r="O729" s="369"/>
      <c r="P729" s="369"/>
      <c r="Q729" s="369"/>
      <c r="R729" s="369"/>
      <c r="S729" s="369"/>
      <c r="T729" s="369"/>
      <c r="U729" s="369"/>
      <c r="V729" s="369"/>
      <c r="W729" s="369"/>
      <c r="X729" s="369"/>
      <c r="Y729" s="369"/>
      <c r="Z729" s="369"/>
      <c r="AA729" s="369"/>
      <c r="AB729" s="688"/>
    </row>
    <row r="730" spans="3:28" ht="15.75" customHeight="1">
      <c r="C730" s="369"/>
      <c r="D730" s="369"/>
      <c r="E730" s="369"/>
      <c r="F730" s="369"/>
      <c r="G730" s="369"/>
      <c r="H730" s="369"/>
      <c r="I730" s="369"/>
      <c r="J730" s="369"/>
      <c r="K730" s="369"/>
      <c r="L730" s="369"/>
      <c r="M730" s="369"/>
      <c r="N730" s="369"/>
      <c r="O730" s="369"/>
      <c r="P730" s="369"/>
      <c r="Q730" s="369"/>
      <c r="R730" s="369"/>
      <c r="S730" s="369"/>
      <c r="T730" s="369"/>
      <c r="U730" s="369"/>
      <c r="V730" s="369"/>
      <c r="W730" s="369"/>
      <c r="X730" s="369"/>
      <c r="Y730" s="369"/>
      <c r="Z730" s="369"/>
      <c r="AA730" s="369"/>
      <c r="AB730" s="688"/>
    </row>
    <row r="731" spans="3:28" ht="15.75" customHeight="1">
      <c r="C731" s="369"/>
      <c r="D731" s="369"/>
      <c r="E731" s="369"/>
      <c r="F731" s="369"/>
      <c r="G731" s="369"/>
      <c r="H731" s="369"/>
      <c r="I731" s="369"/>
      <c r="J731" s="369"/>
      <c r="K731" s="369"/>
      <c r="L731" s="369"/>
      <c r="M731" s="369"/>
      <c r="N731" s="369"/>
      <c r="O731" s="369"/>
      <c r="P731" s="369"/>
      <c r="Q731" s="369"/>
      <c r="R731" s="369"/>
      <c r="S731" s="369"/>
      <c r="T731" s="369"/>
      <c r="U731" s="369"/>
      <c r="V731" s="369"/>
      <c r="W731" s="369"/>
      <c r="X731" s="369"/>
      <c r="Y731" s="369"/>
      <c r="Z731" s="369"/>
      <c r="AA731" s="369"/>
      <c r="AB731" s="688"/>
    </row>
    <row r="732" spans="3:28" ht="15.75" customHeight="1">
      <c r="C732" s="369"/>
      <c r="D732" s="369"/>
      <c r="E732" s="369"/>
      <c r="F732" s="369"/>
      <c r="G732" s="369"/>
      <c r="H732" s="369"/>
      <c r="I732" s="369"/>
      <c r="J732" s="369"/>
      <c r="K732" s="369"/>
      <c r="L732" s="369"/>
      <c r="M732" s="369"/>
      <c r="N732" s="369"/>
      <c r="O732" s="369"/>
      <c r="P732" s="369"/>
      <c r="Q732" s="369"/>
      <c r="R732" s="369"/>
      <c r="S732" s="369"/>
      <c r="T732" s="369"/>
      <c r="U732" s="369"/>
      <c r="V732" s="369"/>
      <c r="W732" s="369"/>
      <c r="X732" s="369"/>
      <c r="Y732" s="369"/>
      <c r="Z732" s="369"/>
      <c r="AA732" s="369"/>
      <c r="AB732" s="688"/>
    </row>
    <row r="733" spans="3:28" ht="15.75" customHeight="1">
      <c r="C733" s="369"/>
      <c r="D733" s="369"/>
      <c r="E733" s="369"/>
      <c r="F733" s="369"/>
      <c r="G733" s="369"/>
      <c r="H733" s="369"/>
      <c r="I733" s="369"/>
      <c r="J733" s="369"/>
      <c r="K733" s="369"/>
      <c r="L733" s="369"/>
      <c r="M733" s="369"/>
      <c r="N733" s="369"/>
      <c r="O733" s="369"/>
      <c r="P733" s="369"/>
      <c r="Q733" s="369"/>
      <c r="R733" s="369"/>
      <c r="S733" s="369"/>
      <c r="T733" s="369"/>
      <c r="U733" s="369"/>
      <c r="V733" s="369"/>
      <c r="W733" s="369"/>
      <c r="X733" s="369"/>
      <c r="Y733" s="369"/>
      <c r="Z733" s="369"/>
      <c r="AA733" s="369"/>
      <c r="AB733" s="688"/>
    </row>
    <row r="734" spans="3:28" ht="15.75" customHeight="1">
      <c r="C734" s="369"/>
      <c r="D734" s="369"/>
      <c r="E734" s="369"/>
      <c r="F734" s="369"/>
      <c r="G734" s="369"/>
      <c r="H734" s="369"/>
      <c r="I734" s="369"/>
      <c r="J734" s="369"/>
      <c r="K734" s="369"/>
      <c r="L734" s="369"/>
      <c r="M734" s="369"/>
      <c r="N734" s="369"/>
      <c r="O734" s="369"/>
      <c r="P734" s="369"/>
      <c r="Q734" s="369"/>
      <c r="R734" s="369"/>
      <c r="S734" s="369"/>
      <c r="T734" s="369"/>
      <c r="U734" s="369"/>
      <c r="V734" s="369"/>
      <c r="W734" s="369"/>
      <c r="X734" s="369"/>
      <c r="Y734" s="369"/>
      <c r="Z734" s="369"/>
      <c r="AA734" s="369"/>
      <c r="AB734" s="688"/>
    </row>
    <row r="735" spans="3:28" ht="15.75" customHeight="1">
      <c r="C735" s="369"/>
      <c r="D735" s="369"/>
      <c r="E735" s="369"/>
      <c r="F735" s="369"/>
      <c r="G735" s="369"/>
      <c r="H735" s="369"/>
      <c r="I735" s="369"/>
      <c r="J735" s="369"/>
      <c r="K735" s="369"/>
      <c r="L735" s="369"/>
      <c r="M735" s="369"/>
      <c r="N735" s="369"/>
      <c r="O735" s="369"/>
      <c r="P735" s="369"/>
      <c r="Q735" s="369"/>
      <c r="R735" s="369"/>
      <c r="S735" s="369"/>
      <c r="T735" s="369"/>
      <c r="U735" s="369"/>
      <c r="V735" s="369"/>
      <c r="W735" s="369"/>
      <c r="X735" s="369"/>
      <c r="Y735" s="369"/>
      <c r="Z735" s="369"/>
      <c r="AA735" s="369"/>
      <c r="AB735" s="688"/>
    </row>
    <row r="736" spans="3:28" ht="15.75" customHeight="1">
      <c r="C736" s="369"/>
      <c r="D736" s="369"/>
      <c r="E736" s="369"/>
      <c r="F736" s="369"/>
      <c r="G736" s="369"/>
      <c r="H736" s="369"/>
      <c r="I736" s="369"/>
      <c r="J736" s="369"/>
      <c r="K736" s="369"/>
      <c r="L736" s="369"/>
      <c r="M736" s="369"/>
      <c r="N736" s="369"/>
      <c r="O736" s="369"/>
      <c r="P736" s="369"/>
      <c r="Q736" s="369"/>
      <c r="R736" s="369"/>
      <c r="S736" s="369"/>
      <c r="T736" s="369"/>
      <c r="U736" s="369"/>
      <c r="V736" s="369"/>
      <c r="W736" s="369"/>
      <c r="X736" s="369"/>
      <c r="Y736" s="369"/>
      <c r="Z736" s="369"/>
      <c r="AA736" s="369"/>
      <c r="AB736" s="688"/>
    </row>
    <row r="737" spans="3:28" ht="15.75" customHeight="1">
      <c r="C737" s="369"/>
      <c r="D737" s="369"/>
      <c r="E737" s="369"/>
      <c r="F737" s="369"/>
      <c r="G737" s="369"/>
      <c r="H737" s="369"/>
      <c r="I737" s="369"/>
      <c r="J737" s="369"/>
      <c r="K737" s="369"/>
      <c r="L737" s="369"/>
      <c r="M737" s="369"/>
      <c r="N737" s="369"/>
      <c r="O737" s="369"/>
      <c r="P737" s="369"/>
      <c r="Q737" s="369"/>
      <c r="R737" s="369"/>
      <c r="S737" s="369"/>
      <c r="T737" s="369"/>
      <c r="U737" s="369"/>
      <c r="V737" s="369"/>
      <c r="W737" s="369"/>
      <c r="X737" s="369"/>
      <c r="Y737" s="369"/>
      <c r="Z737" s="369"/>
      <c r="AA737" s="369"/>
      <c r="AB737" s="688"/>
    </row>
    <row r="738" spans="3:28" ht="15.75" customHeight="1">
      <c r="C738" s="369"/>
      <c r="D738" s="369"/>
      <c r="E738" s="369"/>
      <c r="F738" s="369"/>
      <c r="G738" s="369"/>
      <c r="H738" s="369"/>
      <c r="I738" s="369"/>
      <c r="J738" s="369"/>
      <c r="K738" s="369"/>
      <c r="L738" s="369"/>
      <c r="M738" s="369"/>
      <c r="N738" s="369"/>
      <c r="O738" s="369"/>
      <c r="P738" s="369"/>
      <c r="Q738" s="369"/>
      <c r="R738" s="369"/>
      <c r="S738" s="369"/>
      <c r="T738" s="369"/>
      <c r="U738" s="369"/>
      <c r="V738" s="369"/>
      <c r="W738" s="369"/>
      <c r="X738" s="369"/>
      <c r="Y738" s="369"/>
      <c r="Z738" s="369"/>
      <c r="AA738" s="369"/>
      <c r="AB738" s="688"/>
    </row>
    <row r="739" spans="3:28" ht="15.75" customHeight="1">
      <c r="C739" s="369"/>
      <c r="D739" s="369"/>
      <c r="E739" s="369"/>
      <c r="F739" s="369"/>
      <c r="G739" s="369"/>
      <c r="H739" s="369"/>
      <c r="I739" s="369"/>
      <c r="J739" s="369"/>
      <c r="K739" s="369"/>
      <c r="L739" s="369"/>
      <c r="M739" s="369"/>
      <c r="N739" s="369"/>
      <c r="O739" s="369"/>
      <c r="P739" s="369"/>
      <c r="Q739" s="369"/>
      <c r="R739" s="369"/>
      <c r="S739" s="369"/>
      <c r="T739" s="369"/>
      <c r="U739" s="369"/>
      <c r="V739" s="369"/>
      <c r="W739" s="369"/>
      <c r="X739" s="369"/>
      <c r="Y739" s="369"/>
      <c r="Z739" s="369"/>
      <c r="AA739" s="369"/>
      <c r="AB739" s="688"/>
    </row>
    <row r="740" spans="3:28" ht="15.75" customHeight="1">
      <c r="C740" s="369"/>
      <c r="D740" s="369"/>
      <c r="E740" s="369"/>
      <c r="F740" s="369"/>
      <c r="G740" s="369"/>
      <c r="H740" s="369"/>
      <c r="I740" s="369"/>
      <c r="J740" s="369"/>
      <c r="K740" s="369"/>
      <c r="L740" s="369"/>
      <c r="M740" s="369"/>
      <c r="N740" s="369"/>
      <c r="O740" s="369"/>
      <c r="P740" s="369"/>
      <c r="Q740" s="369"/>
      <c r="R740" s="369"/>
      <c r="S740" s="369"/>
      <c r="T740" s="369"/>
      <c r="U740" s="369"/>
      <c r="V740" s="369"/>
      <c r="W740" s="369"/>
      <c r="X740" s="369"/>
      <c r="Y740" s="369"/>
      <c r="Z740" s="369"/>
      <c r="AA740" s="369"/>
      <c r="AB740" s="688"/>
    </row>
    <row r="741" spans="3:28" ht="15.75" customHeight="1">
      <c r="C741" s="369"/>
      <c r="D741" s="369"/>
      <c r="E741" s="369"/>
      <c r="F741" s="369"/>
      <c r="G741" s="369"/>
      <c r="H741" s="369"/>
      <c r="I741" s="369"/>
      <c r="J741" s="369"/>
      <c r="K741" s="369"/>
      <c r="L741" s="369"/>
      <c r="M741" s="369"/>
      <c r="N741" s="369"/>
      <c r="O741" s="369"/>
      <c r="P741" s="369"/>
      <c r="Q741" s="369"/>
      <c r="R741" s="369"/>
      <c r="S741" s="369"/>
      <c r="T741" s="369"/>
      <c r="U741" s="369"/>
      <c r="V741" s="369"/>
      <c r="W741" s="369"/>
      <c r="X741" s="369"/>
      <c r="Y741" s="369"/>
      <c r="Z741" s="369"/>
      <c r="AA741" s="369"/>
      <c r="AB741" s="688"/>
    </row>
    <row r="742" spans="3:28" ht="15.75" customHeight="1">
      <c r="C742" s="369"/>
      <c r="D742" s="369"/>
      <c r="E742" s="369"/>
      <c r="F742" s="369"/>
      <c r="G742" s="369"/>
      <c r="H742" s="369"/>
      <c r="I742" s="369"/>
      <c r="J742" s="369"/>
      <c r="K742" s="369"/>
      <c r="L742" s="369"/>
      <c r="M742" s="369"/>
      <c r="N742" s="369"/>
      <c r="O742" s="369"/>
      <c r="P742" s="369"/>
      <c r="Q742" s="369"/>
      <c r="R742" s="369"/>
      <c r="S742" s="369"/>
      <c r="T742" s="369"/>
      <c r="U742" s="369"/>
      <c r="V742" s="369"/>
      <c r="W742" s="369"/>
      <c r="X742" s="369"/>
      <c r="Y742" s="369"/>
      <c r="Z742" s="369"/>
      <c r="AA742" s="369"/>
      <c r="AB742" s="688"/>
    </row>
    <row r="743" spans="3:28" ht="15.75" customHeight="1">
      <c r="C743" s="369"/>
      <c r="D743" s="369"/>
      <c r="E743" s="369"/>
      <c r="F743" s="369"/>
      <c r="G743" s="369"/>
      <c r="H743" s="369"/>
      <c r="I743" s="369"/>
      <c r="J743" s="369"/>
      <c r="K743" s="369"/>
      <c r="L743" s="369"/>
      <c r="M743" s="369"/>
      <c r="N743" s="369"/>
      <c r="O743" s="369"/>
      <c r="P743" s="369"/>
      <c r="Q743" s="369"/>
      <c r="R743" s="369"/>
      <c r="S743" s="369"/>
      <c r="T743" s="369"/>
      <c r="U743" s="369"/>
      <c r="V743" s="369"/>
      <c r="W743" s="369"/>
      <c r="X743" s="369"/>
      <c r="Y743" s="369"/>
      <c r="Z743" s="369"/>
      <c r="AA743" s="369"/>
      <c r="AB743" s="688"/>
    </row>
    <row r="744" spans="3:28" ht="15.75" customHeight="1">
      <c r="C744" s="369"/>
      <c r="D744" s="369"/>
      <c r="E744" s="369"/>
      <c r="F744" s="369"/>
      <c r="G744" s="369"/>
      <c r="H744" s="369"/>
      <c r="I744" s="369"/>
      <c r="J744" s="369"/>
      <c r="K744" s="369"/>
      <c r="L744" s="369"/>
      <c r="M744" s="369"/>
      <c r="N744" s="369"/>
      <c r="O744" s="369"/>
      <c r="P744" s="369"/>
      <c r="Q744" s="369"/>
      <c r="R744" s="369"/>
      <c r="S744" s="369"/>
      <c r="T744" s="369"/>
      <c r="U744" s="369"/>
      <c r="V744" s="369"/>
      <c r="W744" s="369"/>
      <c r="X744" s="369"/>
      <c r="Y744" s="369"/>
      <c r="Z744" s="369"/>
      <c r="AA744" s="369"/>
      <c r="AB744" s="688"/>
    </row>
    <row r="745" spans="3:28" ht="15.75" customHeight="1">
      <c r="C745" s="369"/>
      <c r="D745" s="369"/>
      <c r="E745" s="369"/>
      <c r="F745" s="369"/>
      <c r="G745" s="369"/>
      <c r="H745" s="369"/>
      <c r="I745" s="369"/>
      <c r="J745" s="369"/>
      <c r="K745" s="369"/>
      <c r="L745" s="369"/>
      <c r="M745" s="369"/>
      <c r="N745" s="369"/>
      <c r="O745" s="369"/>
      <c r="P745" s="369"/>
      <c r="Q745" s="369"/>
      <c r="R745" s="369"/>
      <c r="S745" s="369"/>
      <c r="T745" s="369"/>
      <c r="U745" s="369"/>
      <c r="V745" s="369"/>
      <c r="W745" s="369"/>
      <c r="X745" s="369"/>
      <c r="Y745" s="369"/>
      <c r="Z745" s="369"/>
      <c r="AA745" s="369"/>
      <c r="AB745" s="688"/>
    </row>
    <row r="746" spans="3:28" ht="15.75" customHeight="1">
      <c r="C746" s="369"/>
      <c r="D746" s="369"/>
      <c r="E746" s="369"/>
      <c r="F746" s="369"/>
      <c r="G746" s="369"/>
      <c r="H746" s="369"/>
      <c r="I746" s="369"/>
      <c r="J746" s="369"/>
      <c r="K746" s="369"/>
      <c r="L746" s="369"/>
      <c r="M746" s="369"/>
      <c r="N746" s="369"/>
      <c r="O746" s="369"/>
      <c r="P746" s="369"/>
      <c r="Q746" s="369"/>
      <c r="R746" s="369"/>
      <c r="S746" s="369"/>
      <c r="T746" s="369"/>
      <c r="U746" s="369"/>
      <c r="V746" s="369"/>
      <c r="W746" s="369"/>
      <c r="X746" s="369"/>
      <c r="Y746" s="369"/>
      <c r="Z746" s="369"/>
      <c r="AA746" s="369"/>
      <c r="AB746" s="688"/>
    </row>
    <row r="747" spans="3:28" ht="15.75" customHeight="1">
      <c r="C747" s="369"/>
      <c r="D747" s="369"/>
      <c r="E747" s="369"/>
      <c r="F747" s="369"/>
      <c r="G747" s="369"/>
      <c r="H747" s="369"/>
      <c r="I747" s="369"/>
      <c r="J747" s="369"/>
      <c r="K747" s="369"/>
      <c r="L747" s="369"/>
      <c r="M747" s="369"/>
      <c r="N747" s="369"/>
      <c r="O747" s="369"/>
      <c r="P747" s="369"/>
      <c r="Q747" s="369"/>
      <c r="R747" s="369"/>
      <c r="S747" s="369"/>
      <c r="T747" s="369"/>
      <c r="U747" s="369"/>
      <c r="V747" s="369"/>
      <c r="W747" s="369"/>
      <c r="X747" s="369"/>
      <c r="Y747" s="369"/>
      <c r="Z747" s="369"/>
      <c r="AA747" s="369"/>
      <c r="AB747" s="688"/>
    </row>
    <row r="748" spans="3:28" ht="15.75" customHeight="1">
      <c r="C748" s="369"/>
      <c r="D748" s="369"/>
      <c r="E748" s="369"/>
      <c r="F748" s="369"/>
      <c r="G748" s="369"/>
      <c r="H748" s="369"/>
      <c r="I748" s="369"/>
      <c r="J748" s="369"/>
      <c r="K748" s="369"/>
      <c r="L748" s="369"/>
      <c r="M748" s="369"/>
      <c r="N748" s="369"/>
      <c r="O748" s="369"/>
      <c r="P748" s="369"/>
      <c r="Q748" s="369"/>
      <c r="R748" s="369"/>
      <c r="S748" s="369"/>
      <c r="T748" s="369"/>
      <c r="U748" s="369"/>
      <c r="V748" s="369"/>
      <c r="W748" s="369"/>
      <c r="X748" s="369"/>
      <c r="Y748" s="369"/>
      <c r="Z748" s="369"/>
      <c r="AA748" s="369"/>
      <c r="AB748" s="688"/>
    </row>
    <row r="749" spans="3:28" ht="15.75" customHeight="1">
      <c r="C749" s="369"/>
      <c r="D749" s="369"/>
      <c r="E749" s="369"/>
      <c r="F749" s="369"/>
      <c r="G749" s="369"/>
      <c r="H749" s="369"/>
      <c r="I749" s="369"/>
      <c r="J749" s="369"/>
      <c r="K749" s="369"/>
      <c r="L749" s="369"/>
      <c r="M749" s="369"/>
      <c r="N749" s="369"/>
      <c r="O749" s="369"/>
      <c r="P749" s="369"/>
      <c r="Q749" s="369"/>
      <c r="R749" s="369"/>
      <c r="S749" s="369"/>
      <c r="T749" s="369"/>
      <c r="U749" s="369"/>
      <c r="V749" s="369"/>
      <c r="W749" s="369"/>
      <c r="X749" s="369"/>
      <c r="Y749" s="369"/>
      <c r="Z749" s="369"/>
      <c r="AA749" s="369"/>
      <c r="AB749" s="688"/>
    </row>
    <row r="750" spans="3:28" ht="15.75" customHeight="1">
      <c r="C750" s="369"/>
      <c r="D750" s="369"/>
      <c r="E750" s="369"/>
      <c r="F750" s="369"/>
      <c r="G750" s="369"/>
      <c r="H750" s="369"/>
      <c r="I750" s="369"/>
      <c r="J750" s="369"/>
      <c r="K750" s="369"/>
      <c r="L750" s="369"/>
      <c r="M750" s="369"/>
      <c r="N750" s="369"/>
      <c r="O750" s="369"/>
      <c r="P750" s="369"/>
      <c r="Q750" s="369"/>
      <c r="R750" s="369"/>
      <c r="S750" s="369"/>
      <c r="T750" s="369"/>
      <c r="U750" s="369"/>
      <c r="V750" s="369"/>
      <c r="W750" s="369"/>
      <c r="X750" s="369"/>
      <c r="Y750" s="369"/>
      <c r="Z750" s="369"/>
      <c r="AA750" s="369"/>
      <c r="AB750" s="688"/>
    </row>
    <row r="751" spans="3:28" ht="15.75" customHeight="1">
      <c r="C751" s="369"/>
      <c r="D751" s="369"/>
      <c r="E751" s="369"/>
      <c r="F751" s="369"/>
      <c r="G751" s="369"/>
      <c r="H751" s="369"/>
      <c r="I751" s="369"/>
      <c r="J751" s="369"/>
      <c r="K751" s="369"/>
      <c r="L751" s="369"/>
      <c r="M751" s="369"/>
      <c r="N751" s="369"/>
      <c r="O751" s="369"/>
      <c r="P751" s="369"/>
      <c r="Q751" s="369"/>
      <c r="R751" s="369"/>
      <c r="S751" s="369"/>
      <c r="T751" s="369"/>
      <c r="U751" s="369"/>
      <c r="V751" s="369"/>
      <c r="W751" s="369"/>
      <c r="X751" s="369"/>
      <c r="Y751" s="369"/>
      <c r="Z751" s="369"/>
      <c r="AA751" s="369"/>
      <c r="AB751" s="688"/>
    </row>
    <row r="752" spans="3:28" ht="15.75" customHeight="1">
      <c r="C752" s="369"/>
      <c r="D752" s="369"/>
      <c r="E752" s="369"/>
      <c r="F752" s="369"/>
      <c r="G752" s="369"/>
      <c r="H752" s="369"/>
      <c r="I752" s="369"/>
      <c r="J752" s="369"/>
      <c r="K752" s="369"/>
      <c r="L752" s="369"/>
      <c r="M752" s="369"/>
      <c r="N752" s="369"/>
      <c r="O752" s="369"/>
      <c r="P752" s="369"/>
      <c r="Q752" s="369"/>
      <c r="R752" s="369"/>
      <c r="S752" s="369"/>
      <c r="T752" s="369"/>
      <c r="U752" s="369"/>
      <c r="V752" s="369"/>
      <c r="W752" s="369"/>
      <c r="X752" s="369"/>
      <c r="Y752" s="369"/>
      <c r="Z752" s="369"/>
      <c r="AA752" s="369"/>
      <c r="AB752" s="688"/>
    </row>
    <row r="753" spans="3:28" ht="15.75" customHeight="1">
      <c r="C753" s="369"/>
      <c r="D753" s="369"/>
      <c r="E753" s="369"/>
      <c r="F753" s="369"/>
      <c r="G753" s="369"/>
      <c r="H753" s="369"/>
      <c r="I753" s="369"/>
      <c r="J753" s="369"/>
      <c r="K753" s="369"/>
      <c r="L753" s="369"/>
      <c r="M753" s="369"/>
      <c r="N753" s="369"/>
      <c r="O753" s="369"/>
      <c r="P753" s="369"/>
      <c r="Q753" s="369"/>
      <c r="R753" s="369"/>
      <c r="S753" s="369"/>
      <c r="T753" s="369"/>
      <c r="U753" s="369"/>
      <c r="V753" s="369"/>
      <c r="W753" s="369"/>
      <c r="X753" s="369"/>
      <c r="Y753" s="369"/>
      <c r="Z753" s="369"/>
      <c r="AA753" s="369"/>
      <c r="AB753" s="688"/>
    </row>
    <row r="754" spans="3:28" ht="15.75" customHeight="1">
      <c r="C754" s="369"/>
      <c r="D754" s="369"/>
      <c r="E754" s="369"/>
      <c r="F754" s="369"/>
      <c r="G754" s="369"/>
      <c r="H754" s="369"/>
      <c r="I754" s="369"/>
      <c r="J754" s="369"/>
      <c r="K754" s="369"/>
      <c r="L754" s="369"/>
      <c r="M754" s="369"/>
      <c r="N754" s="369"/>
      <c r="O754" s="369"/>
      <c r="P754" s="369"/>
      <c r="Q754" s="369"/>
      <c r="R754" s="369"/>
      <c r="S754" s="369"/>
      <c r="T754" s="369"/>
      <c r="U754" s="369"/>
      <c r="V754" s="369"/>
      <c r="W754" s="369"/>
      <c r="X754" s="369"/>
      <c r="Y754" s="369"/>
      <c r="Z754" s="369"/>
      <c r="AA754" s="369"/>
      <c r="AB754" s="688"/>
    </row>
    <row r="755" spans="3:28" ht="15.75" customHeight="1">
      <c r="C755" s="369"/>
      <c r="D755" s="369"/>
      <c r="E755" s="369"/>
      <c r="F755" s="369"/>
      <c r="G755" s="369"/>
      <c r="H755" s="369"/>
      <c r="I755" s="369"/>
      <c r="J755" s="369"/>
      <c r="K755" s="369"/>
      <c r="L755" s="369"/>
      <c r="M755" s="369"/>
      <c r="N755" s="369"/>
      <c r="O755" s="369"/>
      <c r="P755" s="369"/>
      <c r="Q755" s="369"/>
      <c r="R755" s="369"/>
      <c r="S755" s="369"/>
      <c r="T755" s="369"/>
      <c r="U755" s="369"/>
      <c r="V755" s="369"/>
      <c r="W755" s="369"/>
      <c r="X755" s="369"/>
      <c r="Y755" s="369"/>
      <c r="Z755" s="369"/>
      <c r="AA755" s="369"/>
      <c r="AB755" s="688"/>
    </row>
    <row r="756" spans="3:28" ht="15.75" customHeight="1">
      <c r="C756" s="369"/>
      <c r="D756" s="369"/>
      <c r="E756" s="369"/>
      <c r="F756" s="369"/>
      <c r="G756" s="369"/>
      <c r="H756" s="369"/>
      <c r="I756" s="369"/>
      <c r="J756" s="369"/>
      <c r="K756" s="369"/>
      <c r="L756" s="369"/>
      <c r="M756" s="369"/>
      <c r="N756" s="369"/>
      <c r="O756" s="369"/>
      <c r="P756" s="369"/>
      <c r="Q756" s="369"/>
      <c r="R756" s="369"/>
      <c r="S756" s="369"/>
      <c r="T756" s="369"/>
      <c r="U756" s="369"/>
      <c r="V756" s="369"/>
      <c r="W756" s="369"/>
      <c r="X756" s="369"/>
      <c r="Y756" s="369"/>
      <c r="Z756" s="369"/>
      <c r="AA756" s="369"/>
      <c r="AB756" s="688"/>
    </row>
    <row r="757" spans="3:28" ht="15.75" customHeight="1">
      <c r="C757" s="369"/>
      <c r="D757" s="369"/>
      <c r="E757" s="369"/>
      <c r="F757" s="369"/>
      <c r="G757" s="369"/>
      <c r="H757" s="369"/>
      <c r="I757" s="369"/>
      <c r="J757" s="369"/>
      <c r="K757" s="369"/>
      <c r="L757" s="369"/>
      <c r="M757" s="369"/>
      <c r="N757" s="369"/>
      <c r="O757" s="369"/>
      <c r="P757" s="369"/>
      <c r="Q757" s="369"/>
      <c r="R757" s="369"/>
      <c r="S757" s="369"/>
      <c r="T757" s="369"/>
      <c r="U757" s="369"/>
      <c r="V757" s="369"/>
      <c r="W757" s="369"/>
      <c r="X757" s="369"/>
      <c r="Y757" s="369"/>
      <c r="Z757" s="369"/>
      <c r="AA757" s="369"/>
      <c r="AB757" s="688"/>
    </row>
    <row r="758" spans="3:28" ht="15.75" customHeight="1">
      <c r="C758" s="369"/>
      <c r="D758" s="369"/>
      <c r="E758" s="369"/>
      <c r="F758" s="369"/>
      <c r="G758" s="369"/>
      <c r="H758" s="369"/>
      <c r="I758" s="369"/>
      <c r="J758" s="369"/>
      <c r="K758" s="369"/>
      <c r="L758" s="369"/>
      <c r="M758" s="369"/>
      <c r="N758" s="369"/>
      <c r="O758" s="369"/>
      <c r="P758" s="369"/>
      <c r="Q758" s="369"/>
      <c r="R758" s="369"/>
      <c r="S758" s="369"/>
      <c r="T758" s="369"/>
      <c r="U758" s="369"/>
      <c r="V758" s="369"/>
      <c r="W758" s="369"/>
      <c r="X758" s="369"/>
      <c r="Y758" s="369"/>
      <c r="Z758" s="369"/>
      <c r="AA758" s="369"/>
      <c r="AB758" s="688"/>
    </row>
    <row r="759" spans="3:28" ht="15.75" customHeight="1">
      <c r="C759" s="369"/>
      <c r="D759" s="369"/>
      <c r="E759" s="369"/>
      <c r="F759" s="369"/>
      <c r="G759" s="369"/>
      <c r="H759" s="369"/>
      <c r="I759" s="369"/>
      <c r="J759" s="369"/>
      <c r="K759" s="369"/>
      <c r="L759" s="369"/>
      <c r="M759" s="369"/>
      <c r="N759" s="369"/>
      <c r="O759" s="369"/>
      <c r="P759" s="369"/>
      <c r="Q759" s="369"/>
      <c r="R759" s="369"/>
      <c r="S759" s="369"/>
      <c r="T759" s="369"/>
      <c r="U759" s="369"/>
      <c r="V759" s="369"/>
      <c r="W759" s="369"/>
      <c r="X759" s="369"/>
      <c r="Y759" s="369"/>
      <c r="Z759" s="369"/>
      <c r="AA759" s="369"/>
      <c r="AB759" s="688"/>
    </row>
    <row r="760" spans="3:28" ht="15.75" customHeight="1">
      <c r="C760" s="369"/>
      <c r="D760" s="369"/>
      <c r="E760" s="369"/>
      <c r="F760" s="369"/>
      <c r="G760" s="369"/>
      <c r="H760" s="369"/>
      <c r="I760" s="369"/>
      <c r="J760" s="369"/>
      <c r="K760" s="369"/>
      <c r="L760" s="369"/>
      <c r="M760" s="369"/>
      <c r="N760" s="369"/>
      <c r="O760" s="369"/>
      <c r="P760" s="369"/>
      <c r="Q760" s="369"/>
      <c r="R760" s="369"/>
      <c r="S760" s="369"/>
      <c r="T760" s="369"/>
      <c r="U760" s="369"/>
      <c r="V760" s="369"/>
      <c r="W760" s="369"/>
      <c r="X760" s="369"/>
      <c r="Y760" s="369"/>
      <c r="Z760" s="369"/>
      <c r="AA760" s="369"/>
      <c r="AB760" s="688"/>
    </row>
    <row r="761" spans="3:28" ht="15.75" customHeight="1">
      <c r="C761" s="369"/>
      <c r="D761" s="369"/>
      <c r="E761" s="369"/>
      <c r="F761" s="369"/>
      <c r="G761" s="369"/>
      <c r="H761" s="369"/>
      <c r="I761" s="369"/>
      <c r="J761" s="369"/>
      <c r="K761" s="369"/>
      <c r="L761" s="369"/>
      <c r="M761" s="369"/>
      <c r="N761" s="369"/>
      <c r="O761" s="369"/>
      <c r="P761" s="369"/>
      <c r="Q761" s="369"/>
      <c r="R761" s="369"/>
      <c r="S761" s="369"/>
      <c r="T761" s="369"/>
      <c r="U761" s="369"/>
      <c r="V761" s="369"/>
      <c r="W761" s="369"/>
      <c r="X761" s="369"/>
      <c r="Y761" s="369"/>
      <c r="Z761" s="369"/>
      <c r="AA761" s="369"/>
      <c r="AB761" s="688"/>
    </row>
    <row r="762" spans="3:28" ht="15.75" customHeight="1">
      <c r="C762" s="369"/>
      <c r="D762" s="369"/>
      <c r="E762" s="369"/>
      <c r="F762" s="369"/>
      <c r="G762" s="369"/>
      <c r="H762" s="369"/>
      <c r="I762" s="369"/>
      <c r="J762" s="369"/>
      <c r="K762" s="369"/>
      <c r="L762" s="369"/>
      <c r="M762" s="369"/>
      <c r="N762" s="369"/>
      <c r="O762" s="369"/>
      <c r="P762" s="369"/>
      <c r="Q762" s="369"/>
      <c r="R762" s="369"/>
      <c r="S762" s="369"/>
      <c r="T762" s="369"/>
      <c r="U762" s="369"/>
      <c r="V762" s="369"/>
      <c r="W762" s="369"/>
      <c r="X762" s="369"/>
      <c r="Y762" s="369"/>
      <c r="Z762" s="369"/>
      <c r="AA762" s="369"/>
      <c r="AB762" s="688"/>
    </row>
    <row r="763" spans="3:28" ht="15.75" customHeight="1">
      <c r="C763" s="369"/>
      <c r="D763" s="369"/>
      <c r="E763" s="369"/>
      <c r="F763" s="369"/>
      <c r="G763" s="369"/>
      <c r="H763" s="369"/>
      <c r="I763" s="369"/>
      <c r="J763" s="369"/>
      <c r="K763" s="369"/>
      <c r="L763" s="369"/>
      <c r="M763" s="369"/>
      <c r="N763" s="369"/>
      <c r="O763" s="369"/>
      <c r="P763" s="369"/>
      <c r="Q763" s="369"/>
      <c r="R763" s="369"/>
      <c r="S763" s="369"/>
      <c r="T763" s="369"/>
      <c r="U763" s="369"/>
      <c r="V763" s="369"/>
      <c r="W763" s="369"/>
      <c r="X763" s="369"/>
      <c r="Y763" s="369"/>
      <c r="Z763" s="369"/>
      <c r="AA763" s="369"/>
      <c r="AB763" s="688"/>
    </row>
    <row r="764" spans="3:28" ht="15.75" customHeight="1">
      <c r="C764" s="369"/>
      <c r="D764" s="369"/>
      <c r="E764" s="369"/>
      <c r="F764" s="369"/>
      <c r="G764" s="369"/>
      <c r="H764" s="369"/>
      <c r="I764" s="369"/>
      <c r="J764" s="369"/>
      <c r="K764" s="369"/>
      <c r="L764" s="369"/>
      <c r="M764" s="369"/>
      <c r="N764" s="369"/>
      <c r="O764" s="369"/>
      <c r="P764" s="369"/>
      <c r="Q764" s="369"/>
      <c r="R764" s="369"/>
      <c r="S764" s="369"/>
      <c r="T764" s="369"/>
      <c r="U764" s="369"/>
      <c r="V764" s="369"/>
      <c r="W764" s="369"/>
      <c r="X764" s="369"/>
      <c r="Y764" s="369"/>
      <c r="Z764" s="369"/>
      <c r="AA764" s="369"/>
      <c r="AB764" s="688"/>
    </row>
    <row r="765" spans="3:28" ht="15.75" customHeight="1">
      <c r="C765" s="369"/>
      <c r="D765" s="369"/>
      <c r="E765" s="369"/>
      <c r="F765" s="369"/>
      <c r="G765" s="369"/>
      <c r="H765" s="369"/>
      <c r="I765" s="369"/>
      <c r="J765" s="369"/>
      <c r="K765" s="369"/>
      <c r="L765" s="369"/>
      <c r="M765" s="369"/>
      <c r="N765" s="369"/>
      <c r="O765" s="369"/>
      <c r="P765" s="369"/>
      <c r="Q765" s="369"/>
      <c r="R765" s="369"/>
      <c r="S765" s="369"/>
      <c r="T765" s="369"/>
      <c r="U765" s="369"/>
      <c r="V765" s="369"/>
      <c r="W765" s="369"/>
      <c r="X765" s="369"/>
      <c r="Y765" s="369"/>
      <c r="Z765" s="369"/>
      <c r="AA765" s="369"/>
      <c r="AB765" s="688"/>
    </row>
    <row r="766" spans="3:28" ht="15.75" customHeight="1">
      <c r="C766" s="369"/>
      <c r="D766" s="369"/>
      <c r="E766" s="369"/>
      <c r="F766" s="369"/>
      <c r="G766" s="369"/>
      <c r="H766" s="369"/>
      <c r="I766" s="369"/>
      <c r="J766" s="369"/>
      <c r="K766" s="369"/>
      <c r="L766" s="369"/>
      <c r="M766" s="369"/>
      <c r="N766" s="369"/>
      <c r="O766" s="369"/>
      <c r="P766" s="369"/>
      <c r="Q766" s="369"/>
      <c r="R766" s="369"/>
      <c r="S766" s="369"/>
      <c r="T766" s="369"/>
      <c r="U766" s="369"/>
      <c r="V766" s="369"/>
      <c r="W766" s="369"/>
      <c r="X766" s="369"/>
      <c r="Y766" s="369"/>
      <c r="Z766" s="369"/>
      <c r="AA766" s="369"/>
      <c r="AB766" s="688"/>
    </row>
    <row r="767" spans="3:28" ht="15.75" customHeight="1">
      <c r="C767" s="369"/>
      <c r="D767" s="369"/>
      <c r="E767" s="369"/>
      <c r="F767" s="369"/>
      <c r="G767" s="369"/>
      <c r="H767" s="369"/>
      <c r="I767" s="369"/>
      <c r="J767" s="369"/>
      <c r="K767" s="369"/>
      <c r="L767" s="369"/>
      <c r="M767" s="369"/>
      <c r="N767" s="369"/>
      <c r="O767" s="369"/>
      <c r="P767" s="369"/>
      <c r="Q767" s="369"/>
      <c r="R767" s="369"/>
      <c r="S767" s="369"/>
      <c r="T767" s="369"/>
      <c r="U767" s="369"/>
      <c r="V767" s="369"/>
      <c r="W767" s="369"/>
      <c r="X767" s="369"/>
      <c r="Y767" s="369"/>
      <c r="Z767" s="369"/>
      <c r="AA767" s="369"/>
      <c r="AB767" s="688"/>
    </row>
    <row r="768" spans="3:28" ht="15.75" customHeight="1">
      <c r="C768" s="369"/>
      <c r="D768" s="369"/>
      <c r="E768" s="369"/>
      <c r="F768" s="369"/>
      <c r="G768" s="369"/>
      <c r="H768" s="369"/>
      <c r="I768" s="369"/>
      <c r="J768" s="369"/>
      <c r="K768" s="369"/>
      <c r="L768" s="369"/>
      <c r="M768" s="369"/>
      <c r="N768" s="369"/>
      <c r="O768" s="369"/>
      <c r="P768" s="369"/>
      <c r="Q768" s="369"/>
      <c r="R768" s="369"/>
      <c r="S768" s="369"/>
      <c r="T768" s="369"/>
      <c r="U768" s="369"/>
      <c r="V768" s="369"/>
      <c r="W768" s="369"/>
      <c r="X768" s="369"/>
      <c r="Y768" s="369"/>
      <c r="Z768" s="369"/>
      <c r="AA768" s="369"/>
      <c r="AB768" s="688"/>
    </row>
    <row r="769" spans="3:28" ht="15.75" customHeight="1">
      <c r="C769" s="369"/>
      <c r="D769" s="369"/>
      <c r="E769" s="369"/>
      <c r="F769" s="369"/>
      <c r="G769" s="369"/>
      <c r="H769" s="369"/>
      <c r="I769" s="369"/>
      <c r="J769" s="369"/>
      <c r="K769" s="369"/>
      <c r="L769" s="369"/>
      <c r="M769" s="369"/>
      <c r="N769" s="369"/>
      <c r="O769" s="369"/>
      <c r="P769" s="369"/>
      <c r="Q769" s="369"/>
      <c r="R769" s="369"/>
      <c r="S769" s="369"/>
      <c r="T769" s="369"/>
      <c r="U769" s="369"/>
      <c r="V769" s="369"/>
      <c r="W769" s="369"/>
      <c r="X769" s="369"/>
      <c r="Y769" s="369"/>
      <c r="Z769" s="369"/>
      <c r="AA769" s="369"/>
      <c r="AB769" s="688"/>
    </row>
    <row r="770" spans="3:28" ht="15.75" customHeight="1">
      <c r="C770" s="369"/>
      <c r="D770" s="369"/>
      <c r="E770" s="369"/>
      <c r="F770" s="369"/>
      <c r="G770" s="369"/>
      <c r="H770" s="369"/>
      <c r="I770" s="369"/>
      <c r="J770" s="369"/>
      <c r="K770" s="369"/>
      <c r="L770" s="369"/>
      <c r="M770" s="369"/>
      <c r="N770" s="369"/>
      <c r="O770" s="369"/>
      <c r="P770" s="369"/>
      <c r="Q770" s="369"/>
      <c r="R770" s="369"/>
      <c r="S770" s="369"/>
      <c r="T770" s="369"/>
      <c r="U770" s="369"/>
      <c r="V770" s="369"/>
      <c r="W770" s="369"/>
      <c r="X770" s="369"/>
      <c r="Y770" s="369"/>
      <c r="Z770" s="369"/>
      <c r="AA770" s="369"/>
      <c r="AB770" s="688"/>
    </row>
    <row r="771" spans="3:28" ht="15.75" customHeight="1">
      <c r="C771" s="369"/>
      <c r="D771" s="369"/>
      <c r="E771" s="369"/>
      <c r="F771" s="369"/>
      <c r="G771" s="369"/>
      <c r="H771" s="369"/>
      <c r="I771" s="369"/>
      <c r="J771" s="369"/>
      <c r="K771" s="369"/>
      <c r="L771" s="369"/>
      <c r="M771" s="369"/>
      <c r="N771" s="369"/>
      <c r="O771" s="369"/>
      <c r="P771" s="369"/>
      <c r="Q771" s="369"/>
      <c r="R771" s="369"/>
      <c r="S771" s="369"/>
      <c r="T771" s="369"/>
      <c r="U771" s="369"/>
      <c r="V771" s="369"/>
      <c r="W771" s="369"/>
      <c r="X771" s="369"/>
      <c r="Y771" s="369"/>
      <c r="Z771" s="369"/>
      <c r="AA771" s="369"/>
      <c r="AB771" s="688"/>
    </row>
    <row r="772" spans="3:28" ht="15.75" customHeight="1">
      <c r="C772" s="369"/>
      <c r="D772" s="369"/>
      <c r="E772" s="369"/>
      <c r="F772" s="369"/>
      <c r="G772" s="369"/>
      <c r="H772" s="369"/>
      <c r="I772" s="369"/>
      <c r="J772" s="369"/>
      <c r="K772" s="369"/>
      <c r="L772" s="369"/>
      <c r="M772" s="369"/>
      <c r="N772" s="369"/>
      <c r="O772" s="369"/>
      <c r="P772" s="369"/>
      <c r="Q772" s="369"/>
      <c r="R772" s="369"/>
      <c r="S772" s="369"/>
      <c r="T772" s="369"/>
      <c r="U772" s="369"/>
      <c r="V772" s="369"/>
      <c r="W772" s="369"/>
      <c r="X772" s="369"/>
      <c r="Y772" s="369"/>
      <c r="Z772" s="369"/>
      <c r="AA772" s="369"/>
      <c r="AB772" s="688"/>
    </row>
    <row r="773" spans="3:28" ht="15.75" customHeight="1">
      <c r="C773" s="369"/>
      <c r="D773" s="369"/>
      <c r="E773" s="369"/>
      <c r="F773" s="369"/>
      <c r="G773" s="369"/>
      <c r="H773" s="369"/>
      <c r="I773" s="369"/>
      <c r="J773" s="369"/>
      <c r="K773" s="369"/>
      <c r="L773" s="369"/>
      <c r="M773" s="369"/>
      <c r="N773" s="369"/>
      <c r="O773" s="369"/>
      <c r="P773" s="369"/>
      <c r="Q773" s="369"/>
      <c r="R773" s="369"/>
      <c r="S773" s="369"/>
      <c r="T773" s="369"/>
      <c r="U773" s="369"/>
      <c r="V773" s="369"/>
      <c r="W773" s="369"/>
      <c r="X773" s="369"/>
      <c r="Y773" s="369"/>
      <c r="Z773" s="369"/>
      <c r="AA773" s="369"/>
      <c r="AB773" s="688"/>
    </row>
    <row r="774" spans="3:28" ht="15.75" customHeight="1">
      <c r="C774" s="369"/>
      <c r="D774" s="369"/>
      <c r="E774" s="369"/>
      <c r="F774" s="369"/>
      <c r="G774" s="369"/>
      <c r="H774" s="369"/>
      <c r="I774" s="369"/>
      <c r="J774" s="369"/>
      <c r="K774" s="369"/>
      <c r="L774" s="369"/>
      <c r="M774" s="369"/>
      <c r="N774" s="369"/>
      <c r="O774" s="369"/>
      <c r="P774" s="369"/>
      <c r="Q774" s="369"/>
      <c r="R774" s="369"/>
      <c r="S774" s="369"/>
      <c r="T774" s="369"/>
      <c r="U774" s="369"/>
      <c r="V774" s="369"/>
      <c r="W774" s="369"/>
      <c r="X774" s="369"/>
      <c r="Y774" s="369"/>
      <c r="Z774" s="369"/>
      <c r="AA774" s="369"/>
      <c r="AB774" s="688"/>
    </row>
    <row r="775" spans="3:28" ht="15.75" customHeight="1">
      <c r="C775" s="369"/>
      <c r="D775" s="369"/>
      <c r="E775" s="369"/>
      <c r="F775" s="369"/>
      <c r="G775" s="369"/>
      <c r="H775" s="369"/>
      <c r="I775" s="369"/>
      <c r="J775" s="369"/>
      <c r="K775" s="369"/>
      <c r="L775" s="369"/>
      <c r="M775" s="369"/>
      <c r="N775" s="369"/>
      <c r="O775" s="369"/>
      <c r="P775" s="369"/>
      <c r="Q775" s="369"/>
      <c r="R775" s="369"/>
      <c r="S775" s="369"/>
      <c r="T775" s="369"/>
      <c r="U775" s="369"/>
      <c r="V775" s="369"/>
      <c r="W775" s="369"/>
      <c r="X775" s="369"/>
      <c r="Y775" s="369"/>
      <c r="Z775" s="369"/>
      <c r="AA775" s="369"/>
      <c r="AB775" s="688"/>
    </row>
    <row r="776" spans="3:28" ht="15.75" customHeight="1">
      <c r="C776" s="369"/>
      <c r="D776" s="369"/>
      <c r="E776" s="369"/>
      <c r="F776" s="369"/>
      <c r="G776" s="369"/>
      <c r="H776" s="369"/>
      <c r="I776" s="369"/>
      <c r="J776" s="369"/>
      <c r="K776" s="369"/>
      <c r="L776" s="369"/>
      <c r="M776" s="369"/>
      <c r="N776" s="369"/>
      <c r="O776" s="369"/>
      <c r="P776" s="369"/>
      <c r="Q776" s="369"/>
      <c r="R776" s="369"/>
      <c r="S776" s="369"/>
      <c r="T776" s="369"/>
      <c r="U776" s="369"/>
      <c r="V776" s="369"/>
      <c r="W776" s="369"/>
      <c r="X776" s="369"/>
      <c r="Y776" s="369"/>
      <c r="Z776" s="369"/>
      <c r="AA776" s="369"/>
      <c r="AB776" s="688"/>
    </row>
    <row r="777" spans="3:28" ht="15.75" customHeight="1">
      <c r="C777" s="369"/>
      <c r="D777" s="369"/>
      <c r="E777" s="369"/>
      <c r="F777" s="369"/>
      <c r="G777" s="369"/>
      <c r="H777" s="369"/>
      <c r="I777" s="369"/>
      <c r="J777" s="369"/>
      <c r="K777" s="369"/>
      <c r="L777" s="369"/>
      <c r="M777" s="369"/>
      <c r="N777" s="369"/>
      <c r="O777" s="369"/>
      <c r="P777" s="369"/>
      <c r="Q777" s="369"/>
      <c r="R777" s="369"/>
      <c r="S777" s="369"/>
      <c r="T777" s="369"/>
      <c r="U777" s="369"/>
      <c r="V777" s="369"/>
      <c r="W777" s="369"/>
      <c r="X777" s="369"/>
      <c r="Y777" s="369"/>
      <c r="Z777" s="369"/>
      <c r="AA777" s="369"/>
      <c r="AB777" s="688"/>
    </row>
    <row r="778" spans="3:28" ht="15.75" customHeight="1">
      <c r="C778" s="369"/>
      <c r="D778" s="369"/>
      <c r="E778" s="369"/>
      <c r="F778" s="369"/>
      <c r="G778" s="369"/>
      <c r="H778" s="369"/>
      <c r="I778" s="369"/>
      <c r="J778" s="369"/>
      <c r="K778" s="369"/>
      <c r="L778" s="369"/>
      <c r="M778" s="369"/>
      <c r="N778" s="369"/>
      <c r="O778" s="369"/>
      <c r="P778" s="369"/>
      <c r="Q778" s="369"/>
      <c r="R778" s="369"/>
      <c r="S778" s="369"/>
      <c r="T778" s="369"/>
      <c r="U778" s="369"/>
      <c r="V778" s="369"/>
      <c r="W778" s="369"/>
      <c r="X778" s="369"/>
      <c r="Y778" s="369"/>
      <c r="Z778" s="369"/>
      <c r="AA778" s="369"/>
      <c r="AB778" s="688"/>
    </row>
    <row r="779" spans="3:28" ht="15.75" customHeight="1">
      <c r="C779" s="369"/>
      <c r="D779" s="369"/>
      <c r="E779" s="369"/>
      <c r="F779" s="369"/>
      <c r="G779" s="369"/>
      <c r="H779" s="369"/>
      <c r="I779" s="369"/>
      <c r="J779" s="369"/>
      <c r="K779" s="369"/>
      <c r="L779" s="369"/>
      <c r="M779" s="369"/>
      <c r="N779" s="369"/>
      <c r="O779" s="369"/>
      <c r="P779" s="369"/>
      <c r="Q779" s="369"/>
      <c r="R779" s="369"/>
      <c r="S779" s="369"/>
      <c r="T779" s="369"/>
      <c r="U779" s="369"/>
      <c r="V779" s="369"/>
      <c r="W779" s="369"/>
      <c r="X779" s="369"/>
      <c r="Y779" s="369"/>
      <c r="Z779" s="369"/>
      <c r="AA779" s="369"/>
      <c r="AB779" s="688"/>
    </row>
    <row r="780" spans="3:28" ht="15.75" customHeight="1">
      <c r="C780" s="369"/>
      <c r="D780" s="369"/>
      <c r="E780" s="369"/>
      <c r="F780" s="369"/>
      <c r="G780" s="369"/>
      <c r="H780" s="369"/>
      <c r="I780" s="369"/>
      <c r="J780" s="369"/>
      <c r="K780" s="369"/>
      <c r="L780" s="369"/>
      <c r="M780" s="369"/>
      <c r="N780" s="369"/>
      <c r="O780" s="369"/>
      <c r="P780" s="369"/>
      <c r="Q780" s="369"/>
      <c r="R780" s="369"/>
      <c r="S780" s="369"/>
      <c r="T780" s="369"/>
      <c r="U780" s="369"/>
      <c r="V780" s="369"/>
      <c r="W780" s="369"/>
      <c r="X780" s="369"/>
      <c r="Y780" s="369"/>
      <c r="Z780" s="369"/>
      <c r="AA780" s="369"/>
      <c r="AB780" s="688"/>
    </row>
    <row r="781" spans="3:28" ht="15.75" customHeight="1">
      <c r="C781" s="369"/>
      <c r="D781" s="369"/>
      <c r="E781" s="369"/>
      <c r="F781" s="369"/>
      <c r="G781" s="369"/>
      <c r="H781" s="369"/>
      <c r="I781" s="369"/>
      <c r="J781" s="369"/>
      <c r="K781" s="369"/>
      <c r="L781" s="369"/>
      <c r="M781" s="369"/>
      <c r="N781" s="369"/>
      <c r="O781" s="369"/>
      <c r="P781" s="369"/>
      <c r="Q781" s="369"/>
      <c r="R781" s="369"/>
      <c r="S781" s="369"/>
      <c r="T781" s="369"/>
      <c r="U781" s="369"/>
      <c r="V781" s="369"/>
      <c r="W781" s="369"/>
      <c r="X781" s="369"/>
      <c r="Y781" s="369"/>
      <c r="Z781" s="369"/>
      <c r="AA781" s="369"/>
      <c r="AB781" s="688"/>
    </row>
    <row r="782" spans="3:28" ht="15.75" customHeight="1">
      <c r="C782" s="369"/>
      <c r="D782" s="369"/>
      <c r="E782" s="369"/>
      <c r="F782" s="369"/>
      <c r="G782" s="369"/>
      <c r="H782" s="369"/>
      <c r="I782" s="369"/>
      <c r="J782" s="369"/>
      <c r="K782" s="369"/>
      <c r="L782" s="369"/>
      <c r="M782" s="369"/>
      <c r="N782" s="369"/>
      <c r="O782" s="369"/>
      <c r="P782" s="369"/>
      <c r="Q782" s="369"/>
      <c r="R782" s="369"/>
      <c r="S782" s="369"/>
      <c r="T782" s="369"/>
      <c r="U782" s="369"/>
      <c r="V782" s="369"/>
      <c r="W782" s="369"/>
      <c r="X782" s="369"/>
      <c r="Y782" s="369"/>
      <c r="Z782" s="369"/>
      <c r="AA782" s="369"/>
      <c r="AB782" s="688"/>
    </row>
    <row r="783" spans="3:28" ht="15.75" customHeight="1">
      <c r="C783" s="369"/>
      <c r="D783" s="369"/>
      <c r="E783" s="369"/>
      <c r="F783" s="369"/>
      <c r="G783" s="369"/>
      <c r="H783" s="369"/>
      <c r="I783" s="369"/>
      <c r="J783" s="369"/>
      <c r="K783" s="369"/>
      <c r="L783" s="369"/>
      <c r="M783" s="369"/>
      <c r="N783" s="369"/>
      <c r="O783" s="369"/>
      <c r="P783" s="369"/>
      <c r="Q783" s="369"/>
      <c r="R783" s="369"/>
      <c r="S783" s="369"/>
      <c r="T783" s="369"/>
      <c r="U783" s="369"/>
      <c r="V783" s="369"/>
      <c r="W783" s="369"/>
      <c r="X783" s="369"/>
      <c r="Y783" s="369"/>
      <c r="Z783" s="369"/>
      <c r="AA783" s="369"/>
      <c r="AB783" s="688"/>
    </row>
    <row r="784" spans="3:28" ht="15.75" customHeight="1">
      <c r="C784" s="369"/>
      <c r="D784" s="369"/>
      <c r="E784" s="369"/>
      <c r="F784" s="369"/>
      <c r="G784" s="369"/>
      <c r="H784" s="369"/>
      <c r="I784" s="369"/>
      <c r="J784" s="369"/>
      <c r="K784" s="369"/>
      <c r="L784" s="369"/>
      <c r="M784" s="369"/>
      <c r="N784" s="369"/>
      <c r="O784" s="369"/>
      <c r="P784" s="369"/>
      <c r="Q784" s="369"/>
      <c r="R784" s="369"/>
      <c r="S784" s="369"/>
      <c r="T784" s="369"/>
      <c r="U784" s="369"/>
      <c r="V784" s="369"/>
      <c r="W784" s="369"/>
      <c r="X784" s="369"/>
      <c r="Y784" s="369"/>
      <c r="Z784" s="369"/>
      <c r="AA784" s="369"/>
      <c r="AB784" s="688"/>
    </row>
    <row r="785" spans="3:28" ht="15.75" customHeight="1">
      <c r="C785" s="369"/>
      <c r="D785" s="369"/>
      <c r="E785" s="369"/>
      <c r="F785" s="369"/>
      <c r="G785" s="369"/>
      <c r="H785" s="369"/>
      <c r="I785" s="369"/>
      <c r="J785" s="369"/>
      <c r="K785" s="369"/>
      <c r="L785" s="369"/>
      <c r="M785" s="369"/>
      <c r="N785" s="369"/>
      <c r="O785" s="369"/>
      <c r="P785" s="369"/>
      <c r="Q785" s="369"/>
      <c r="R785" s="369"/>
      <c r="S785" s="369"/>
      <c r="T785" s="369"/>
      <c r="U785" s="369"/>
      <c r="V785" s="369"/>
      <c r="W785" s="369"/>
      <c r="X785" s="369"/>
      <c r="Y785" s="369"/>
      <c r="Z785" s="369"/>
      <c r="AA785" s="369"/>
      <c r="AB785" s="688"/>
    </row>
    <row r="786" spans="3:28" ht="15.75" customHeight="1">
      <c r="C786" s="369"/>
      <c r="D786" s="369"/>
      <c r="E786" s="369"/>
      <c r="F786" s="369"/>
      <c r="G786" s="369"/>
      <c r="H786" s="369"/>
      <c r="I786" s="369"/>
      <c r="J786" s="369"/>
      <c r="K786" s="369"/>
      <c r="L786" s="369"/>
      <c r="M786" s="369"/>
      <c r="N786" s="369"/>
      <c r="O786" s="369"/>
      <c r="P786" s="369"/>
      <c r="Q786" s="369"/>
      <c r="R786" s="369"/>
      <c r="S786" s="369"/>
      <c r="T786" s="369"/>
      <c r="U786" s="369"/>
      <c r="V786" s="369"/>
      <c r="W786" s="369"/>
      <c r="X786" s="369"/>
      <c r="Y786" s="369"/>
      <c r="Z786" s="369"/>
      <c r="AA786" s="369"/>
      <c r="AB786" s="688"/>
    </row>
    <row r="787" spans="3:28" ht="15.75" customHeight="1">
      <c r="C787" s="369"/>
      <c r="D787" s="369"/>
      <c r="E787" s="369"/>
      <c r="F787" s="369"/>
      <c r="G787" s="369"/>
      <c r="H787" s="369"/>
      <c r="I787" s="369"/>
      <c r="J787" s="369"/>
      <c r="K787" s="369"/>
      <c r="L787" s="369"/>
      <c r="M787" s="369"/>
      <c r="N787" s="369"/>
      <c r="O787" s="369"/>
      <c r="P787" s="369"/>
      <c r="Q787" s="369"/>
      <c r="R787" s="369"/>
      <c r="S787" s="369"/>
      <c r="T787" s="369"/>
      <c r="U787" s="369"/>
      <c r="V787" s="369"/>
      <c r="W787" s="369"/>
      <c r="X787" s="369"/>
      <c r="Y787" s="369"/>
      <c r="Z787" s="369"/>
      <c r="AA787" s="369"/>
      <c r="AB787" s="688"/>
    </row>
    <row r="788" spans="3:28" ht="15.75" customHeight="1">
      <c r="C788" s="369"/>
      <c r="D788" s="369"/>
      <c r="E788" s="369"/>
      <c r="F788" s="369"/>
      <c r="G788" s="369"/>
      <c r="H788" s="369"/>
      <c r="I788" s="369"/>
      <c r="J788" s="369"/>
      <c r="K788" s="369"/>
      <c r="L788" s="369"/>
      <c r="M788" s="369"/>
      <c r="N788" s="369"/>
      <c r="O788" s="369"/>
      <c r="P788" s="369"/>
      <c r="Q788" s="369"/>
      <c r="R788" s="369"/>
      <c r="S788" s="369"/>
      <c r="T788" s="369"/>
      <c r="U788" s="369"/>
      <c r="V788" s="369"/>
      <c r="W788" s="369"/>
      <c r="X788" s="369"/>
      <c r="Y788" s="369"/>
      <c r="Z788" s="369"/>
      <c r="AA788" s="369"/>
      <c r="AB788" s="688"/>
    </row>
    <row r="789" spans="3:28" ht="15.75" customHeight="1">
      <c r="C789" s="369"/>
      <c r="D789" s="369"/>
      <c r="E789" s="369"/>
      <c r="F789" s="369"/>
      <c r="G789" s="369"/>
      <c r="H789" s="369"/>
      <c r="I789" s="369"/>
      <c r="J789" s="369"/>
      <c r="K789" s="369"/>
      <c r="L789" s="369"/>
      <c r="M789" s="369"/>
      <c r="N789" s="369"/>
      <c r="O789" s="369"/>
      <c r="P789" s="369"/>
      <c r="Q789" s="369"/>
      <c r="R789" s="369"/>
      <c r="S789" s="369"/>
      <c r="T789" s="369"/>
      <c r="U789" s="369"/>
      <c r="V789" s="369"/>
      <c r="W789" s="369"/>
      <c r="X789" s="369"/>
      <c r="Y789" s="369"/>
      <c r="Z789" s="369"/>
      <c r="AA789" s="369"/>
      <c r="AB789" s="688"/>
    </row>
    <row r="790" spans="3:28" ht="15.75" customHeight="1">
      <c r="C790" s="369"/>
      <c r="D790" s="369"/>
      <c r="E790" s="369"/>
      <c r="F790" s="369"/>
      <c r="G790" s="369"/>
      <c r="H790" s="369"/>
      <c r="I790" s="369"/>
      <c r="J790" s="369"/>
      <c r="K790" s="369"/>
      <c r="L790" s="369"/>
      <c r="M790" s="369"/>
      <c r="N790" s="369"/>
      <c r="O790" s="369"/>
      <c r="P790" s="369"/>
      <c r="Q790" s="369"/>
      <c r="R790" s="369"/>
      <c r="S790" s="369"/>
      <c r="T790" s="369"/>
      <c r="U790" s="369"/>
      <c r="V790" s="369"/>
      <c r="W790" s="369"/>
      <c r="X790" s="369"/>
      <c r="Y790" s="369"/>
      <c r="Z790" s="369"/>
      <c r="AA790" s="369"/>
      <c r="AB790" s="688"/>
    </row>
    <row r="791" spans="3:28" ht="15.75" customHeight="1">
      <c r="C791" s="369"/>
      <c r="D791" s="369"/>
      <c r="E791" s="369"/>
      <c r="F791" s="369"/>
      <c r="G791" s="369"/>
      <c r="H791" s="369"/>
      <c r="I791" s="369"/>
      <c r="J791" s="369"/>
      <c r="K791" s="369"/>
      <c r="L791" s="369"/>
      <c r="M791" s="369"/>
      <c r="N791" s="369"/>
      <c r="O791" s="369"/>
      <c r="P791" s="369"/>
      <c r="Q791" s="369"/>
      <c r="R791" s="369"/>
      <c r="S791" s="369"/>
      <c r="T791" s="369"/>
      <c r="U791" s="369"/>
      <c r="V791" s="369"/>
      <c r="W791" s="369"/>
      <c r="X791" s="369"/>
      <c r="Y791" s="369"/>
      <c r="Z791" s="369"/>
      <c r="AA791" s="369"/>
      <c r="AB791" s="688"/>
    </row>
    <row r="792" spans="3:28" ht="15.75" customHeight="1">
      <c r="C792" s="369"/>
      <c r="D792" s="369"/>
      <c r="E792" s="369"/>
      <c r="F792" s="369"/>
      <c r="G792" s="369"/>
      <c r="H792" s="369"/>
      <c r="I792" s="369"/>
      <c r="J792" s="369"/>
      <c r="K792" s="369"/>
      <c r="L792" s="369"/>
      <c r="M792" s="369"/>
      <c r="N792" s="369"/>
      <c r="O792" s="369"/>
      <c r="P792" s="369"/>
      <c r="Q792" s="369"/>
      <c r="R792" s="369"/>
      <c r="S792" s="369"/>
      <c r="T792" s="369"/>
      <c r="U792" s="369"/>
      <c r="V792" s="369"/>
      <c r="W792" s="369"/>
      <c r="X792" s="369"/>
      <c r="Y792" s="369"/>
      <c r="Z792" s="369"/>
      <c r="AA792" s="369"/>
      <c r="AB792" s="688"/>
    </row>
    <row r="793" spans="3:28" ht="15.75" customHeight="1">
      <c r="C793" s="369"/>
      <c r="D793" s="369"/>
      <c r="E793" s="369"/>
      <c r="F793" s="369"/>
      <c r="G793" s="369"/>
      <c r="H793" s="369"/>
      <c r="I793" s="369"/>
      <c r="J793" s="369"/>
      <c r="K793" s="369"/>
      <c r="L793" s="369"/>
      <c r="M793" s="369"/>
      <c r="N793" s="369"/>
      <c r="O793" s="369"/>
      <c r="P793" s="369"/>
      <c r="Q793" s="369"/>
      <c r="R793" s="369"/>
      <c r="S793" s="369"/>
      <c r="T793" s="369"/>
      <c r="U793" s="369"/>
      <c r="V793" s="369"/>
      <c r="W793" s="369"/>
      <c r="X793" s="369"/>
      <c r="Y793" s="369"/>
      <c r="Z793" s="369"/>
      <c r="AA793" s="369"/>
      <c r="AB793" s="688"/>
    </row>
    <row r="794" spans="3:28" ht="15.75" customHeight="1">
      <c r="C794" s="369"/>
      <c r="D794" s="369"/>
      <c r="E794" s="369"/>
      <c r="F794" s="369"/>
      <c r="G794" s="369"/>
      <c r="H794" s="369"/>
      <c r="I794" s="369"/>
      <c r="J794" s="369"/>
      <c r="K794" s="369"/>
      <c r="L794" s="369"/>
      <c r="M794" s="369"/>
      <c r="N794" s="369"/>
      <c r="O794" s="369"/>
      <c r="P794" s="369"/>
      <c r="Q794" s="369"/>
      <c r="R794" s="369"/>
      <c r="S794" s="369"/>
      <c r="T794" s="369"/>
      <c r="U794" s="369"/>
      <c r="V794" s="369"/>
      <c r="W794" s="369"/>
      <c r="X794" s="369"/>
      <c r="Y794" s="369"/>
      <c r="Z794" s="369"/>
      <c r="AA794" s="369"/>
      <c r="AB794" s="688"/>
    </row>
    <row r="795" spans="3:28" ht="15.75" customHeight="1">
      <c r="C795" s="369"/>
      <c r="D795" s="369"/>
      <c r="E795" s="369"/>
      <c r="F795" s="369"/>
      <c r="G795" s="369"/>
      <c r="H795" s="369"/>
      <c r="I795" s="369"/>
      <c r="J795" s="369"/>
      <c r="K795" s="369"/>
      <c r="L795" s="369"/>
      <c r="M795" s="369"/>
      <c r="N795" s="369"/>
      <c r="O795" s="369"/>
      <c r="P795" s="369"/>
      <c r="Q795" s="369"/>
      <c r="R795" s="369"/>
      <c r="S795" s="369"/>
      <c r="T795" s="369"/>
      <c r="U795" s="369"/>
      <c r="V795" s="369"/>
      <c r="W795" s="369"/>
      <c r="X795" s="369"/>
      <c r="Y795" s="369"/>
      <c r="Z795" s="369"/>
      <c r="AA795" s="369"/>
      <c r="AB795" s="688"/>
    </row>
    <row r="796" spans="3:28" ht="15.75" customHeight="1">
      <c r="C796" s="369"/>
      <c r="D796" s="369"/>
      <c r="E796" s="369"/>
      <c r="F796" s="369"/>
      <c r="G796" s="369"/>
      <c r="H796" s="369"/>
      <c r="I796" s="369"/>
      <c r="J796" s="369"/>
      <c r="K796" s="369"/>
      <c r="L796" s="369"/>
      <c r="M796" s="369"/>
      <c r="N796" s="369"/>
      <c r="O796" s="369"/>
      <c r="P796" s="369"/>
      <c r="Q796" s="369"/>
      <c r="R796" s="369"/>
      <c r="S796" s="369"/>
      <c r="T796" s="369"/>
      <c r="U796" s="369"/>
      <c r="V796" s="369"/>
      <c r="W796" s="369"/>
      <c r="X796" s="369"/>
      <c r="Y796" s="369"/>
      <c r="Z796" s="369"/>
      <c r="AA796" s="369"/>
      <c r="AB796" s="688"/>
    </row>
    <row r="797" spans="3:28" ht="15.75" customHeight="1">
      <c r="C797" s="369"/>
      <c r="D797" s="369"/>
      <c r="E797" s="369"/>
      <c r="F797" s="369"/>
      <c r="G797" s="369"/>
      <c r="H797" s="369"/>
      <c r="I797" s="369"/>
      <c r="J797" s="369"/>
      <c r="K797" s="369"/>
      <c r="L797" s="369"/>
      <c r="M797" s="369"/>
      <c r="N797" s="369"/>
      <c r="O797" s="369"/>
      <c r="P797" s="369"/>
      <c r="Q797" s="369"/>
      <c r="R797" s="369"/>
      <c r="S797" s="369"/>
      <c r="T797" s="369"/>
      <c r="U797" s="369"/>
      <c r="V797" s="369"/>
      <c r="W797" s="369"/>
      <c r="X797" s="369"/>
      <c r="Y797" s="369"/>
      <c r="Z797" s="369"/>
      <c r="AA797" s="369"/>
      <c r="AB797" s="688"/>
    </row>
    <row r="798" spans="3:28" ht="15.75" customHeight="1">
      <c r="C798" s="369"/>
      <c r="D798" s="369"/>
      <c r="E798" s="369"/>
      <c r="F798" s="369"/>
      <c r="G798" s="369"/>
      <c r="H798" s="369"/>
      <c r="I798" s="369"/>
      <c r="J798" s="369"/>
      <c r="K798" s="369"/>
      <c r="L798" s="369"/>
      <c r="M798" s="369"/>
      <c r="N798" s="369"/>
      <c r="O798" s="369"/>
      <c r="P798" s="369"/>
      <c r="Q798" s="369"/>
      <c r="R798" s="369"/>
      <c r="S798" s="369"/>
      <c r="T798" s="369"/>
      <c r="U798" s="369"/>
      <c r="V798" s="369"/>
      <c r="W798" s="369"/>
      <c r="X798" s="369"/>
      <c r="Y798" s="369"/>
      <c r="Z798" s="369"/>
      <c r="AA798" s="369"/>
      <c r="AB798" s="688"/>
    </row>
    <row r="799" spans="3:28" ht="15.75" customHeight="1">
      <c r="C799" s="369"/>
      <c r="D799" s="369"/>
      <c r="E799" s="369"/>
      <c r="F799" s="369"/>
      <c r="G799" s="369"/>
      <c r="H799" s="369"/>
      <c r="I799" s="369"/>
      <c r="J799" s="369"/>
      <c r="K799" s="369"/>
      <c r="L799" s="369"/>
      <c r="M799" s="369"/>
      <c r="N799" s="369"/>
      <c r="O799" s="369"/>
      <c r="P799" s="369"/>
      <c r="Q799" s="369"/>
      <c r="R799" s="369"/>
      <c r="S799" s="369"/>
      <c r="T799" s="369"/>
      <c r="U799" s="369"/>
      <c r="V799" s="369"/>
      <c r="W799" s="369"/>
      <c r="X799" s="369"/>
      <c r="Y799" s="369"/>
      <c r="Z799" s="369"/>
      <c r="AA799" s="369"/>
      <c r="AB799" s="688"/>
    </row>
    <row r="800" spans="3:28" ht="15.75" customHeight="1">
      <c r="C800" s="369"/>
      <c r="D800" s="369"/>
      <c r="E800" s="369"/>
      <c r="F800" s="369"/>
      <c r="G800" s="369"/>
      <c r="H800" s="369"/>
      <c r="I800" s="369"/>
      <c r="J800" s="369"/>
      <c r="K800" s="369"/>
      <c r="L800" s="369"/>
      <c r="M800" s="369"/>
      <c r="N800" s="369"/>
      <c r="O800" s="369"/>
      <c r="P800" s="369"/>
      <c r="Q800" s="369"/>
      <c r="R800" s="369"/>
      <c r="S800" s="369"/>
      <c r="T800" s="369"/>
      <c r="U800" s="369"/>
      <c r="V800" s="369"/>
      <c r="W800" s="369"/>
      <c r="X800" s="369"/>
      <c r="Y800" s="369"/>
      <c r="Z800" s="369"/>
      <c r="AA800" s="369"/>
      <c r="AB800" s="688"/>
    </row>
    <row r="801" spans="3:28" ht="15.75" customHeight="1">
      <c r="C801" s="369"/>
      <c r="D801" s="369"/>
      <c r="E801" s="369"/>
      <c r="F801" s="369"/>
      <c r="G801" s="369"/>
      <c r="H801" s="369"/>
      <c r="I801" s="369"/>
      <c r="J801" s="369"/>
      <c r="K801" s="369"/>
      <c r="L801" s="369"/>
      <c r="M801" s="369"/>
      <c r="N801" s="369"/>
      <c r="O801" s="369"/>
      <c r="P801" s="369"/>
      <c r="Q801" s="369"/>
      <c r="R801" s="369"/>
      <c r="S801" s="369"/>
      <c r="T801" s="369"/>
      <c r="U801" s="369"/>
      <c r="V801" s="369"/>
      <c r="W801" s="369"/>
      <c r="X801" s="369"/>
      <c r="Y801" s="369"/>
      <c r="Z801" s="369"/>
      <c r="AA801" s="369"/>
      <c r="AB801" s="688"/>
    </row>
    <row r="802" spans="3:28" ht="15.75" customHeight="1">
      <c r="C802" s="369"/>
      <c r="D802" s="369"/>
      <c r="E802" s="369"/>
      <c r="F802" s="369"/>
      <c r="G802" s="369"/>
      <c r="H802" s="369"/>
      <c r="I802" s="369"/>
      <c r="J802" s="369"/>
      <c r="K802" s="369"/>
      <c r="L802" s="369"/>
      <c r="M802" s="369"/>
      <c r="N802" s="369"/>
      <c r="O802" s="369"/>
      <c r="P802" s="369"/>
      <c r="Q802" s="369"/>
      <c r="R802" s="369"/>
      <c r="S802" s="369"/>
      <c r="T802" s="369"/>
      <c r="U802" s="369"/>
      <c r="V802" s="369"/>
      <c r="W802" s="369"/>
      <c r="X802" s="369"/>
      <c r="Y802" s="369"/>
      <c r="Z802" s="369"/>
      <c r="AA802" s="369"/>
      <c r="AB802" s="688"/>
    </row>
    <row r="803" spans="3:28" ht="15.75" customHeight="1">
      <c r="C803" s="369"/>
      <c r="D803" s="369"/>
      <c r="E803" s="369"/>
      <c r="F803" s="369"/>
      <c r="G803" s="369"/>
      <c r="H803" s="369"/>
      <c r="I803" s="369"/>
      <c r="J803" s="369"/>
      <c r="K803" s="369"/>
      <c r="L803" s="369"/>
      <c r="M803" s="369"/>
      <c r="N803" s="369"/>
      <c r="O803" s="369"/>
      <c r="P803" s="369"/>
      <c r="Q803" s="369"/>
      <c r="R803" s="369"/>
      <c r="S803" s="369"/>
      <c r="T803" s="369"/>
      <c r="U803" s="369"/>
      <c r="V803" s="369"/>
      <c r="W803" s="369"/>
      <c r="X803" s="369"/>
      <c r="Y803" s="369"/>
      <c r="Z803" s="369"/>
      <c r="AA803" s="369"/>
      <c r="AB803" s="688"/>
    </row>
    <row r="804" spans="3:28" ht="15.75" customHeight="1">
      <c r="C804" s="369"/>
      <c r="D804" s="369"/>
      <c r="E804" s="369"/>
      <c r="F804" s="369"/>
      <c r="G804" s="369"/>
      <c r="H804" s="369"/>
      <c r="I804" s="369"/>
      <c r="J804" s="369"/>
      <c r="K804" s="369"/>
      <c r="L804" s="369"/>
      <c r="M804" s="369"/>
      <c r="N804" s="369"/>
      <c r="O804" s="369"/>
      <c r="P804" s="369"/>
      <c r="Q804" s="369"/>
      <c r="R804" s="369"/>
      <c r="S804" s="369"/>
      <c r="T804" s="369"/>
      <c r="U804" s="369"/>
      <c r="V804" s="369"/>
      <c r="W804" s="369"/>
      <c r="X804" s="369"/>
      <c r="Y804" s="369"/>
      <c r="Z804" s="369"/>
      <c r="AA804" s="369"/>
      <c r="AB804" s="688"/>
    </row>
    <row r="805" spans="3:28" ht="15.75" customHeight="1">
      <c r="C805" s="369"/>
      <c r="D805" s="369"/>
      <c r="E805" s="369"/>
      <c r="F805" s="369"/>
      <c r="G805" s="369"/>
      <c r="H805" s="369"/>
      <c r="I805" s="369"/>
      <c r="J805" s="369"/>
      <c r="K805" s="369"/>
      <c r="L805" s="369"/>
      <c r="M805" s="369"/>
      <c r="N805" s="369"/>
      <c r="O805" s="369"/>
      <c r="P805" s="369"/>
      <c r="Q805" s="369"/>
      <c r="R805" s="369"/>
      <c r="S805" s="369"/>
      <c r="T805" s="369"/>
      <c r="U805" s="369"/>
      <c r="V805" s="369"/>
      <c r="W805" s="369"/>
      <c r="X805" s="369"/>
      <c r="Y805" s="369"/>
      <c r="Z805" s="369"/>
      <c r="AA805" s="369"/>
      <c r="AB805" s="688"/>
    </row>
    <row r="806" spans="3:28" ht="15.75" customHeight="1">
      <c r="C806" s="369"/>
      <c r="D806" s="369"/>
      <c r="E806" s="369"/>
      <c r="F806" s="369"/>
      <c r="G806" s="369"/>
      <c r="H806" s="369"/>
      <c r="I806" s="369"/>
      <c r="J806" s="369"/>
      <c r="K806" s="369"/>
      <c r="L806" s="369"/>
      <c r="M806" s="369"/>
      <c r="N806" s="369"/>
      <c r="O806" s="369"/>
      <c r="P806" s="369"/>
      <c r="Q806" s="369"/>
      <c r="R806" s="369"/>
      <c r="S806" s="369"/>
      <c r="T806" s="369"/>
      <c r="U806" s="369"/>
      <c r="V806" s="369"/>
      <c r="W806" s="369"/>
      <c r="X806" s="369"/>
      <c r="Y806" s="369"/>
      <c r="Z806" s="369"/>
      <c r="AA806" s="369"/>
      <c r="AB806" s="688"/>
    </row>
    <row r="807" spans="3:28" ht="15.75" customHeight="1">
      <c r="C807" s="369"/>
      <c r="D807" s="369"/>
      <c r="E807" s="369"/>
      <c r="F807" s="369"/>
      <c r="G807" s="369"/>
      <c r="H807" s="369"/>
      <c r="I807" s="369"/>
      <c r="J807" s="369"/>
      <c r="K807" s="369"/>
      <c r="L807" s="369"/>
      <c r="M807" s="369"/>
      <c r="N807" s="369"/>
      <c r="O807" s="369"/>
      <c r="P807" s="369"/>
      <c r="Q807" s="369"/>
      <c r="R807" s="369"/>
      <c r="S807" s="369"/>
      <c r="T807" s="369"/>
      <c r="U807" s="369"/>
      <c r="V807" s="369"/>
      <c r="W807" s="369"/>
      <c r="X807" s="369"/>
      <c r="Y807" s="369"/>
      <c r="Z807" s="369"/>
      <c r="AA807" s="369"/>
      <c r="AB807" s="688"/>
    </row>
    <row r="808" spans="3:28" ht="15.75" customHeight="1">
      <c r="C808" s="369"/>
      <c r="D808" s="369"/>
      <c r="E808" s="369"/>
      <c r="F808" s="369"/>
      <c r="G808" s="369"/>
      <c r="H808" s="369"/>
      <c r="I808" s="369"/>
      <c r="J808" s="369"/>
      <c r="K808" s="369"/>
      <c r="L808" s="369"/>
      <c r="M808" s="369"/>
      <c r="N808" s="369"/>
      <c r="O808" s="369"/>
      <c r="P808" s="369"/>
      <c r="Q808" s="369"/>
      <c r="R808" s="369"/>
      <c r="S808" s="369"/>
      <c r="T808" s="369"/>
      <c r="U808" s="369"/>
      <c r="V808" s="369"/>
      <c r="W808" s="369"/>
      <c r="X808" s="369"/>
      <c r="Y808" s="369"/>
      <c r="Z808" s="369"/>
      <c r="AA808" s="369"/>
      <c r="AB808" s="688"/>
    </row>
    <row r="809" spans="3:28" ht="15.75" customHeight="1">
      <c r="C809" s="369"/>
      <c r="D809" s="369"/>
      <c r="E809" s="369"/>
      <c r="F809" s="369"/>
      <c r="G809" s="369"/>
      <c r="H809" s="369"/>
      <c r="I809" s="369"/>
      <c r="J809" s="369"/>
      <c r="K809" s="369"/>
      <c r="L809" s="369"/>
      <c r="M809" s="369"/>
      <c r="N809" s="369"/>
      <c r="O809" s="369"/>
      <c r="P809" s="369"/>
      <c r="Q809" s="369"/>
      <c r="R809" s="369"/>
      <c r="S809" s="369"/>
      <c r="T809" s="369"/>
      <c r="U809" s="369"/>
      <c r="V809" s="369"/>
      <c r="W809" s="369"/>
      <c r="X809" s="369"/>
      <c r="Y809" s="369"/>
      <c r="Z809" s="369"/>
      <c r="AA809" s="369"/>
      <c r="AB809" s="688"/>
    </row>
    <row r="810" spans="3:28" ht="15.75" customHeight="1">
      <c r="C810" s="369"/>
      <c r="D810" s="369"/>
      <c r="E810" s="369"/>
      <c r="F810" s="369"/>
      <c r="G810" s="369"/>
      <c r="H810" s="369"/>
      <c r="I810" s="369"/>
      <c r="J810" s="369"/>
      <c r="K810" s="369"/>
      <c r="L810" s="369"/>
      <c r="M810" s="369"/>
      <c r="N810" s="369"/>
      <c r="O810" s="369"/>
      <c r="P810" s="369"/>
      <c r="Q810" s="369"/>
      <c r="R810" s="369"/>
      <c r="S810" s="369"/>
      <c r="T810" s="369"/>
      <c r="U810" s="369"/>
      <c r="V810" s="369"/>
      <c r="W810" s="369"/>
      <c r="X810" s="369"/>
      <c r="Y810" s="369"/>
      <c r="Z810" s="369"/>
      <c r="AA810" s="369"/>
      <c r="AB810" s="688"/>
    </row>
    <row r="811" spans="3:28" ht="15.75" customHeight="1">
      <c r="C811" s="369"/>
      <c r="D811" s="369"/>
      <c r="E811" s="369"/>
      <c r="F811" s="369"/>
      <c r="G811" s="369"/>
      <c r="H811" s="369"/>
      <c r="I811" s="369"/>
      <c r="J811" s="369"/>
      <c r="K811" s="369"/>
      <c r="L811" s="369"/>
      <c r="M811" s="369"/>
      <c r="N811" s="369"/>
      <c r="O811" s="369"/>
      <c r="P811" s="369"/>
      <c r="Q811" s="369"/>
      <c r="R811" s="369"/>
      <c r="S811" s="369"/>
      <c r="T811" s="369"/>
      <c r="U811" s="369"/>
      <c r="V811" s="369"/>
      <c r="W811" s="369"/>
      <c r="X811" s="369"/>
      <c r="Y811" s="369"/>
      <c r="Z811" s="369"/>
      <c r="AA811" s="369"/>
      <c r="AB811" s="688"/>
    </row>
    <row r="812" spans="3:28" ht="15.75" customHeight="1">
      <c r="C812" s="369"/>
      <c r="D812" s="369"/>
      <c r="E812" s="369"/>
      <c r="F812" s="369"/>
      <c r="G812" s="369"/>
      <c r="H812" s="369"/>
      <c r="I812" s="369"/>
      <c r="J812" s="369"/>
      <c r="K812" s="369"/>
      <c r="L812" s="369"/>
      <c r="M812" s="369"/>
      <c r="N812" s="369"/>
      <c r="O812" s="369"/>
      <c r="P812" s="369"/>
      <c r="Q812" s="369"/>
      <c r="R812" s="369"/>
      <c r="S812" s="369"/>
      <c r="T812" s="369"/>
      <c r="U812" s="369"/>
      <c r="V812" s="369"/>
      <c r="W812" s="369"/>
      <c r="X812" s="369"/>
      <c r="Y812" s="369"/>
      <c r="Z812" s="369"/>
      <c r="AA812" s="369"/>
      <c r="AB812" s="688"/>
    </row>
    <row r="813" spans="3:28" ht="15.75" customHeight="1">
      <c r="C813" s="369"/>
      <c r="D813" s="369"/>
      <c r="E813" s="369"/>
      <c r="F813" s="369"/>
      <c r="G813" s="369"/>
      <c r="H813" s="369"/>
      <c r="I813" s="369"/>
      <c r="J813" s="369"/>
      <c r="K813" s="369"/>
      <c r="L813" s="369"/>
      <c r="M813" s="369"/>
      <c r="N813" s="369"/>
      <c r="O813" s="369"/>
      <c r="P813" s="369"/>
      <c r="Q813" s="369"/>
      <c r="R813" s="369"/>
      <c r="S813" s="369"/>
      <c r="T813" s="369"/>
      <c r="U813" s="369"/>
      <c r="V813" s="369"/>
      <c r="W813" s="369"/>
      <c r="X813" s="369"/>
      <c r="Y813" s="369"/>
      <c r="Z813" s="369"/>
      <c r="AA813" s="369"/>
      <c r="AB813" s="688"/>
    </row>
    <row r="814" spans="3:28" ht="15.75" customHeight="1">
      <c r="C814" s="369"/>
      <c r="D814" s="369"/>
      <c r="E814" s="369"/>
      <c r="F814" s="369"/>
      <c r="G814" s="369"/>
      <c r="H814" s="369"/>
      <c r="I814" s="369"/>
      <c r="J814" s="369"/>
      <c r="K814" s="369"/>
      <c r="L814" s="369"/>
      <c r="M814" s="369"/>
      <c r="N814" s="369"/>
      <c r="O814" s="369"/>
      <c r="P814" s="369"/>
      <c r="Q814" s="369"/>
      <c r="R814" s="369"/>
      <c r="S814" s="369"/>
      <c r="T814" s="369"/>
      <c r="U814" s="369"/>
      <c r="V814" s="369"/>
      <c r="W814" s="369"/>
      <c r="X814" s="369"/>
      <c r="Y814" s="369"/>
      <c r="Z814" s="369"/>
      <c r="AA814" s="369"/>
      <c r="AB814" s="688"/>
    </row>
    <row r="815" spans="3:28" ht="15.75" customHeight="1">
      <c r="C815" s="369"/>
      <c r="D815" s="369"/>
      <c r="E815" s="369"/>
      <c r="F815" s="369"/>
      <c r="G815" s="369"/>
      <c r="H815" s="369"/>
      <c r="I815" s="369"/>
      <c r="J815" s="369"/>
      <c r="K815" s="369"/>
      <c r="L815" s="369"/>
      <c r="M815" s="369"/>
      <c r="N815" s="369"/>
      <c r="O815" s="369"/>
      <c r="P815" s="369"/>
      <c r="Q815" s="369"/>
      <c r="R815" s="369"/>
      <c r="S815" s="369"/>
      <c r="T815" s="369"/>
      <c r="U815" s="369"/>
      <c r="V815" s="369"/>
      <c r="W815" s="369"/>
      <c r="X815" s="369"/>
      <c r="Y815" s="369"/>
      <c r="Z815" s="369"/>
      <c r="AA815" s="369"/>
      <c r="AB815" s="688"/>
    </row>
    <row r="816" spans="3:28" ht="15.75" customHeight="1">
      <c r="C816" s="369"/>
      <c r="D816" s="369"/>
      <c r="E816" s="369"/>
      <c r="F816" s="369"/>
      <c r="G816" s="369"/>
      <c r="H816" s="369"/>
      <c r="I816" s="369"/>
      <c r="J816" s="369"/>
      <c r="K816" s="369"/>
      <c r="L816" s="369"/>
      <c r="M816" s="369"/>
      <c r="N816" s="369"/>
      <c r="O816" s="369"/>
      <c r="P816" s="369"/>
      <c r="Q816" s="369"/>
      <c r="R816" s="369"/>
      <c r="S816" s="369"/>
      <c r="T816" s="369"/>
      <c r="U816" s="369"/>
      <c r="V816" s="369"/>
      <c r="W816" s="369"/>
      <c r="X816" s="369"/>
      <c r="Y816" s="369"/>
      <c r="Z816" s="369"/>
      <c r="AA816" s="369"/>
      <c r="AB816" s="688"/>
    </row>
    <row r="817" spans="3:28" ht="15.75" customHeight="1">
      <c r="C817" s="369"/>
      <c r="D817" s="369"/>
      <c r="E817" s="369"/>
      <c r="F817" s="369"/>
      <c r="G817" s="369"/>
      <c r="H817" s="369"/>
      <c r="I817" s="369"/>
      <c r="J817" s="369"/>
      <c r="K817" s="369"/>
      <c r="L817" s="369"/>
      <c r="M817" s="369"/>
      <c r="N817" s="369"/>
      <c r="O817" s="369"/>
      <c r="P817" s="369"/>
      <c r="Q817" s="369"/>
      <c r="R817" s="369"/>
      <c r="S817" s="369"/>
      <c r="T817" s="369"/>
      <c r="U817" s="369"/>
      <c r="V817" s="369"/>
      <c r="W817" s="369"/>
      <c r="X817" s="369"/>
      <c r="Y817" s="369"/>
      <c r="Z817" s="369"/>
      <c r="AA817" s="369"/>
      <c r="AB817" s="688"/>
    </row>
    <row r="818" spans="3:28" ht="15.75" customHeight="1">
      <c r="C818" s="369"/>
      <c r="D818" s="369"/>
      <c r="E818" s="369"/>
      <c r="F818" s="369"/>
      <c r="G818" s="369"/>
      <c r="H818" s="369"/>
      <c r="I818" s="369"/>
      <c r="J818" s="369"/>
      <c r="K818" s="369"/>
      <c r="L818" s="369"/>
      <c r="M818" s="369"/>
      <c r="N818" s="369"/>
      <c r="O818" s="369"/>
      <c r="P818" s="369"/>
      <c r="Q818" s="369"/>
      <c r="R818" s="369"/>
      <c r="S818" s="369"/>
      <c r="T818" s="369"/>
      <c r="U818" s="369"/>
      <c r="V818" s="369"/>
      <c r="W818" s="369"/>
      <c r="X818" s="369"/>
      <c r="Y818" s="369"/>
      <c r="Z818" s="369"/>
      <c r="AA818" s="369"/>
      <c r="AB818" s="688"/>
    </row>
    <row r="819" spans="3:28" ht="15.75" customHeight="1">
      <c r="C819" s="369"/>
      <c r="D819" s="369"/>
      <c r="E819" s="369"/>
      <c r="F819" s="369"/>
      <c r="G819" s="369"/>
      <c r="H819" s="369"/>
      <c r="I819" s="369"/>
      <c r="J819" s="369"/>
      <c r="K819" s="369"/>
      <c r="L819" s="369"/>
      <c r="M819" s="369"/>
      <c r="N819" s="369"/>
      <c r="O819" s="369"/>
      <c r="P819" s="369"/>
      <c r="Q819" s="369"/>
      <c r="R819" s="369"/>
      <c r="S819" s="369"/>
      <c r="T819" s="369"/>
      <c r="U819" s="369"/>
      <c r="V819" s="369"/>
      <c r="W819" s="369"/>
      <c r="X819" s="369"/>
      <c r="Y819" s="369"/>
      <c r="Z819" s="369"/>
      <c r="AA819" s="369"/>
      <c r="AB819" s="688"/>
    </row>
    <row r="820" spans="3:28" ht="15.75" customHeight="1">
      <c r="C820" s="369"/>
      <c r="D820" s="369"/>
      <c r="E820" s="369"/>
      <c r="F820" s="369"/>
      <c r="G820" s="369"/>
      <c r="H820" s="369"/>
      <c r="I820" s="369"/>
      <c r="J820" s="369"/>
      <c r="K820" s="369"/>
      <c r="L820" s="369"/>
      <c r="M820" s="369"/>
      <c r="N820" s="369"/>
      <c r="O820" s="369"/>
      <c r="P820" s="369"/>
      <c r="Q820" s="369"/>
      <c r="R820" s="369"/>
      <c r="S820" s="369"/>
      <c r="T820" s="369"/>
      <c r="U820" s="369"/>
      <c r="V820" s="369"/>
      <c r="W820" s="369"/>
      <c r="X820" s="369"/>
      <c r="Y820" s="369"/>
      <c r="Z820" s="369"/>
      <c r="AA820" s="369"/>
      <c r="AB820" s="688"/>
    </row>
    <row r="821" spans="3:28" ht="15.75" customHeight="1">
      <c r="C821" s="369"/>
      <c r="D821" s="369"/>
      <c r="E821" s="369"/>
      <c r="F821" s="369"/>
      <c r="G821" s="369"/>
      <c r="H821" s="369"/>
      <c r="I821" s="369"/>
      <c r="J821" s="369"/>
      <c r="K821" s="369"/>
      <c r="L821" s="369"/>
      <c r="M821" s="369"/>
      <c r="N821" s="369"/>
      <c r="O821" s="369"/>
      <c r="P821" s="369"/>
      <c r="Q821" s="369"/>
      <c r="R821" s="369"/>
      <c r="S821" s="369"/>
      <c r="T821" s="369"/>
      <c r="U821" s="369"/>
      <c r="V821" s="369"/>
      <c r="W821" s="369"/>
      <c r="X821" s="369"/>
      <c r="Y821" s="369"/>
      <c r="Z821" s="369"/>
      <c r="AA821" s="369"/>
      <c r="AB821" s="688"/>
    </row>
    <row r="822" spans="3:28" ht="15.75" customHeight="1">
      <c r="C822" s="369"/>
      <c r="D822" s="369"/>
      <c r="E822" s="369"/>
      <c r="F822" s="369"/>
      <c r="G822" s="369"/>
      <c r="H822" s="369"/>
      <c r="I822" s="369"/>
      <c r="J822" s="369"/>
      <c r="K822" s="369"/>
      <c r="L822" s="369"/>
      <c r="M822" s="369"/>
      <c r="N822" s="369"/>
      <c r="O822" s="369"/>
      <c r="P822" s="369"/>
      <c r="Q822" s="369"/>
      <c r="R822" s="369"/>
      <c r="S822" s="369"/>
      <c r="T822" s="369"/>
      <c r="U822" s="369"/>
      <c r="V822" s="369"/>
      <c r="W822" s="369"/>
      <c r="X822" s="369"/>
      <c r="Y822" s="369"/>
      <c r="Z822" s="369"/>
      <c r="AA822" s="369"/>
      <c r="AB822" s="688"/>
    </row>
    <row r="823" spans="3:28" ht="15.75" customHeight="1">
      <c r="C823" s="369"/>
      <c r="D823" s="369"/>
      <c r="E823" s="369"/>
      <c r="F823" s="369"/>
      <c r="G823" s="369"/>
      <c r="H823" s="369"/>
      <c r="I823" s="369"/>
      <c r="J823" s="369"/>
      <c r="K823" s="369"/>
      <c r="L823" s="369"/>
      <c r="M823" s="369"/>
      <c r="N823" s="369"/>
      <c r="O823" s="369"/>
      <c r="P823" s="369"/>
      <c r="Q823" s="369"/>
      <c r="R823" s="369"/>
      <c r="S823" s="369"/>
      <c r="T823" s="369"/>
      <c r="U823" s="369"/>
      <c r="V823" s="369"/>
      <c r="W823" s="369"/>
      <c r="X823" s="369"/>
      <c r="Y823" s="369"/>
      <c r="Z823" s="369"/>
      <c r="AA823" s="369"/>
      <c r="AB823" s="688"/>
    </row>
    <row r="824" spans="3:28" ht="15.75" customHeight="1">
      <c r="C824" s="369"/>
      <c r="D824" s="369"/>
      <c r="E824" s="369"/>
      <c r="F824" s="369"/>
      <c r="G824" s="369"/>
      <c r="H824" s="369"/>
      <c r="I824" s="369"/>
      <c r="J824" s="369"/>
      <c r="K824" s="369"/>
      <c r="L824" s="369"/>
      <c r="M824" s="369"/>
      <c r="N824" s="369"/>
      <c r="O824" s="369"/>
      <c r="P824" s="369"/>
      <c r="Q824" s="369"/>
      <c r="R824" s="369"/>
      <c r="S824" s="369"/>
      <c r="T824" s="369"/>
      <c r="U824" s="369"/>
      <c r="V824" s="369"/>
      <c r="W824" s="369"/>
      <c r="X824" s="369"/>
      <c r="Y824" s="369"/>
      <c r="Z824" s="369"/>
      <c r="AA824" s="369"/>
      <c r="AB824" s="688"/>
    </row>
    <row r="825" spans="3:28" ht="15.75" customHeight="1">
      <c r="C825" s="369"/>
      <c r="D825" s="369"/>
      <c r="E825" s="369"/>
      <c r="F825" s="369"/>
      <c r="G825" s="369"/>
      <c r="H825" s="369"/>
      <c r="I825" s="369"/>
      <c r="J825" s="369"/>
      <c r="K825" s="369"/>
      <c r="L825" s="369"/>
      <c r="M825" s="369"/>
      <c r="N825" s="369"/>
      <c r="O825" s="369"/>
      <c r="P825" s="369"/>
      <c r="Q825" s="369"/>
      <c r="R825" s="369"/>
      <c r="S825" s="369"/>
      <c r="T825" s="369"/>
      <c r="U825" s="369"/>
      <c r="V825" s="369"/>
      <c r="W825" s="369"/>
      <c r="X825" s="369"/>
      <c r="Y825" s="369"/>
      <c r="Z825" s="369"/>
      <c r="AA825" s="369"/>
      <c r="AB825" s="688"/>
    </row>
    <row r="826" spans="3:28" ht="15.75" customHeight="1">
      <c r="C826" s="369"/>
      <c r="D826" s="369"/>
      <c r="E826" s="369"/>
      <c r="F826" s="369"/>
      <c r="G826" s="369"/>
      <c r="H826" s="369"/>
      <c r="I826" s="369"/>
      <c r="J826" s="369"/>
      <c r="K826" s="369"/>
      <c r="L826" s="369"/>
      <c r="M826" s="369"/>
      <c r="N826" s="369"/>
      <c r="O826" s="369"/>
      <c r="P826" s="369"/>
      <c r="Q826" s="369"/>
      <c r="R826" s="369"/>
      <c r="S826" s="369"/>
      <c r="T826" s="369"/>
      <c r="U826" s="369"/>
      <c r="V826" s="369"/>
      <c r="W826" s="369"/>
      <c r="X826" s="369"/>
      <c r="Y826" s="369"/>
      <c r="Z826" s="369"/>
      <c r="AA826" s="369"/>
      <c r="AB826" s="688"/>
    </row>
    <row r="827" spans="3:28" ht="15.75" customHeight="1">
      <c r="C827" s="369"/>
      <c r="D827" s="369"/>
      <c r="E827" s="369"/>
      <c r="F827" s="369"/>
      <c r="G827" s="369"/>
      <c r="H827" s="369"/>
      <c r="I827" s="369"/>
      <c r="J827" s="369"/>
      <c r="K827" s="369"/>
      <c r="L827" s="369"/>
      <c r="M827" s="369"/>
      <c r="N827" s="369"/>
      <c r="O827" s="369"/>
      <c r="P827" s="369"/>
      <c r="Q827" s="369"/>
      <c r="R827" s="369"/>
      <c r="S827" s="369"/>
      <c r="T827" s="369"/>
      <c r="U827" s="369"/>
      <c r="V827" s="369"/>
      <c r="W827" s="369"/>
      <c r="X827" s="369"/>
      <c r="Y827" s="369"/>
      <c r="Z827" s="369"/>
      <c r="AA827" s="369"/>
      <c r="AB827" s="688"/>
    </row>
    <row r="828" spans="3:28" ht="15.75" customHeight="1">
      <c r="C828" s="369"/>
      <c r="D828" s="369"/>
      <c r="E828" s="369"/>
      <c r="F828" s="369"/>
      <c r="G828" s="369"/>
      <c r="H828" s="369"/>
      <c r="I828" s="369"/>
      <c r="J828" s="369"/>
      <c r="K828" s="369"/>
      <c r="L828" s="369"/>
      <c r="M828" s="369"/>
      <c r="N828" s="369"/>
      <c r="O828" s="369"/>
      <c r="P828" s="369"/>
      <c r="Q828" s="369"/>
      <c r="R828" s="369"/>
      <c r="S828" s="369"/>
      <c r="T828" s="369"/>
      <c r="U828" s="369"/>
      <c r="V828" s="369"/>
      <c r="W828" s="369"/>
      <c r="X828" s="369"/>
      <c r="Y828" s="369"/>
      <c r="Z828" s="369"/>
      <c r="AA828" s="369"/>
      <c r="AB828" s="688"/>
    </row>
    <row r="829" spans="3:28" ht="15.75" customHeight="1">
      <c r="C829" s="369"/>
      <c r="D829" s="369"/>
      <c r="E829" s="369"/>
      <c r="F829" s="369"/>
      <c r="G829" s="369"/>
      <c r="H829" s="369"/>
      <c r="I829" s="369"/>
      <c r="J829" s="369"/>
      <c r="K829" s="369"/>
      <c r="L829" s="369"/>
      <c r="M829" s="369"/>
      <c r="N829" s="369"/>
      <c r="O829" s="369"/>
      <c r="P829" s="369"/>
      <c r="Q829" s="369"/>
      <c r="R829" s="369"/>
      <c r="S829" s="369"/>
      <c r="T829" s="369"/>
      <c r="U829" s="369"/>
      <c r="V829" s="369"/>
      <c r="W829" s="369"/>
      <c r="X829" s="369"/>
      <c r="Y829" s="369"/>
      <c r="Z829" s="369"/>
      <c r="AA829" s="369"/>
      <c r="AB829" s="688"/>
    </row>
    <row r="830" spans="3:28" ht="15.75" customHeight="1">
      <c r="C830" s="369"/>
      <c r="D830" s="369"/>
      <c r="E830" s="369"/>
      <c r="F830" s="369"/>
      <c r="G830" s="369"/>
      <c r="H830" s="369"/>
      <c r="I830" s="369"/>
      <c r="J830" s="369"/>
      <c r="K830" s="369"/>
      <c r="L830" s="369"/>
      <c r="M830" s="369"/>
      <c r="N830" s="369"/>
      <c r="O830" s="369"/>
      <c r="P830" s="369"/>
      <c r="Q830" s="369"/>
      <c r="R830" s="369"/>
      <c r="S830" s="369"/>
      <c r="T830" s="369"/>
      <c r="U830" s="369"/>
      <c r="V830" s="369"/>
      <c r="W830" s="369"/>
      <c r="X830" s="369"/>
      <c r="Y830" s="369"/>
      <c r="Z830" s="369"/>
      <c r="AA830" s="369"/>
      <c r="AB830" s="688"/>
    </row>
    <row r="831" spans="3:28" ht="15.75" customHeight="1">
      <c r="C831" s="369"/>
      <c r="D831" s="369"/>
      <c r="E831" s="369"/>
      <c r="F831" s="369"/>
      <c r="G831" s="369"/>
      <c r="H831" s="369"/>
      <c r="I831" s="369"/>
      <c r="J831" s="369"/>
      <c r="K831" s="369"/>
      <c r="L831" s="369"/>
      <c r="M831" s="369"/>
      <c r="N831" s="369"/>
      <c r="O831" s="369"/>
      <c r="P831" s="369"/>
      <c r="Q831" s="369"/>
      <c r="R831" s="369"/>
      <c r="S831" s="369"/>
      <c r="T831" s="369"/>
      <c r="U831" s="369"/>
      <c r="V831" s="369"/>
      <c r="W831" s="369"/>
      <c r="X831" s="369"/>
      <c r="Y831" s="369"/>
      <c r="Z831" s="369"/>
      <c r="AA831" s="369"/>
      <c r="AB831" s="688"/>
    </row>
    <row r="832" spans="3:28" ht="15.75" customHeight="1">
      <c r="C832" s="369"/>
      <c r="D832" s="369"/>
      <c r="E832" s="369"/>
      <c r="F832" s="369"/>
      <c r="G832" s="369"/>
      <c r="H832" s="369"/>
      <c r="I832" s="369"/>
      <c r="J832" s="369"/>
      <c r="K832" s="369"/>
      <c r="L832" s="369"/>
      <c r="M832" s="369"/>
      <c r="N832" s="369"/>
      <c r="O832" s="369"/>
      <c r="P832" s="369"/>
      <c r="Q832" s="369"/>
      <c r="R832" s="369"/>
      <c r="S832" s="369"/>
      <c r="T832" s="369"/>
      <c r="U832" s="369"/>
      <c r="V832" s="369"/>
      <c r="W832" s="369"/>
      <c r="X832" s="369"/>
      <c r="Y832" s="369"/>
      <c r="Z832" s="369"/>
      <c r="AA832" s="369"/>
      <c r="AB832" s="688"/>
    </row>
    <row r="833" spans="3:28" ht="15.75" customHeight="1">
      <c r="C833" s="369"/>
      <c r="D833" s="369"/>
      <c r="E833" s="369"/>
      <c r="F833" s="369"/>
      <c r="G833" s="369"/>
      <c r="H833" s="369"/>
      <c r="I833" s="369"/>
      <c r="J833" s="369"/>
      <c r="K833" s="369"/>
      <c r="L833" s="369"/>
      <c r="M833" s="369"/>
      <c r="N833" s="369"/>
      <c r="O833" s="369"/>
      <c r="P833" s="369"/>
      <c r="Q833" s="369"/>
      <c r="R833" s="369"/>
      <c r="S833" s="369"/>
      <c r="T833" s="369"/>
      <c r="U833" s="369"/>
      <c r="V833" s="369"/>
      <c r="W833" s="369"/>
      <c r="X833" s="369"/>
      <c r="Y833" s="369"/>
      <c r="Z833" s="369"/>
      <c r="AA833" s="369"/>
      <c r="AB833" s="688"/>
    </row>
    <row r="834" spans="3:28" ht="15.75" customHeight="1">
      <c r="C834" s="369"/>
      <c r="D834" s="369"/>
      <c r="E834" s="369"/>
      <c r="F834" s="369"/>
      <c r="G834" s="369"/>
      <c r="H834" s="369"/>
      <c r="I834" s="369"/>
      <c r="J834" s="369"/>
      <c r="K834" s="369"/>
      <c r="L834" s="369"/>
      <c r="M834" s="369"/>
      <c r="N834" s="369"/>
      <c r="O834" s="369"/>
      <c r="P834" s="369"/>
      <c r="Q834" s="369"/>
      <c r="R834" s="369"/>
      <c r="S834" s="369"/>
      <c r="T834" s="369"/>
      <c r="U834" s="369"/>
      <c r="V834" s="369"/>
      <c r="W834" s="369"/>
      <c r="X834" s="369"/>
      <c r="Y834" s="369"/>
      <c r="Z834" s="369"/>
      <c r="AA834" s="369"/>
      <c r="AB834" s="688"/>
    </row>
    <row r="835" spans="3:28" ht="15.75" customHeight="1">
      <c r="C835" s="369"/>
      <c r="D835" s="369"/>
      <c r="E835" s="369"/>
      <c r="F835" s="369"/>
      <c r="G835" s="369"/>
      <c r="H835" s="369"/>
      <c r="I835" s="369"/>
      <c r="J835" s="369"/>
      <c r="K835" s="369"/>
      <c r="L835" s="369"/>
      <c r="M835" s="369"/>
      <c r="N835" s="369"/>
      <c r="O835" s="369"/>
      <c r="P835" s="369"/>
      <c r="Q835" s="369"/>
      <c r="R835" s="369"/>
      <c r="S835" s="369"/>
      <c r="T835" s="369"/>
      <c r="U835" s="369"/>
      <c r="V835" s="369"/>
      <c r="W835" s="369"/>
      <c r="X835" s="369"/>
      <c r="Y835" s="369"/>
      <c r="Z835" s="369"/>
      <c r="AA835" s="369"/>
      <c r="AB835" s="688"/>
    </row>
    <row r="836" spans="3:28" ht="15.75" customHeight="1">
      <c r="C836" s="369"/>
      <c r="D836" s="369"/>
      <c r="E836" s="369"/>
      <c r="F836" s="369"/>
      <c r="G836" s="369"/>
      <c r="H836" s="369"/>
      <c r="I836" s="369"/>
      <c r="J836" s="369"/>
      <c r="K836" s="369"/>
      <c r="L836" s="369"/>
      <c r="M836" s="369"/>
      <c r="N836" s="369"/>
      <c r="O836" s="369"/>
      <c r="P836" s="369"/>
      <c r="Q836" s="369"/>
      <c r="R836" s="369"/>
      <c r="S836" s="369"/>
      <c r="T836" s="369"/>
      <c r="U836" s="369"/>
      <c r="V836" s="369"/>
      <c r="W836" s="369"/>
      <c r="X836" s="369"/>
      <c r="Y836" s="369"/>
      <c r="Z836" s="369"/>
      <c r="AA836" s="369"/>
      <c r="AB836" s="688"/>
    </row>
    <row r="837" spans="3:28" ht="15.75" customHeight="1">
      <c r="C837" s="369"/>
      <c r="D837" s="369"/>
      <c r="E837" s="369"/>
      <c r="F837" s="369"/>
      <c r="G837" s="369"/>
      <c r="H837" s="369"/>
      <c r="I837" s="369"/>
      <c r="J837" s="369"/>
      <c r="K837" s="369"/>
      <c r="L837" s="369"/>
      <c r="M837" s="369"/>
      <c r="N837" s="369"/>
      <c r="O837" s="369"/>
      <c r="P837" s="369"/>
      <c r="Q837" s="369"/>
      <c r="R837" s="369"/>
      <c r="S837" s="369"/>
      <c r="T837" s="369"/>
      <c r="U837" s="369"/>
      <c r="V837" s="369"/>
      <c r="W837" s="369"/>
      <c r="X837" s="369"/>
      <c r="Y837" s="369"/>
      <c r="Z837" s="369"/>
      <c r="AA837" s="369"/>
      <c r="AB837" s="688"/>
    </row>
    <row r="838" spans="3:28" ht="15.75" customHeight="1">
      <c r="C838" s="369"/>
      <c r="D838" s="369"/>
      <c r="E838" s="369"/>
      <c r="F838" s="369"/>
      <c r="G838" s="369"/>
      <c r="H838" s="369"/>
      <c r="I838" s="369"/>
      <c r="J838" s="369"/>
      <c r="K838" s="369"/>
      <c r="L838" s="369"/>
      <c r="M838" s="369"/>
      <c r="N838" s="369"/>
      <c r="O838" s="369"/>
      <c r="P838" s="369"/>
      <c r="Q838" s="369"/>
      <c r="R838" s="369"/>
      <c r="S838" s="369"/>
      <c r="T838" s="369"/>
      <c r="U838" s="369"/>
      <c r="V838" s="369"/>
      <c r="W838" s="369"/>
      <c r="X838" s="369"/>
      <c r="Y838" s="369"/>
      <c r="Z838" s="369"/>
      <c r="AA838" s="369"/>
      <c r="AB838" s="688"/>
    </row>
    <row r="839" spans="3:28" ht="15.75" customHeight="1">
      <c r="C839" s="369"/>
      <c r="D839" s="369"/>
      <c r="E839" s="369"/>
      <c r="F839" s="369"/>
      <c r="G839" s="369"/>
      <c r="H839" s="369"/>
      <c r="I839" s="369"/>
      <c r="J839" s="369"/>
      <c r="K839" s="369"/>
      <c r="L839" s="369"/>
      <c r="M839" s="369"/>
      <c r="N839" s="369"/>
      <c r="O839" s="369"/>
      <c r="P839" s="369"/>
      <c r="Q839" s="369"/>
      <c r="R839" s="369"/>
      <c r="S839" s="369"/>
      <c r="T839" s="369"/>
      <c r="U839" s="369"/>
      <c r="V839" s="369"/>
      <c r="W839" s="369"/>
      <c r="X839" s="369"/>
      <c r="Y839" s="369"/>
      <c r="Z839" s="369"/>
      <c r="AA839" s="369"/>
      <c r="AB839" s="688"/>
    </row>
    <row r="840" spans="3:28" ht="15.75" customHeight="1">
      <c r="C840" s="369"/>
      <c r="D840" s="369"/>
      <c r="E840" s="369"/>
      <c r="F840" s="369"/>
      <c r="G840" s="369"/>
      <c r="H840" s="369"/>
      <c r="I840" s="369"/>
      <c r="J840" s="369"/>
      <c r="K840" s="369"/>
      <c r="L840" s="369"/>
      <c r="M840" s="369"/>
      <c r="N840" s="369"/>
      <c r="O840" s="369"/>
      <c r="P840" s="369"/>
      <c r="Q840" s="369"/>
      <c r="R840" s="369"/>
      <c r="S840" s="369"/>
      <c r="T840" s="369"/>
      <c r="U840" s="369"/>
      <c r="V840" s="369"/>
      <c r="W840" s="369"/>
      <c r="X840" s="369"/>
      <c r="Y840" s="369"/>
      <c r="Z840" s="369"/>
      <c r="AA840" s="369"/>
      <c r="AB840" s="688"/>
    </row>
    <row r="841" spans="3:28" ht="15.75" customHeight="1">
      <c r="C841" s="369"/>
      <c r="D841" s="369"/>
      <c r="E841" s="369"/>
      <c r="F841" s="369"/>
      <c r="G841" s="369"/>
      <c r="H841" s="369"/>
      <c r="I841" s="369"/>
      <c r="J841" s="369"/>
      <c r="K841" s="369"/>
      <c r="L841" s="369"/>
      <c r="M841" s="369"/>
      <c r="N841" s="369"/>
      <c r="O841" s="369"/>
      <c r="P841" s="369"/>
      <c r="Q841" s="369"/>
      <c r="R841" s="369"/>
      <c r="S841" s="369"/>
      <c r="T841" s="369"/>
      <c r="U841" s="369"/>
      <c r="V841" s="369"/>
      <c r="W841" s="369"/>
      <c r="X841" s="369"/>
      <c r="Y841" s="369"/>
      <c r="Z841" s="369"/>
      <c r="AA841" s="369"/>
      <c r="AB841" s="688"/>
    </row>
    <row r="842" spans="3:28" ht="15.75" customHeight="1">
      <c r="C842" s="369"/>
      <c r="D842" s="369"/>
      <c r="E842" s="369"/>
      <c r="F842" s="369"/>
      <c r="G842" s="369"/>
      <c r="H842" s="369"/>
      <c r="I842" s="369"/>
      <c r="J842" s="369"/>
      <c r="K842" s="369"/>
      <c r="L842" s="369"/>
      <c r="M842" s="369"/>
      <c r="N842" s="369"/>
      <c r="O842" s="369"/>
      <c r="P842" s="369"/>
      <c r="Q842" s="369"/>
      <c r="R842" s="369"/>
      <c r="S842" s="369"/>
      <c r="T842" s="369"/>
      <c r="U842" s="369"/>
      <c r="V842" s="369"/>
      <c r="W842" s="369"/>
      <c r="X842" s="369"/>
      <c r="Y842" s="369"/>
      <c r="Z842" s="369"/>
      <c r="AA842" s="369"/>
      <c r="AB842" s="688"/>
    </row>
    <row r="843" spans="3:28" ht="15.75" customHeight="1">
      <c r="C843" s="369"/>
      <c r="D843" s="369"/>
      <c r="E843" s="369"/>
      <c r="F843" s="369"/>
      <c r="G843" s="369"/>
      <c r="H843" s="369"/>
      <c r="I843" s="369"/>
      <c r="J843" s="369"/>
      <c r="K843" s="369"/>
      <c r="L843" s="369"/>
      <c r="M843" s="369"/>
      <c r="N843" s="369"/>
      <c r="O843" s="369"/>
      <c r="P843" s="369"/>
      <c r="Q843" s="369"/>
      <c r="R843" s="369"/>
      <c r="S843" s="369"/>
      <c r="T843" s="369"/>
      <c r="U843" s="369"/>
      <c r="V843" s="369"/>
      <c r="W843" s="369"/>
      <c r="X843" s="369"/>
      <c r="Y843" s="369"/>
      <c r="Z843" s="369"/>
      <c r="AA843" s="369"/>
      <c r="AB843" s="688"/>
    </row>
    <row r="844" spans="3:28" ht="15.75" customHeight="1">
      <c r="C844" s="369"/>
      <c r="D844" s="369"/>
      <c r="E844" s="369"/>
      <c r="F844" s="369"/>
      <c r="G844" s="369"/>
      <c r="H844" s="369"/>
      <c r="I844" s="369"/>
      <c r="J844" s="369"/>
      <c r="K844" s="369"/>
      <c r="L844" s="369"/>
      <c r="M844" s="369"/>
      <c r="N844" s="369"/>
      <c r="O844" s="369"/>
      <c r="P844" s="369"/>
      <c r="Q844" s="369"/>
      <c r="R844" s="369"/>
      <c r="S844" s="369"/>
      <c r="T844" s="369"/>
      <c r="U844" s="369"/>
      <c r="V844" s="369"/>
      <c r="W844" s="369"/>
      <c r="X844" s="369"/>
      <c r="Y844" s="369"/>
      <c r="Z844" s="369"/>
      <c r="AA844" s="369"/>
      <c r="AB844" s="688"/>
    </row>
    <row r="845" spans="3:28" ht="15.75" customHeight="1">
      <c r="C845" s="369"/>
      <c r="D845" s="369"/>
      <c r="E845" s="369"/>
      <c r="F845" s="369"/>
      <c r="G845" s="369"/>
      <c r="H845" s="369"/>
      <c r="I845" s="369"/>
      <c r="J845" s="369"/>
      <c r="K845" s="369"/>
      <c r="L845" s="369"/>
      <c r="M845" s="369"/>
      <c r="N845" s="369"/>
      <c r="O845" s="369"/>
      <c r="P845" s="369"/>
      <c r="Q845" s="369"/>
      <c r="R845" s="369"/>
      <c r="S845" s="369"/>
      <c r="T845" s="369"/>
      <c r="U845" s="369"/>
      <c r="V845" s="369"/>
      <c r="W845" s="369"/>
      <c r="X845" s="369"/>
      <c r="Y845" s="369"/>
      <c r="Z845" s="369"/>
      <c r="AA845" s="369"/>
      <c r="AB845" s="688"/>
    </row>
    <row r="846" spans="3:28" ht="15.75" customHeight="1">
      <c r="C846" s="369"/>
      <c r="D846" s="369"/>
      <c r="E846" s="369"/>
      <c r="F846" s="369"/>
      <c r="G846" s="369"/>
      <c r="H846" s="369"/>
      <c r="I846" s="369"/>
      <c r="J846" s="369"/>
      <c r="K846" s="369"/>
      <c r="L846" s="369"/>
      <c r="M846" s="369"/>
      <c r="N846" s="369"/>
      <c r="O846" s="369"/>
      <c r="P846" s="369"/>
      <c r="Q846" s="369"/>
      <c r="R846" s="369"/>
      <c r="S846" s="369"/>
      <c r="T846" s="369"/>
      <c r="U846" s="369"/>
      <c r="V846" s="369"/>
      <c r="W846" s="369"/>
      <c r="X846" s="369"/>
      <c r="Y846" s="369"/>
      <c r="Z846" s="369"/>
      <c r="AA846" s="369"/>
      <c r="AB846" s="688"/>
    </row>
    <row r="847" spans="3:28" ht="15.75" customHeight="1">
      <c r="C847" s="369"/>
      <c r="D847" s="369"/>
      <c r="E847" s="369"/>
      <c r="F847" s="369"/>
      <c r="G847" s="369"/>
      <c r="H847" s="369"/>
      <c r="I847" s="369"/>
      <c r="J847" s="369"/>
      <c r="K847" s="369"/>
      <c r="L847" s="369"/>
      <c r="M847" s="369"/>
      <c r="N847" s="369"/>
      <c r="O847" s="369"/>
      <c r="P847" s="369"/>
      <c r="Q847" s="369"/>
      <c r="R847" s="369"/>
      <c r="S847" s="369"/>
      <c r="T847" s="369"/>
      <c r="U847" s="369"/>
      <c r="V847" s="369"/>
      <c r="W847" s="369"/>
      <c r="X847" s="369"/>
      <c r="Y847" s="369"/>
      <c r="Z847" s="369"/>
      <c r="AA847" s="369"/>
      <c r="AB847" s="688"/>
    </row>
    <row r="848" spans="3:28" ht="15.75" customHeight="1">
      <c r="C848" s="369"/>
      <c r="D848" s="369"/>
      <c r="E848" s="369"/>
      <c r="F848" s="369"/>
      <c r="G848" s="369"/>
      <c r="H848" s="369"/>
      <c r="I848" s="369"/>
      <c r="J848" s="369"/>
      <c r="K848" s="369"/>
      <c r="L848" s="369"/>
      <c r="M848" s="369"/>
      <c r="N848" s="369"/>
      <c r="O848" s="369"/>
      <c r="P848" s="369"/>
      <c r="Q848" s="369"/>
      <c r="R848" s="369"/>
      <c r="S848" s="369"/>
      <c r="T848" s="369"/>
      <c r="U848" s="369"/>
      <c r="V848" s="369"/>
      <c r="W848" s="369"/>
      <c r="X848" s="369"/>
      <c r="Y848" s="369"/>
      <c r="Z848" s="369"/>
      <c r="AA848" s="369"/>
      <c r="AB848" s="688"/>
    </row>
    <row r="849" spans="3:28" ht="15.75" customHeight="1">
      <c r="C849" s="369"/>
      <c r="D849" s="369"/>
      <c r="E849" s="369"/>
      <c r="F849" s="369"/>
      <c r="G849" s="369"/>
      <c r="H849" s="369"/>
      <c r="I849" s="369"/>
      <c r="J849" s="369"/>
      <c r="K849" s="369"/>
      <c r="L849" s="369"/>
      <c r="M849" s="369"/>
      <c r="N849" s="369"/>
      <c r="O849" s="369"/>
      <c r="P849" s="369"/>
      <c r="Q849" s="369"/>
      <c r="R849" s="369"/>
      <c r="S849" s="369"/>
      <c r="T849" s="369"/>
      <c r="U849" s="369"/>
      <c r="V849" s="369"/>
      <c r="W849" s="369"/>
      <c r="X849" s="369"/>
      <c r="Y849" s="369"/>
      <c r="Z849" s="369"/>
      <c r="AA849" s="369"/>
      <c r="AB849" s="688"/>
    </row>
    <row r="850" spans="3:28" ht="15.75" customHeight="1">
      <c r="C850" s="369"/>
      <c r="D850" s="369"/>
      <c r="E850" s="369"/>
      <c r="F850" s="369"/>
      <c r="G850" s="369"/>
      <c r="H850" s="369"/>
      <c r="I850" s="369"/>
      <c r="J850" s="369"/>
      <c r="K850" s="369"/>
      <c r="L850" s="369"/>
      <c r="M850" s="369"/>
      <c r="N850" s="369"/>
      <c r="O850" s="369"/>
      <c r="P850" s="369"/>
      <c r="Q850" s="369"/>
      <c r="R850" s="369"/>
      <c r="S850" s="369"/>
      <c r="T850" s="369"/>
      <c r="U850" s="369"/>
      <c r="V850" s="369"/>
      <c r="W850" s="369"/>
      <c r="X850" s="369"/>
      <c r="Y850" s="369"/>
      <c r="Z850" s="369"/>
      <c r="AA850" s="369"/>
      <c r="AB850" s="688"/>
    </row>
    <row r="851" spans="3:28" ht="15.75" customHeight="1">
      <c r="C851" s="369"/>
      <c r="D851" s="369"/>
      <c r="E851" s="369"/>
      <c r="F851" s="369"/>
      <c r="G851" s="369"/>
      <c r="H851" s="369"/>
      <c r="I851" s="369"/>
      <c r="J851" s="369"/>
      <c r="K851" s="369"/>
      <c r="L851" s="369"/>
      <c r="M851" s="369"/>
      <c r="N851" s="369"/>
      <c r="O851" s="369"/>
      <c r="P851" s="369"/>
      <c r="Q851" s="369"/>
      <c r="R851" s="369"/>
      <c r="S851" s="369"/>
      <c r="T851" s="369"/>
      <c r="U851" s="369"/>
      <c r="V851" s="369"/>
      <c r="W851" s="369"/>
      <c r="X851" s="369"/>
      <c r="Y851" s="369"/>
      <c r="Z851" s="369"/>
      <c r="AA851" s="369"/>
      <c r="AB851" s="688"/>
    </row>
    <row r="852" spans="3:28" ht="15.75" customHeight="1">
      <c r="C852" s="369"/>
      <c r="D852" s="369"/>
      <c r="E852" s="369"/>
      <c r="F852" s="369"/>
      <c r="G852" s="369"/>
      <c r="H852" s="369"/>
      <c r="I852" s="369"/>
      <c r="J852" s="369"/>
      <c r="K852" s="369"/>
      <c r="L852" s="369"/>
      <c r="M852" s="369"/>
      <c r="N852" s="369"/>
      <c r="O852" s="369"/>
      <c r="P852" s="369"/>
      <c r="Q852" s="369"/>
      <c r="R852" s="369"/>
      <c r="S852" s="369"/>
      <c r="T852" s="369"/>
      <c r="U852" s="369"/>
      <c r="V852" s="369"/>
      <c r="W852" s="369"/>
      <c r="X852" s="369"/>
      <c r="Y852" s="369"/>
      <c r="Z852" s="369"/>
      <c r="AA852" s="369"/>
      <c r="AB852" s="688"/>
    </row>
    <row r="853" spans="3:28" ht="15.75" customHeight="1">
      <c r="C853" s="369"/>
      <c r="D853" s="369"/>
      <c r="E853" s="369"/>
      <c r="F853" s="369"/>
      <c r="G853" s="369"/>
      <c r="H853" s="369"/>
      <c r="I853" s="369"/>
      <c r="J853" s="369"/>
      <c r="K853" s="369"/>
      <c r="L853" s="369"/>
      <c r="M853" s="369"/>
      <c r="N853" s="369"/>
      <c r="O853" s="369"/>
      <c r="P853" s="369"/>
      <c r="Q853" s="369"/>
      <c r="R853" s="369"/>
      <c r="S853" s="369"/>
      <c r="T853" s="369"/>
      <c r="U853" s="369"/>
      <c r="V853" s="369"/>
      <c r="W853" s="369"/>
      <c r="X853" s="369"/>
      <c r="Y853" s="369"/>
      <c r="Z853" s="369"/>
      <c r="AA853" s="369"/>
      <c r="AB853" s="688"/>
    </row>
    <row r="854" spans="3:28" ht="15.75" customHeight="1">
      <c r="C854" s="369"/>
      <c r="D854" s="369"/>
      <c r="E854" s="369"/>
      <c r="F854" s="369"/>
      <c r="G854" s="369"/>
      <c r="H854" s="369"/>
      <c r="I854" s="369"/>
      <c r="J854" s="369"/>
      <c r="K854" s="369"/>
      <c r="L854" s="369"/>
      <c r="M854" s="369"/>
      <c r="N854" s="369"/>
      <c r="O854" s="369"/>
      <c r="P854" s="369"/>
      <c r="Q854" s="369"/>
      <c r="R854" s="369"/>
      <c r="S854" s="369"/>
      <c r="T854" s="369"/>
      <c r="U854" s="369"/>
      <c r="V854" s="369"/>
      <c r="W854" s="369"/>
      <c r="X854" s="369"/>
      <c r="Y854" s="369"/>
      <c r="Z854" s="369"/>
      <c r="AA854" s="369"/>
      <c r="AB854" s="688"/>
    </row>
    <row r="855" spans="3:28" ht="15.75" customHeight="1">
      <c r="C855" s="369"/>
      <c r="D855" s="369"/>
      <c r="E855" s="369"/>
      <c r="F855" s="369"/>
      <c r="G855" s="369"/>
      <c r="H855" s="369"/>
      <c r="I855" s="369"/>
      <c r="J855" s="369"/>
      <c r="K855" s="369"/>
      <c r="L855" s="369"/>
      <c r="M855" s="369"/>
      <c r="N855" s="369"/>
      <c r="O855" s="369"/>
      <c r="P855" s="369"/>
      <c r="Q855" s="369"/>
      <c r="R855" s="369"/>
      <c r="S855" s="369"/>
      <c r="T855" s="369"/>
      <c r="U855" s="369"/>
      <c r="V855" s="369"/>
      <c r="W855" s="369"/>
      <c r="X855" s="369"/>
      <c r="Y855" s="369"/>
      <c r="Z855" s="369"/>
      <c r="AA855" s="369"/>
      <c r="AB855" s="688"/>
    </row>
    <row r="856" spans="3:28" ht="15.75" customHeight="1">
      <c r="C856" s="369"/>
      <c r="D856" s="369"/>
      <c r="E856" s="369"/>
      <c r="F856" s="369"/>
      <c r="G856" s="369"/>
      <c r="H856" s="369"/>
      <c r="I856" s="369"/>
      <c r="J856" s="369"/>
      <c r="K856" s="369"/>
      <c r="L856" s="369"/>
      <c r="M856" s="369"/>
      <c r="N856" s="369"/>
      <c r="O856" s="369"/>
      <c r="P856" s="369"/>
      <c r="Q856" s="369"/>
      <c r="R856" s="369"/>
      <c r="S856" s="369"/>
      <c r="T856" s="369"/>
      <c r="U856" s="369"/>
      <c r="V856" s="369"/>
      <c r="W856" s="369"/>
      <c r="X856" s="369"/>
      <c r="Y856" s="369"/>
      <c r="Z856" s="369"/>
      <c r="AA856" s="369"/>
      <c r="AB856" s="688"/>
    </row>
    <row r="857" spans="3:28" ht="15.75" customHeight="1">
      <c r="C857" s="369"/>
      <c r="D857" s="369"/>
      <c r="E857" s="369"/>
      <c r="F857" s="369"/>
      <c r="G857" s="369"/>
      <c r="H857" s="369"/>
      <c r="I857" s="369"/>
      <c r="J857" s="369"/>
      <c r="K857" s="369"/>
      <c r="L857" s="369"/>
      <c r="M857" s="369"/>
      <c r="N857" s="369"/>
      <c r="O857" s="369"/>
      <c r="P857" s="369"/>
      <c r="Q857" s="369"/>
      <c r="R857" s="369"/>
      <c r="S857" s="369"/>
      <c r="T857" s="369"/>
      <c r="U857" s="369"/>
      <c r="V857" s="369"/>
      <c r="W857" s="369"/>
      <c r="X857" s="369"/>
      <c r="Y857" s="369"/>
      <c r="Z857" s="369"/>
      <c r="AA857" s="369"/>
      <c r="AB857" s="688"/>
    </row>
    <row r="858" spans="3:28" ht="15.75" customHeight="1">
      <c r="C858" s="369"/>
      <c r="D858" s="369"/>
      <c r="E858" s="369"/>
      <c r="F858" s="369"/>
      <c r="G858" s="369"/>
      <c r="H858" s="369"/>
      <c r="I858" s="369"/>
      <c r="J858" s="369"/>
      <c r="K858" s="369"/>
      <c r="L858" s="369"/>
      <c r="M858" s="369"/>
      <c r="N858" s="369"/>
      <c r="O858" s="369"/>
      <c r="P858" s="369"/>
      <c r="Q858" s="369"/>
      <c r="R858" s="369"/>
      <c r="S858" s="369"/>
      <c r="T858" s="369"/>
      <c r="U858" s="369"/>
      <c r="V858" s="369"/>
      <c r="W858" s="369"/>
      <c r="X858" s="369"/>
      <c r="Y858" s="369"/>
      <c r="Z858" s="369"/>
      <c r="AA858" s="369"/>
      <c r="AB858" s="688"/>
    </row>
    <row r="859" spans="3:28" ht="15.75" customHeight="1">
      <c r="C859" s="369"/>
      <c r="D859" s="369"/>
      <c r="E859" s="369"/>
      <c r="F859" s="369"/>
      <c r="G859" s="369"/>
      <c r="H859" s="369"/>
      <c r="I859" s="369"/>
      <c r="J859" s="369"/>
      <c r="K859" s="369"/>
      <c r="L859" s="369"/>
      <c r="M859" s="369"/>
      <c r="N859" s="369"/>
      <c r="O859" s="369"/>
      <c r="P859" s="369"/>
      <c r="Q859" s="369"/>
      <c r="R859" s="369"/>
      <c r="S859" s="369"/>
      <c r="T859" s="369"/>
      <c r="U859" s="369"/>
      <c r="V859" s="369"/>
      <c r="W859" s="369"/>
      <c r="X859" s="369"/>
      <c r="Y859" s="369"/>
      <c r="Z859" s="369"/>
      <c r="AA859" s="369"/>
      <c r="AB859" s="688"/>
    </row>
    <row r="860" spans="3:28" ht="15.75" customHeight="1">
      <c r="C860" s="369"/>
      <c r="D860" s="369"/>
      <c r="E860" s="369"/>
      <c r="F860" s="369"/>
      <c r="G860" s="369"/>
      <c r="H860" s="369"/>
      <c r="I860" s="369"/>
      <c r="J860" s="369"/>
      <c r="K860" s="369"/>
      <c r="L860" s="369"/>
      <c r="M860" s="369"/>
      <c r="N860" s="369"/>
      <c r="O860" s="369"/>
      <c r="P860" s="369"/>
      <c r="Q860" s="369"/>
      <c r="R860" s="369"/>
      <c r="S860" s="369"/>
      <c r="T860" s="369"/>
      <c r="U860" s="369"/>
      <c r="V860" s="369"/>
      <c r="W860" s="369"/>
      <c r="X860" s="369"/>
      <c r="Y860" s="369"/>
      <c r="Z860" s="369"/>
      <c r="AA860" s="369"/>
      <c r="AB860" s="688"/>
    </row>
    <row r="861" spans="3:28" ht="15.75" customHeight="1">
      <c r="C861" s="369"/>
      <c r="D861" s="369"/>
      <c r="E861" s="369"/>
      <c r="F861" s="369"/>
      <c r="G861" s="369"/>
      <c r="H861" s="369"/>
      <c r="I861" s="369"/>
      <c r="J861" s="369"/>
      <c r="K861" s="369"/>
      <c r="L861" s="369"/>
      <c r="M861" s="369"/>
      <c r="N861" s="369"/>
      <c r="O861" s="369"/>
      <c r="P861" s="369"/>
      <c r="Q861" s="369"/>
      <c r="R861" s="369"/>
      <c r="S861" s="369"/>
      <c r="T861" s="369"/>
      <c r="U861" s="369"/>
      <c r="V861" s="369"/>
      <c r="W861" s="369"/>
      <c r="X861" s="369"/>
      <c r="Y861" s="369"/>
      <c r="Z861" s="369"/>
      <c r="AA861" s="369"/>
      <c r="AB861" s="688"/>
    </row>
    <row r="862" spans="3:28" ht="15.75" customHeight="1">
      <c r="C862" s="369"/>
      <c r="D862" s="369"/>
      <c r="E862" s="369"/>
      <c r="F862" s="369"/>
      <c r="G862" s="369"/>
      <c r="H862" s="369"/>
      <c r="I862" s="369"/>
      <c r="J862" s="369"/>
      <c r="K862" s="369"/>
      <c r="L862" s="369"/>
      <c r="M862" s="369"/>
      <c r="N862" s="369"/>
      <c r="O862" s="369"/>
      <c r="P862" s="369"/>
      <c r="Q862" s="369"/>
      <c r="R862" s="369"/>
      <c r="S862" s="369"/>
      <c r="T862" s="369"/>
      <c r="U862" s="369"/>
      <c r="V862" s="369"/>
      <c r="W862" s="369"/>
      <c r="X862" s="369"/>
      <c r="Y862" s="369"/>
      <c r="Z862" s="369"/>
      <c r="AA862" s="369"/>
      <c r="AB862" s="688"/>
    </row>
    <row r="863" spans="3:28" ht="15.75" customHeight="1">
      <c r="C863" s="369"/>
      <c r="D863" s="369"/>
      <c r="E863" s="369"/>
      <c r="F863" s="369"/>
      <c r="G863" s="369"/>
      <c r="H863" s="369"/>
      <c r="I863" s="369"/>
      <c r="J863" s="369"/>
      <c r="K863" s="369"/>
      <c r="L863" s="369"/>
      <c r="M863" s="369"/>
      <c r="N863" s="369"/>
      <c r="O863" s="369"/>
      <c r="P863" s="369"/>
      <c r="Q863" s="369"/>
      <c r="R863" s="369"/>
      <c r="S863" s="369"/>
      <c r="T863" s="369"/>
      <c r="U863" s="369"/>
      <c r="V863" s="369"/>
      <c r="W863" s="369"/>
      <c r="X863" s="369"/>
      <c r="Y863" s="369"/>
      <c r="Z863" s="369"/>
      <c r="AA863" s="369"/>
      <c r="AB863" s="688"/>
    </row>
    <row r="864" spans="3:28" ht="15.75" customHeight="1">
      <c r="C864" s="369"/>
      <c r="D864" s="369"/>
      <c r="E864" s="369"/>
      <c r="F864" s="369"/>
      <c r="G864" s="369"/>
      <c r="H864" s="369"/>
      <c r="I864" s="369"/>
      <c r="J864" s="369"/>
      <c r="K864" s="369"/>
      <c r="L864" s="369"/>
      <c r="M864" s="369"/>
      <c r="N864" s="369"/>
      <c r="O864" s="369"/>
      <c r="P864" s="369"/>
      <c r="Q864" s="369"/>
      <c r="R864" s="369"/>
      <c r="S864" s="369"/>
      <c r="T864" s="369"/>
      <c r="U864" s="369"/>
      <c r="V864" s="369"/>
      <c r="W864" s="369"/>
      <c r="X864" s="369"/>
      <c r="Y864" s="369"/>
      <c r="Z864" s="369"/>
      <c r="AA864" s="369"/>
      <c r="AB864" s="688"/>
    </row>
    <row r="865" spans="3:28" ht="15.75" customHeight="1">
      <c r="C865" s="369"/>
      <c r="D865" s="369"/>
      <c r="E865" s="369"/>
      <c r="F865" s="369"/>
      <c r="G865" s="369"/>
      <c r="H865" s="369"/>
      <c r="I865" s="369"/>
      <c r="J865" s="369"/>
      <c r="K865" s="369"/>
      <c r="L865" s="369"/>
      <c r="M865" s="369"/>
      <c r="N865" s="369"/>
      <c r="O865" s="369"/>
      <c r="P865" s="369"/>
      <c r="Q865" s="369"/>
      <c r="R865" s="369"/>
      <c r="S865" s="369"/>
      <c r="T865" s="369"/>
      <c r="U865" s="369"/>
      <c r="V865" s="369"/>
      <c r="W865" s="369"/>
      <c r="X865" s="369"/>
      <c r="Y865" s="369"/>
      <c r="Z865" s="369"/>
      <c r="AA865" s="369"/>
      <c r="AB865" s="688"/>
    </row>
    <row r="866" spans="3:28" ht="15.75" customHeight="1">
      <c r="C866" s="369"/>
      <c r="D866" s="369"/>
      <c r="E866" s="369"/>
      <c r="F866" s="369"/>
      <c r="G866" s="369"/>
      <c r="H866" s="369"/>
      <c r="I866" s="369"/>
      <c r="J866" s="369"/>
      <c r="K866" s="369"/>
      <c r="L866" s="369"/>
      <c r="M866" s="369"/>
      <c r="N866" s="369"/>
      <c r="O866" s="369"/>
      <c r="P866" s="369"/>
      <c r="Q866" s="369"/>
      <c r="R866" s="369"/>
      <c r="S866" s="369"/>
      <c r="T866" s="369"/>
      <c r="U866" s="369"/>
      <c r="V866" s="369"/>
      <c r="W866" s="369"/>
      <c r="X866" s="369"/>
      <c r="Y866" s="369"/>
      <c r="Z866" s="369"/>
      <c r="AA866" s="369"/>
      <c r="AB866" s="688"/>
    </row>
    <row r="867" spans="3:28" ht="15.75" customHeight="1">
      <c r="C867" s="369"/>
      <c r="D867" s="369"/>
      <c r="E867" s="369"/>
      <c r="F867" s="369"/>
      <c r="G867" s="369"/>
      <c r="H867" s="369"/>
      <c r="I867" s="369"/>
      <c r="J867" s="369"/>
      <c r="K867" s="369"/>
      <c r="L867" s="369"/>
      <c r="M867" s="369"/>
      <c r="N867" s="369"/>
      <c r="O867" s="369"/>
      <c r="P867" s="369"/>
      <c r="Q867" s="369"/>
      <c r="R867" s="369"/>
      <c r="S867" s="369"/>
      <c r="T867" s="369"/>
      <c r="U867" s="369"/>
      <c r="V867" s="369"/>
      <c r="W867" s="369"/>
      <c r="X867" s="369"/>
      <c r="Y867" s="369"/>
      <c r="Z867" s="369"/>
      <c r="AA867" s="369"/>
      <c r="AB867" s="688"/>
    </row>
    <row r="868" spans="3:28" ht="15.75" customHeight="1">
      <c r="C868" s="369"/>
      <c r="D868" s="369"/>
      <c r="E868" s="369"/>
      <c r="F868" s="369"/>
      <c r="G868" s="369"/>
      <c r="H868" s="369"/>
      <c r="I868" s="369"/>
      <c r="J868" s="369"/>
      <c r="K868" s="369"/>
      <c r="L868" s="369"/>
      <c r="M868" s="369"/>
      <c r="N868" s="369"/>
      <c r="O868" s="369"/>
      <c r="P868" s="369"/>
      <c r="Q868" s="369"/>
      <c r="R868" s="369"/>
      <c r="S868" s="369"/>
      <c r="T868" s="369"/>
      <c r="U868" s="369"/>
      <c r="V868" s="369"/>
      <c r="W868" s="369"/>
      <c r="X868" s="369"/>
      <c r="Y868" s="369"/>
      <c r="Z868" s="369"/>
      <c r="AA868" s="369"/>
      <c r="AB868" s="688"/>
    </row>
    <row r="869" spans="3:28" ht="15.75" customHeight="1">
      <c r="C869" s="369"/>
      <c r="D869" s="369"/>
      <c r="E869" s="369"/>
      <c r="F869" s="369"/>
      <c r="G869" s="369"/>
      <c r="H869" s="369"/>
      <c r="I869" s="369"/>
      <c r="J869" s="369"/>
      <c r="K869" s="369"/>
      <c r="L869" s="369"/>
      <c r="M869" s="369"/>
      <c r="N869" s="369"/>
      <c r="O869" s="369"/>
      <c r="P869" s="369"/>
      <c r="Q869" s="369"/>
      <c r="R869" s="369"/>
      <c r="S869" s="369"/>
      <c r="T869" s="369"/>
      <c r="U869" s="369"/>
      <c r="V869" s="369"/>
      <c r="W869" s="369"/>
      <c r="X869" s="369"/>
      <c r="Y869" s="369"/>
      <c r="Z869" s="369"/>
      <c r="AA869" s="369"/>
      <c r="AB869" s="688"/>
    </row>
    <row r="870" spans="3:28" ht="15.75" customHeight="1">
      <c r="C870" s="369"/>
      <c r="D870" s="369"/>
      <c r="E870" s="369"/>
      <c r="F870" s="369"/>
      <c r="G870" s="369"/>
      <c r="H870" s="369"/>
      <c r="I870" s="369"/>
      <c r="J870" s="369"/>
      <c r="K870" s="369"/>
      <c r="L870" s="369"/>
      <c r="M870" s="369"/>
      <c r="N870" s="369"/>
      <c r="O870" s="369"/>
      <c r="P870" s="369"/>
      <c r="Q870" s="369"/>
      <c r="R870" s="369"/>
      <c r="S870" s="369"/>
      <c r="T870" s="369"/>
      <c r="U870" s="369"/>
      <c r="V870" s="369"/>
      <c r="W870" s="369"/>
      <c r="X870" s="369"/>
      <c r="Y870" s="369"/>
      <c r="Z870" s="369"/>
      <c r="AA870" s="369"/>
      <c r="AB870" s="688"/>
    </row>
    <row r="871" spans="3:28" ht="15.75" customHeight="1">
      <c r="C871" s="369"/>
      <c r="D871" s="369"/>
      <c r="E871" s="369"/>
      <c r="F871" s="369"/>
      <c r="G871" s="369"/>
      <c r="H871" s="369"/>
      <c r="I871" s="369"/>
      <c r="J871" s="369"/>
      <c r="K871" s="369"/>
      <c r="L871" s="369"/>
      <c r="M871" s="369"/>
      <c r="N871" s="369"/>
      <c r="O871" s="369"/>
      <c r="P871" s="369"/>
      <c r="Q871" s="369"/>
      <c r="R871" s="369"/>
      <c r="S871" s="369"/>
      <c r="T871" s="369"/>
      <c r="U871" s="369"/>
      <c r="V871" s="369"/>
      <c r="W871" s="369"/>
      <c r="X871" s="369"/>
      <c r="Y871" s="369"/>
      <c r="Z871" s="369"/>
      <c r="AA871" s="369"/>
      <c r="AB871" s="688"/>
    </row>
    <row r="872" spans="3:28" ht="15.75" customHeight="1">
      <c r="C872" s="369"/>
      <c r="D872" s="369"/>
      <c r="E872" s="369"/>
      <c r="F872" s="369"/>
      <c r="G872" s="369"/>
      <c r="H872" s="369"/>
      <c r="I872" s="369"/>
      <c r="J872" s="369"/>
      <c r="K872" s="369"/>
      <c r="L872" s="369"/>
      <c r="M872" s="369"/>
      <c r="N872" s="369"/>
      <c r="O872" s="369"/>
      <c r="P872" s="369"/>
      <c r="Q872" s="369"/>
      <c r="R872" s="369"/>
      <c r="S872" s="369"/>
      <c r="T872" s="369"/>
      <c r="U872" s="369"/>
      <c r="V872" s="369"/>
      <c r="W872" s="369"/>
      <c r="X872" s="369"/>
      <c r="Y872" s="369"/>
      <c r="Z872" s="369"/>
      <c r="AA872" s="369"/>
      <c r="AB872" s="688"/>
    </row>
    <row r="873" spans="3:28" ht="15.75" customHeight="1">
      <c r="C873" s="369"/>
      <c r="D873" s="369"/>
      <c r="E873" s="369"/>
      <c r="F873" s="369"/>
      <c r="G873" s="369"/>
      <c r="H873" s="369"/>
      <c r="I873" s="369"/>
      <c r="J873" s="369"/>
      <c r="K873" s="369"/>
      <c r="L873" s="369"/>
      <c r="M873" s="369"/>
      <c r="N873" s="369"/>
      <c r="O873" s="369"/>
      <c r="P873" s="369"/>
      <c r="Q873" s="369"/>
      <c r="R873" s="369"/>
      <c r="S873" s="369"/>
      <c r="T873" s="369"/>
      <c r="U873" s="369"/>
      <c r="V873" s="369"/>
      <c r="W873" s="369"/>
      <c r="X873" s="369"/>
      <c r="Y873" s="369"/>
      <c r="Z873" s="369"/>
      <c r="AA873" s="369"/>
      <c r="AB873" s="688"/>
    </row>
    <row r="874" spans="3:28" ht="15.75" customHeight="1">
      <c r="C874" s="369"/>
      <c r="D874" s="369"/>
      <c r="E874" s="369"/>
      <c r="F874" s="369"/>
      <c r="G874" s="369"/>
      <c r="H874" s="369"/>
      <c r="I874" s="369"/>
      <c r="J874" s="369"/>
      <c r="K874" s="369"/>
      <c r="L874" s="369"/>
      <c r="M874" s="369"/>
      <c r="N874" s="369"/>
      <c r="O874" s="369"/>
      <c r="P874" s="369"/>
      <c r="Q874" s="369"/>
      <c r="R874" s="369"/>
      <c r="S874" s="369"/>
      <c r="T874" s="369"/>
      <c r="U874" s="369"/>
      <c r="V874" s="369"/>
      <c r="W874" s="369"/>
      <c r="X874" s="369"/>
      <c r="Y874" s="369"/>
      <c r="Z874" s="369"/>
      <c r="AA874" s="369"/>
      <c r="AB874" s="688"/>
    </row>
    <row r="875" spans="3:28" ht="15.75" customHeight="1">
      <c r="C875" s="369"/>
      <c r="D875" s="369"/>
      <c r="E875" s="369"/>
      <c r="F875" s="369"/>
      <c r="G875" s="369"/>
      <c r="H875" s="369"/>
      <c r="I875" s="369"/>
      <c r="J875" s="369"/>
      <c r="K875" s="369"/>
      <c r="L875" s="369"/>
      <c r="M875" s="369"/>
      <c r="N875" s="369"/>
      <c r="O875" s="369"/>
      <c r="P875" s="369"/>
      <c r="Q875" s="369"/>
      <c r="R875" s="369"/>
      <c r="S875" s="369"/>
      <c r="T875" s="369"/>
      <c r="U875" s="369"/>
      <c r="V875" s="369"/>
      <c r="W875" s="369"/>
      <c r="X875" s="369"/>
      <c r="Y875" s="369"/>
      <c r="Z875" s="369"/>
      <c r="AA875" s="369"/>
      <c r="AB875" s="688"/>
    </row>
    <row r="876" spans="3:28" ht="15.75" customHeight="1">
      <c r="C876" s="369"/>
      <c r="D876" s="369"/>
      <c r="E876" s="369"/>
      <c r="F876" s="369"/>
      <c r="G876" s="369"/>
      <c r="H876" s="369"/>
      <c r="I876" s="369"/>
      <c r="J876" s="369"/>
      <c r="K876" s="369"/>
      <c r="L876" s="369"/>
      <c r="M876" s="369"/>
      <c r="N876" s="369"/>
      <c r="O876" s="369"/>
      <c r="P876" s="369"/>
      <c r="Q876" s="369"/>
      <c r="R876" s="369"/>
      <c r="S876" s="369"/>
      <c r="T876" s="369"/>
      <c r="U876" s="369"/>
      <c r="V876" s="369"/>
      <c r="W876" s="369"/>
      <c r="X876" s="369"/>
      <c r="Y876" s="369"/>
      <c r="Z876" s="369"/>
      <c r="AA876" s="369"/>
      <c r="AB876" s="688"/>
    </row>
    <row r="877" spans="3:28" ht="15.75" customHeight="1">
      <c r="C877" s="369"/>
      <c r="D877" s="369"/>
      <c r="E877" s="369"/>
      <c r="F877" s="369"/>
      <c r="G877" s="369"/>
      <c r="H877" s="369"/>
      <c r="I877" s="369"/>
      <c r="J877" s="369"/>
      <c r="K877" s="369"/>
      <c r="L877" s="369"/>
      <c r="M877" s="369"/>
      <c r="N877" s="369"/>
      <c r="O877" s="369"/>
      <c r="P877" s="369"/>
      <c r="Q877" s="369"/>
      <c r="R877" s="369"/>
      <c r="S877" s="369"/>
      <c r="T877" s="369"/>
      <c r="U877" s="369"/>
      <c r="V877" s="369"/>
      <c r="W877" s="369"/>
      <c r="X877" s="369"/>
      <c r="Y877" s="369"/>
      <c r="Z877" s="369"/>
      <c r="AA877" s="369"/>
      <c r="AB877" s="688"/>
    </row>
    <row r="878" spans="3:28" ht="15.75" customHeight="1">
      <c r="C878" s="369"/>
      <c r="D878" s="369"/>
      <c r="E878" s="369"/>
      <c r="F878" s="369"/>
      <c r="G878" s="369"/>
      <c r="H878" s="369"/>
      <c r="I878" s="369"/>
      <c r="J878" s="369"/>
      <c r="K878" s="369"/>
      <c r="L878" s="369"/>
      <c r="M878" s="369"/>
      <c r="N878" s="369"/>
      <c r="O878" s="369"/>
      <c r="P878" s="369"/>
      <c r="Q878" s="369"/>
      <c r="R878" s="369"/>
      <c r="S878" s="369"/>
      <c r="T878" s="369"/>
      <c r="U878" s="369"/>
      <c r="V878" s="369"/>
      <c r="W878" s="369"/>
      <c r="X878" s="369"/>
      <c r="Y878" s="369"/>
      <c r="Z878" s="369"/>
      <c r="AA878" s="369"/>
      <c r="AB878" s="688"/>
    </row>
    <row r="879" spans="3:28" ht="15.75" customHeight="1">
      <c r="C879" s="369"/>
      <c r="D879" s="369"/>
      <c r="E879" s="369"/>
      <c r="F879" s="369"/>
      <c r="G879" s="369"/>
      <c r="H879" s="369"/>
      <c r="I879" s="369"/>
      <c r="J879" s="369"/>
      <c r="K879" s="369"/>
      <c r="L879" s="369"/>
      <c r="M879" s="369"/>
      <c r="N879" s="369"/>
      <c r="O879" s="369"/>
      <c r="P879" s="369"/>
      <c r="Q879" s="369"/>
      <c r="R879" s="369"/>
      <c r="S879" s="369"/>
      <c r="T879" s="369"/>
      <c r="U879" s="369"/>
      <c r="V879" s="369"/>
      <c r="W879" s="369"/>
      <c r="X879" s="369"/>
      <c r="Y879" s="369"/>
      <c r="Z879" s="369"/>
      <c r="AA879" s="369"/>
      <c r="AB879" s="688"/>
    </row>
    <row r="880" spans="3:28" ht="15.75" customHeight="1">
      <c r="C880" s="369"/>
      <c r="D880" s="369"/>
      <c r="E880" s="369"/>
      <c r="F880" s="369"/>
      <c r="G880" s="369"/>
      <c r="H880" s="369"/>
      <c r="I880" s="369"/>
      <c r="J880" s="369"/>
      <c r="K880" s="369"/>
      <c r="L880" s="369"/>
      <c r="M880" s="369"/>
      <c r="N880" s="369"/>
      <c r="O880" s="369"/>
      <c r="P880" s="369"/>
      <c r="Q880" s="369"/>
      <c r="R880" s="369"/>
      <c r="S880" s="369"/>
      <c r="T880" s="369"/>
      <c r="U880" s="369"/>
      <c r="V880" s="369"/>
      <c r="W880" s="369"/>
      <c r="X880" s="369"/>
      <c r="Y880" s="369"/>
      <c r="Z880" s="369"/>
      <c r="AA880" s="369"/>
      <c r="AB880" s="688"/>
    </row>
    <row r="881" spans="3:28" ht="15.75" customHeight="1">
      <c r="C881" s="369"/>
      <c r="D881" s="369"/>
      <c r="E881" s="369"/>
      <c r="F881" s="369"/>
      <c r="G881" s="369"/>
      <c r="H881" s="369"/>
      <c r="I881" s="369"/>
      <c r="J881" s="369"/>
      <c r="K881" s="369"/>
      <c r="L881" s="369"/>
      <c r="M881" s="369"/>
      <c r="N881" s="369"/>
      <c r="O881" s="369"/>
      <c r="P881" s="369"/>
      <c r="Q881" s="369"/>
      <c r="R881" s="369"/>
      <c r="S881" s="369"/>
      <c r="T881" s="369"/>
      <c r="U881" s="369"/>
      <c r="V881" s="369"/>
      <c r="W881" s="369"/>
      <c r="X881" s="369"/>
      <c r="Y881" s="369"/>
      <c r="Z881" s="369"/>
      <c r="AA881" s="369"/>
      <c r="AB881" s="688"/>
    </row>
    <row r="882" spans="3:28" ht="15.75" customHeight="1">
      <c r="C882" s="369"/>
      <c r="D882" s="369"/>
      <c r="E882" s="369"/>
      <c r="F882" s="369"/>
      <c r="G882" s="369"/>
      <c r="H882" s="369"/>
      <c r="I882" s="369"/>
      <c r="J882" s="369"/>
      <c r="K882" s="369"/>
      <c r="L882" s="369"/>
      <c r="M882" s="369"/>
      <c r="N882" s="369"/>
      <c r="O882" s="369"/>
      <c r="P882" s="369"/>
      <c r="Q882" s="369"/>
      <c r="R882" s="369"/>
      <c r="S882" s="369"/>
      <c r="T882" s="369"/>
      <c r="U882" s="369"/>
      <c r="V882" s="369"/>
      <c r="W882" s="369"/>
      <c r="X882" s="369"/>
      <c r="Y882" s="369"/>
      <c r="Z882" s="369"/>
      <c r="AA882" s="369"/>
      <c r="AB882" s="688"/>
    </row>
    <row r="883" spans="3:28" ht="15.75" customHeight="1">
      <c r="C883" s="369"/>
      <c r="D883" s="369"/>
      <c r="E883" s="369"/>
      <c r="F883" s="369"/>
      <c r="G883" s="369"/>
      <c r="H883" s="369"/>
      <c r="I883" s="369"/>
      <c r="J883" s="369"/>
      <c r="K883" s="369"/>
      <c r="L883" s="369"/>
      <c r="M883" s="369"/>
      <c r="N883" s="369"/>
      <c r="O883" s="369"/>
      <c r="P883" s="369"/>
      <c r="Q883" s="369"/>
      <c r="R883" s="369"/>
      <c r="S883" s="369"/>
      <c r="T883" s="369"/>
      <c r="U883" s="369"/>
      <c r="V883" s="369"/>
      <c r="W883" s="369"/>
      <c r="X883" s="369"/>
      <c r="Y883" s="369"/>
      <c r="Z883" s="369"/>
      <c r="AA883" s="369"/>
      <c r="AB883" s="688"/>
    </row>
    <row r="884" spans="3:28" ht="15.75" customHeight="1">
      <c r="C884" s="369"/>
      <c r="D884" s="369"/>
      <c r="E884" s="369"/>
      <c r="F884" s="369"/>
      <c r="G884" s="369"/>
      <c r="H884" s="369"/>
      <c r="I884" s="369"/>
      <c r="J884" s="369"/>
      <c r="K884" s="369"/>
      <c r="L884" s="369"/>
      <c r="M884" s="369"/>
      <c r="N884" s="369"/>
      <c r="O884" s="369"/>
      <c r="P884" s="369"/>
      <c r="Q884" s="369"/>
      <c r="R884" s="369"/>
      <c r="S884" s="369"/>
      <c r="T884" s="369"/>
      <c r="U884" s="369"/>
      <c r="V884" s="369"/>
      <c r="W884" s="369"/>
      <c r="X884" s="369"/>
      <c r="Y884" s="369"/>
      <c r="Z884" s="369"/>
      <c r="AA884" s="369"/>
      <c r="AB884" s="688"/>
    </row>
    <row r="885" spans="3:28" ht="15.75" customHeight="1">
      <c r="C885" s="369"/>
      <c r="D885" s="369"/>
      <c r="E885" s="369"/>
      <c r="F885" s="369"/>
      <c r="G885" s="369"/>
      <c r="H885" s="369"/>
      <c r="I885" s="369"/>
      <c r="J885" s="369"/>
      <c r="K885" s="369"/>
      <c r="L885" s="369"/>
      <c r="M885" s="369"/>
      <c r="N885" s="369"/>
      <c r="O885" s="369"/>
      <c r="P885" s="369"/>
      <c r="Q885" s="369"/>
      <c r="R885" s="369"/>
      <c r="S885" s="369"/>
      <c r="T885" s="369"/>
      <c r="U885" s="369"/>
      <c r="V885" s="369"/>
      <c r="W885" s="369"/>
      <c r="X885" s="369"/>
      <c r="Y885" s="369"/>
      <c r="Z885" s="369"/>
      <c r="AA885" s="369"/>
      <c r="AB885" s="688"/>
    </row>
    <row r="886" spans="3:28" ht="15.75" customHeight="1">
      <c r="C886" s="369"/>
      <c r="D886" s="369"/>
      <c r="E886" s="369"/>
      <c r="F886" s="369"/>
      <c r="G886" s="369"/>
      <c r="H886" s="369"/>
      <c r="I886" s="369"/>
      <c r="J886" s="369"/>
      <c r="K886" s="369"/>
      <c r="L886" s="369"/>
      <c r="M886" s="369"/>
      <c r="N886" s="369"/>
      <c r="O886" s="369"/>
      <c r="P886" s="369"/>
      <c r="Q886" s="369"/>
      <c r="R886" s="369"/>
      <c r="S886" s="369"/>
      <c r="T886" s="369"/>
      <c r="U886" s="369"/>
      <c r="V886" s="369"/>
      <c r="W886" s="369"/>
      <c r="X886" s="369"/>
      <c r="Y886" s="369"/>
      <c r="Z886" s="369"/>
      <c r="AA886" s="369"/>
      <c r="AB886" s="688"/>
    </row>
    <row r="887" spans="3:28" ht="15.75" customHeight="1">
      <c r="C887" s="369"/>
      <c r="D887" s="369"/>
      <c r="E887" s="369"/>
      <c r="F887" s="369"/>
      <c r="G887" s="369"/>
      <c r="H887" s="369"/>
      <c r="I887" s="369"/>
      <c r="J887" s="369"/>
      <c r="K887" s="369"/>
      <c r="L887" s="369"/>
      <c r="M887" s="369"/>
      <c r="N887" s="369"/>
      <c r="O887" s="369"/>
      <c r="P887" s="369"/>
      <c r="Q887" s="369"/>
      <c r="R887" s="369"/>
      <c r="S887" s="369"/>
      <c r="T887" s="369"/>
      <c r="U887" s="369"/>
      <c r="V887" s="369"/>
      <c r="W887" s="369"/>
      <c r="X887" s="369"/>
      <c r="Y887" s="369"/>
      <c r="Z887" s="369"/>
      <c r="AA887" s="369"/>
      <c r="AB887" s="688"/>
    </row>
    <row r="888" spans="3:28" ht="15.75" customHeight="1">
      <c r="C888" s="369"/>
      <c r="D888" s="369"/>
      <c r="E888" s="369"/>
      <c r="F888" s="369"/>
      <c r="G888" s="369"/>
      <c r="H888" s="369"/>
      <c r="I888" s="369"/>
      <c r="J888" s="369"/>
      <c r="K888" s="369"/>
      <c r="L888" s="369"/>
      <c r="M888" s="369"/>
      <c r="N888" s="369"/>
      <c r="O888" s="369"/>
      <c r="P888" s="369"/>
      <c r="Q888" s="369"/>
      <c r="R888" s="369"/>
      <c r="S888" s="369"/>
      <c r="T888" s="369"/>
      <c r="U888" s="369"/>
      <c r="V888" s="369"/>
      <c r="W888" s="369"/>
      <c r="X888" s="369"/>
      <c r="Y888" s="369"/>
      <c r="Z888" s="369"/>
      <c r="AA888" s="369"/>
      <c r="AB888" s="688"/>
    </row>
    <row r="889" spans="3:28" ht="15.75" customHeight="1">
      <c r="C889" s="369"/>
      <c r="D889" s="369"/>
      <c r="E889" s="369"/>
      <c r="F889" s="369"/>
      <c r="G889" s="369"/>
      <c r="H889" s="369"/>
      <c r="I889" s="369"/>
      <c r="J889" s="369"/>
      <c r="K889" s="369"/>
      <c r="L889" s="369"/>
      <c r="M889" s="369"/>
      <c r="N889" s="369"/>
      <c r="O889" s="369"/>
      <c r="P889" s="369"/>
      <c r="Q889" s="369"/>
      <c r="R889" s="369"/>
      <c r="S889" s="369"/>
      <c r="T889" s="369"/>
      <c r="U889" s="369"/>
      <c r="V889" s="369"/>
      <c r="W889" s="369"/>
      <c r="X889" s="369"/>
      <c r="Y889" s="369"/>
      <c r="Z889" s="369"/>
      <c r="AA889" s="369"/>
      <c r="AB889" s="688"/>
    </row>
    <row r="890" spans="3:28" ht="15.75" customHeight="1">
      <c r="C890" s="369"/>
      <c r="D890" s="369"/>
      <c r="E890" s="369"/>
      <c r="F890" s="369"/>
      <c r="G890" s="369"/>
      <c r="H890" s="369"/>
      <c r="I890" s="369"/>
      <c r="J890" s="369"/>
      <c r="K890" s="369"/>
      <c r="L890" s="369"/>
      <c r="M890" s="369"/>
      <c r="N890" s="369"/>
      <c r="O890" s="369"/>
      <c r="P890" s="369"/>
      <c r="Q890" s="369"/>
      <c r="R890" s="369"/>
      <c r="S890" s="369"/>
      <c r="T890" s="369"/>
      <c r="U890" s="369"/>
      <c r="V890" s="369"/>
      <c r="W890" s="369"/>
      <c r="X890" s="369"/>
      <c r="Y890" s="369"/>
      <c r="Z890" s="369"/>
      <c r="AA890" s="369"/>
      <c r="AB890" s="688"/>
    </row>
    <row r="891" spans="3:28" ht="15.75" customHeight="1">
      <c r="C891" s="369"/>
      <c r="D891" s="369"/>
      <c r="E891" s="369"/>
      <c r="F891" s="369"/>
      <c r="G891" s="369"/>
      <c r="H891" s="369"/>
      <c r="I891" s="369"/>
      <c r="J891" s="369"/>
      <c r="K891" s="369"/>
      <c r="L891" s="369"/>
      <c r="M891" s="369"/>
      <c r="N891" s="369"/>
      <c r="O891" s="369"/>
      <c r="P891" s="369"/>
      <c r="Q891" s="369"/>
      <c r="R891" s="369"/>
      <c r="S891" s="369"/>
      <c r="T891" s="369"/>
      <c r="U891" s="369"/>
      <c r="V891" s="369"/>
      <c r="W891" s="369"/>
      <c r="X891" s="369"/>
      <c r="Y891" s="369"/>
      <c r="Z891" s="369"/>
      <c r="AA891" s="369"/>
      <c r="AB891" s="688"/>
    </row>
    <row r="892" spans="3:28" ht="15.75" customHeight="1">
      <c r="C892" s="369"/>
      <c r="D892" s="369"/>
      <c r="E892" s="369"/>
      <c r="F892" s="369"/>
      <c r="G892" s="369"/>
      <c r="H892" s="369"/>
      <c r="I892" s="369"/>
      <c r="J892" s="369"/>
      <c r="K892" s="369"/>
      <c r="L892" s="369"/>
      <c r="M892" s="369"/>
      <c r="N892" s="369"/>
      <c r="O892" s="369"/>
      <c r="P892" s="369"/>
      <c r="Q892" s="369"/>
      <c r="R892" s="369"/>
      <c r="S892" s="369"/>
      <c r="T892" s="369"/>
      <c r="U892" s="369"/>
      <c r="V892" s="369"/>
      <c r="W892" s="369"/>
      <c r="X892" s="369"/>
      <c r="Y892" s="369"/>
      <c r="Z892" s="369"/>
      <c r="AA892" s="369"/>
      <c r="AB892" s="688"/>
    </row>
    <row r="893" spans="3:28" ht="15.75" customHeight="1">
      <c r="C893" s="369"/>
      <c r="D893" s="369"/>
      <c r="E893" s="369"/>
      <c r="F893" s="369"/>
      <c r="G893" s="369"/>
      <c r="H893" s="369"/>
      <c r="I893" s="369"/>
      <c r="J893" s="369"/>
      <c r="K893" s="369"/>
      <c r="L893" s="369"/>
      <c r="M893" s="369"/>
      <c r="N893" s="369"/>
      <c r="O893" s="369"/>
      <c r="P893" s="369"/>
      <c r="Q893" s="369"/>
      <c r="R893" s="369"/>
      <c r="S893" s="369"/>
      <c r="T893" s="369"/>
      <c r="U893" s="369"/>
      <c r="V893" s="369"/>
      <c r="W893" s="369"/>
      <c r="X893" s="369"/>
      <c r="Y893" s="369"/>
      <c r="Z893" s="369"/>
      <c r="AA893" s="369"/>
      <c r="AB893" s="688"/>
    </row>
    <row r="894" spans="3:28" ht="15.75" customHeight="1">
      <c r="C894" s="369"/>
      <c r="D894" s="369"/>
      <c r="E894" s="369"/>
      <c r="F894" s="369"/>
      <c r="G894" s="369"/>
      <c r="H894" s="369"/>
      <c r="I894" s="369"/>
      <c r="J894" s="369"/>
      <c r="K894" s="369"/>
      <c r="L894" s="369"/>
      <c r="M894" s="369"/>
      <c r="N894" s="369"/>
      <c r="O894" s="369"/>
      <c r="P894" s="369"/>
      <c r="Q894" s="369"/>
      <c r="R894" s="369"/>
      <c r="S894" s="369"/>
      <c r="T894" s="369"/>
      <c r="U894" s="369"/>
      <c r="V894" s="369"/>
      <c r="W894" s="369"/>
      <c r="X894" s="369"/>
      <c r="Y894" s="369"/>
      <c r="Z894" s="369"/>
      <c r="AA894" s="369"/>
      <c r="AB894" s="688"/>
    </row>
    <row r="895" spans="3:28" ht="15.75" customHeight="1">
      <c r="C895" s="369"/>
      <c r="D895" s="369"/>
      <c r="E895" s="369"/>
      <c r="F895" s="369"/>
      <c r="G895" s="369"/>
      <c r="H895" s="369"/>
      <c r="I895" s="369"/>
      <c r="J895" s="369"/>
      <c r="K895" s="369"/>
      <c r="L895" s="369"/>
      <c r="M895" s="369"/>
      <c r="N895" s="369"/>
      <c r="O895" s="369"/>
      <c r="P895" s="369"/>
      <c r="Q895" s="369"/>
      <c r="R895" s="369"/>
      <c r="S895" s="369"/>
      <c r="T895" s="369"/>
      <c r="U895" s="369"/>
      <c r="V895" s="369"/>
      <c r="W895" s="369"/>
      <c r="X895" s="369"/>
      <c r="Y895" s="369"/>
      <c r="Z895" s="369"/>
      <c r="AA895" s="369"/>
      <c r="AB895" s="688"/>
    </row>
    <row r="896" spans="3:28" ht="15.75" customHeight="1">
      <c r="C896" s="369"/>
      <c r="D896" s="369"/>
      <c r="E896" s="369"/>
      <c r="F896" s="369"/>
      <c r="G896" s="369"/>
      <c r="H896" s="369"/>
      <c r="I896" s="369"/>
      <c r="J896" s="369"/>
      <c r="K896" s="369"/>
      <c r="L896" s="369"/>
      <c r="M896" s="369"/>
      <c r="N896" s="369"/>
      <c r="O896" s="369"/>
      <c r="P896" s="369"/>
      <c r="Q896" s="369"/>
      <c r="R896" s="369"/>
      <c r="S896" s="369"/>
      <c r="T896" s="369"/>
      <c r="U896" s="369"/>
      <c r="V896" s="369"/>
      <c r="W896" s="369"/>
      <c r="X896" s="369"/>
      <c r="Y896" s="369"/>
      <c r="Z896" s="369"/>
      <c r="AA896" s="369"/>
      <c r="AB896" s="688"/>
    </row>
    <row r="897" spans="3:28" ht="15.75" customHeight="1">
      <c r="C897" s="369"/>
      <c r="D897" s="369"/>
      <c r="E897" s="369"/>
      <c r="F897" s="369"/>
      <c r="G897" s="369"/>
      <c r="H897" s="369"/>
      <c r="I897" s="369"/>
      <c r="J897" s="369"/>
      <c r="K897" s="369"/>
      <c r="L897" s="369"/>
      <c r="M897" s="369"/>
      <c r="N897" s="369"/>
      <c r="O897" s="369"/>
      <c r="P897" s="369"/>
      <c r="Q897" s="369"/>
      <c r="R897" s="369"/>
      <c r="S897" s="369"/>
      <c r="T897" s="369"/>
      <c r="U897" s="369"/>
      <c r="V897" s="369"/>
      <c r="W897" s="369"/>
      <c r="X897" s="369"/>
      <c r="Y897" s="369"/>
      <c r="Z897" s="369"/>
      <c r="AA897" s="369"/>
      <c r="AB897" s="688"/>
    </row>
    <row r="898" spans="3:28" ht="15.75" customHeight="1">
      <c r="C898" s="369"/>
      <c r="D898" s="369"/>
      <c r="E898" s="369"/>
      <c r="F898" s="369"/>
      <c r="G898" s="369"/>
      <c r="H898" s="369"/>
      <c r="I898" s="369"/>
      <c r="J898" s="369"/>
      <c r="K898" s="369"/>
      <c r="L898" s="369"/>
      <c r="M898" s="369"/>
      <c r="N898" s="369"/>
      <c r="O898" s="369"/>
      <c r="P898" s="369"/>
      <c r="Q898" s="369"/>
      <c r="R898" s="369"/>
      <c r="S898" s="369"/>
      <c r="T898" s="369"/>
      <c r="U898" s="369"/>
      <c r="V898" s="369"/>
      <c r="W898" s="369"/>
      <c r="X898" s="369"/>
      <c r="Y898" s="369"/>
      <c r="Z898" s="369"/>
      <c r="AA898" s="369"/>
      <c r="AB898" s="688"/>
    </row>
    <row r="899" spans="3:28" ht="15.75" customHeight="1">
      <c r="C899" s="369"/>
      <c r="D899" s="369"/>
      <c r="E899" s="369"/>
      <c r="F899" s="369"/>
      <c r="G899" s="369"/>
      <c r="H899" s="369"/>
      <c r="I899" s="369"/>
      <c r="J899" s="369"/>
      <c r="K899" s="369"/>
      <c r="L899" s="369"/>
      <c r="M899" s="369"/>
      <c r="N899" s="369"/>
      <c r="O899" s="369"/>
      <c r="P899" s="369"/>
      <c r="Q899" s="369"/>
      <c r="R899" s="369"/>
      <c r="S899" s="369"/>
      <c r="T899" s="369"/>
      <c r="U899" s="369"/>
      <c r="V899" s="369"/>
      <c r="W899" s="369"/>
      <c r="X899" s="369"/>
      <c r="Y899" s="369"/>
      <c r="Z899" s="369"/>
      <c r="AA899" s="369"/>
      <c r="AB899" s="688"/>
    </row>
    <row r="900" spans="3:28" ht="15.75" customHeight="1">
      <c r="C900" s="369"/>
      <c r="D900" s="369"/>
      <c r="E900" s="369"/>
      <c r="F900" s="369"/>
      <c r="G900" s="369"/>
      <c r="H900" s="369"/>
      <c r="I900" s="369"/>
      <c r="J900" s="369"/>
      <c r="K900" s="369"/>
      <c r="L900" s="369"/>
      <c r="M900" s="369"/>
      <c r="N900" s="369"/>
      <c r="O900" s="369"/>
      <c r="P900" s="369"/>
      <c r="Q900" s="369"/>
      <c r="R900" s="369"/>
      <c r="S900" s="369"/>
      <c r="T900" s="369"/>
      <c r="U900" s="369"/>
      <c r="V900" s="369"/>
      <c r="W900" s="369"/>
      <c r="X900" s="369"/>
      <c r="Y900" s="369"/>
      <c r="Z900" s="369"/>
      <c r="AA900" s="369"/>
      <c r="AB900" s="688"/>
    </row>
    <row r="901" spans="3:28" ht="15.75" customHeight="1">
      <c r="C901" s="369"/>
      <c r="D901" s="369"/>
      <c r="E901" s="369"/>
      <c r="F901" s="369"/>
      <c r="G901" s="369"/>
      <c r="H901" s="369"/>
      <c r="I901" s="369"/>
      <c r="J901" s="369"/>
      <c r="K901" s="369"/>
      <c r="L901" s="369"/>
      <c r="M901" s="369"/>
      <c r="N901" s="369"/>
      <c r="O901" s="369"/>
      <c r="P901" s="369"/>
      <c r="Q901" s="369"/>
      <c r="R901" s="369"/>
      <c r="S901" s="369"/>
      <c r="T901" s="369"/>
      <c r="U901" s="369"/>
      <c r="V901" s="369"/>
      <c r="W901" s="369"/>
      <c r="X901" s="369"/>
      <c r="Y901" s="369"/>
      <c r="Z901" s="369"/>
      <c r="AA901" s="369"/>
      <c r="AB901" s="688"/>
    </row>
    <row r="902" spans="3:28" ht="15.75" customHeight="1">
      <c r="C902" s="369"/>
      <c r="D902" s="369"/>
      <c r="E902" s="369"/>
      <c r="F902" s="369"/>
      <c r="G902" s="369"/>
      <c r="H902" s="369"/>
      <c r="I902" s="369"/>
      <c r="J902" s="369"/>
      <c r="K902" s="369"/>
      <c r="L902" s="369"/>
      <c r="M902" s="369"/>
      <c r="N902" s="369"/>
      <c r="O902" s="369"/>
      <c r="P902" s="369"/>
      <c r="Q902" s="369"/>
      <c r="R902" s="369"/>
      <c r="S902" s="369"/>
      <c r="T902" s="369"/>
      <c r="U902" s="369"/>
      <c r="V902" s="369"/>
      <c r="W902" s="369"/>
      <c r="X902" s="369"/>
      <c r="Y902" s="369"/>
      <c r="Z902" s="369"/>
      <c r="AA902" s="369"/>
      <c r="AB902" s="688"/>
    </row>
    <row r="903" spans="3:28" ht="15.75" customHeight="1">
      <c r="C903" s="369"/>
      <c r="D903" s="369"/>
      <c r="E903" s="369"/>
      <c r="F903" s="369"/>
      <c r="G903" s="369"/>
      <c r="H903" s="369"/>
      <c r="I903" s="369"/>
      <c r="J903" s="369"/>
      <c r="K903" s="369"/>
      <c r="L903" s="369"/>
      <c r="M903" s="369"/>
      <c r="N903" s="369"/>
      <c r="O903" s="369"/>
      <c r="P903" s="369"/>
      <c r="Q903" s="369"/>
      <c r="R903" s="369"/>
      <c r="S903" s="369"/>
      <c r="T903" s="369"/>
      <c r="U903" s="369"/>
      <c r="V903" s="369"/>
      <c r="W903" s="369"/>
      <c r="X903" s="369"/>
      <c r="Y903" s="369"/>
      <c r="Z903" s="369"/>
      <c r="AA903" s="369"/>
      <c r="AB903" s="688"/>
    </row>
    <row r="904" spans="3:28" ht="15.75" customHeight="1">
      <c r="C904" s="369"/>
      <c r="D904" s="369"/>
      <c r="E904" s="369"/>
      <c r="F904" s="369"/>
      <c r="G904" s="369"/>
      <c r="H904" s="369"/>
      <c r="I904" s="369"/>
      <c r="J904" s="369"/>
      <c r="K904" s="369"/>
      <c r="L904" s="369"/>
      <c r="M904" s="369"/>
      <c r="N904" s="369"/>
      <c r="O904" s="369"/>
      <c r="P904" s="369"/>
      <c r="Q904" s="369"/>
      <c r="R904" s="369"/>
      <c r="S904" s="369"/>
      <c r="T904" s="369"/>
      <c r="U904" s="369"/>
      <c r="V904" s="369"/>
      <c r="W904" s="369"/>
      <c r="X904" s="369"/>
      <c r="Y904" s="369"/>
      <c r="Z904" s="369"/>
      <c r="AA904" s="369"/>
      <c r="AB904" s="688"/>
    </row>
    <row r="905" spans="3:28" ht="15.75" customHeight="1">
      <c r="C905" s="369"/>
      <c r="D905" s="369"/>
      <c r="E905" s="369"/>
      <c r="F905" s="369"/>
      <c r="G905" s="369"/>
      <c r="H905" s="369"/>
      <c r="I905" s="369"/>
      <c r="J905" s="369"/>
      <c r="K905" s="369"/>
      <c r="L905" s="369"/>
      <c r="M905" s="369"/>
      <c r="N905" s="369"/>
      <c r="O905" s="369"/>
      <c r="P905" s="369"/>
      <c r="Q905" s="369"/>
      <c r="R905" s="369"/>
      <c r="S905" s="369"/>
      <c r="T905" s="369"/>
      <c r="U905" s="369"/>
      <c r="V905" s="369"/>
      <c r="W905" s="369"/>
      <c r="X905" s="369"/>
      <c r="Y905" s="369"/>
      <c r="Z905" s="369"/>
      <c r="AA905" s="369"/>
      <c r="AB905" s="688"/>
    </row>
    <row r="906" spans="3:28" ht="15.75" customHeight="1">
      <c r="C906" s="369"/>
      <c r="D906" s="369"/>
      <c r="E906" s="369"/>
      <c r="F906" s="369"/>
      <c r="G906" s="369"/>
      <c r="H906" s="369"/>
      <c r="I906" s="369"/>
      <c r="J906" s="369"/>
      <c r="K906" s="369"/>
      <c r="L906" s="369"/>
      <c r="M906" s="369"/>
      <c r="N906" s="369"/>
      <c r="O906" s="369"/>
      <c r="P906" s="369"/>
      <c r="Q906" s="369"/>
      <c r="R906" s="369"/>
      <c r="S906" s="369"/>
      <c r="T906" s="369"/>
      <c r="U906" s="369"/>
      <c r="V906" s="369"/>
      <c r="W906" s="369"/>
      <c r="X906" s="369"/>
      <c r="Y906" s="369"/>
      <c r="Z906" s="369"/>
      <c r="AA906" s="369"/>
      <c r="AB906" s="688"/>
    </row>
    <row r="907" spans="3:28" ht="15.75" customHeight="1">
      <c r="C907" s="369"/>
      <c r="D907" s="369"/>
      <c r="E907" s="369"/>
      <c r="F907" s="369"/>
      <c r="G907" s="369"/>
      <c r="H907" s="369"/>
      <c r="I907" s="369"/>
      <c r="J907" s="369"/>
      <c r="K907" s="369"/>
      <c r="L907" s="369"/>
      <c r="M907" s="369"/>
      <c r="N907" s="369"/>
      <c r="O907" s="369"/>
      <c r="P907" s="369"/>
      <c r="Q907" s="369"/>
      <c r="R907" s="369"/>
      <c r="S907" s="369"/>
      <c r="T907" s="369"/>
      <c r="U907" s="369"/>
      <c r="V907" s="369"/>
      <c r="W907" s="369"/>
      <c r="X907" s="369"/>
      <c r="Y907" s="369"/>
      <c r="Z907" s="369"/>
      <c r="AA907" s="369"/>
      <c r="AB907" s="688"/>
    </row>
    <row r="908" spans="3:28" ht="15.75" customHeight="1">
      <c r="C908" s="369"/>
      <c r="D908" s="369"/>
      <c r="E908" s="369"/>
      <c r="F908" s="369"/>
      <c r="G908" s="369"/>
      <c r="H908" s="369"/>
      <c r="I908" s="369"/>
      <c r="J908" s="369"/>
      <c r="K908" s="369"/>
      <c r="L908" s="369"/>
      <c r="M908" s="369"/>
      <c r="N908" s="369"/>
      <c r="O908" s="369"/>
      <c r="P908" s="369"/>
      <c r="Q908" s="369"/>
      <c r="R908" s="369"/>
      <c r="S908" s="369"/>
      <c r="T908" s="369"/>
      <c r="U908" s="369"/>
      <c r="V908" s="369"/>
      <c r="W908" s="369"/>
      <c r="X908" s="369"/>
      <c r="Y908" s="369"/>
      <c r="Z908" s="369"/>
      <c r="AA908" s="369"/>
      <c r="AB908" s="688"/>
    </row>
    <row r="909" spans="3:28" ht="15.75" customHeight="1">
      <c r="C909" s="369"/>
      <c r="D909" s="369"/>
      <c r="E909" s="369"/>
      <c r="F909" s="369"/>
      <c r="G909" s="369"/>
      <c r="H909" s="369"/>
      <c r="I909" s="369"/>
      <c r="J909" s="369"/>
      <c r="K909" s="369"/>
      <c r="L909" s="369"/>
      <c r="M909" s="369"/>
      <c r="N909" s="369"/>
      <c r="O909" s="369"/>
      <c r="P909" s="369"/>
      <c r="Q909" s="369"/>
      <c r="R909" s="369"/>
      <c r="S909" s="369"/>
      <c r="T909" s="369"/>
      <c r="U909" s="369"/>
      <c r="V909" s="369"/>
      <c r="W909" s="369"/>
      <c r="X909" s="369"/>
      <c r="Y909" s="369"/>
      <c r="Z909" s="369"/>
      <c r="AA909" s="369"/>
      <c r="AB909" s="688"/>
    </row>
    <row r="910" spans="3:28" ht="15.75" customHeight="1">
      <c r="C910" s="369"/>
      <c r="D910" s="369"/>
      <c r="E910" s="369"/>
      <c r="F910" s="369"/>
      <c r="G910" s="369"/>
      <c r="H910" s="369"/>
      <c r="I910" s="369"/>
      <c r="J910" s="369"/>
      <c r="K910" s="369"/>
      <c r="L910" s="369"/>
      <c r="M910" s="369"/>
      <c r="N910" s="369"/>
      <c r="O910" s="369"/>
      <c r="P910" s="369"/>
      <c r="Q910" s="369"/>
      <c r="R910" s="369"/>
      <c r="S910" s="369"/>
      <c r="T910" s="369"/>
      <c r="U910" s="369"/>
      <c r="V910" s="369"/>
      <c r="W910" s="369"/>
      <c r="X910" s="369"/>
      <c r="Y910" s="369"/>
      <c r="Z910" s="369"/>
      <c r="AA910" s="369"/>
      <c r="AB910" s="688"/>
    </row>
    <row r="911" spans="3:28" ht="15.75" customHeight="1">
      <c r="C911" s="369"/>
      <c r="D911" s="369"/>
      <c r="E911" s="369"/>
      <c r="F911" s="369"/>
      <c r="G911" s="369"/>
      <c r="H911" s="369"/>
      <c r="I911" s="369"/>
      <c r="J911" s="369"/>
      <c r="K911" s="369"/>
      <c r="L911" s="369"/>
      <c r="M911" s="369"/>
      <c r="N911" s="369"/>
      <c r="O911" s="369"/>
      <c r="P911" s="369"/>
      <c r="Q911" s="369"/>
      <c r="R911" s="369"/>
      <c r="S911" s="369"/>
      <c r="T911" s="369"/>
      <c r="U911" s="369"/>
      <c r="V911" s="369"/>
      <c r="W911" s="369"/>
      <c r="X911" s="369"/>
      <c r="Y911" s="369"/>
      <c r="Z911" s="369"/>
      <c r="AA911" s="369"/>
      <c r="AB911" s="688"/>
    </row>
    <row r="912" spans="3:28" ht="15.75" customHeight="1">
      <c r="C912" s="369"/>
      <c r="D912" s="369"/>
      <c r="E912" s="369"/>
      <c r="F912" s="369"/>
      <c r="G912" s="369"/>
      <c r="H912" s="369"/>
      <c r="I912" s="369"/>
      <c r="J912" s="369"/>
      <c r="K912" s="369"/>
      <c r="L912" s="369"/>
      <c r="M912" s="369"/>
      <c r="N912" s="369"/>
      <c r="O912" s="369"/>
      <c r="P912" s="369"/>
      <c r="Q912" s="369"/>
      <c r="R912" s="369"/>
      <c r="S912" s="369"/>
      <c r="T912" s="369"/>
      <c r="U912" s="369"/>
      <c r="V912" s="369"/>
      <c r="W912" s="369"/>
      <c r="X912" s="369"/>
      <c r="Y912" s="369"/>
      <c r="Z912" s="369"/>
      <c r="AA912" s="369"/>
      <c r="AB912" s="688"/>
    </row>
    <row r="913" spans="3:28" ht="15.75" customHeight="1">
      <c r="C913" s="369"/>
      <c r="D913" s="369"/>
      <c r="E913" s="369"/>
      <c r="F913" s="369"/>
      <c r="G913" s="369"/>
      <c r="H913" s="369"/>
      <c r="I913" s="369"/>
      <c r="J913" s="369"/>
      <c r="K913" s="369"/>
      <c r="L913" s="369"/>
      <c r="M913" s="369"/>
      <c r="N913" s="369"/>
      <c r="O913" s="369"/>
      <c r="P913" s="369"/>
      <c r="Q913" s="369"/>
      <c r="R913" s="369"/>
      <c r="S913" s="369"/>
      <c r="T913" s="369"/>
      <c r="U913" s="369"/>
      <c r="V913" s="369"/>
      <c r="W913" s="369"/>
      <c r="X913" s="369"/>
      <c r="Y913" s="369"/>
      <c r="Z913" s="369"/>
      <c r="AA913" s="369"/>
      <c r="AB913" s="688"/>
    </row>
    <row r="914" spans="3:28" ht="15.75" customHeight="1">
      <c r="C914" s="369"/>
      <c r="D914" s="369"/>
      <c r="E914" s="369"/>
      <c r="F914" s="369"/>
      <c r="G914" s="369"/>
      <c r="H914" s="369"/>
      <c r="I914" s="369"/>
      <c r="J914" s="369"/>
      <c r="K914" s="369"/>
      <c r="L914" s="369"/>
      <c r="M914" s="369"/>
      <c r="N914" s="369"/>
      <c r="O914" s="369"/>
      <c r="P914" s="369"/>
      <c r="Q914" s="369"/>
      <c r="R914" s="369"/>
      <c r="S914" s="369"/>
      <c r="T914" s="369"/>
      <c r="U914" s="369"/>
      <c r="V914" s="369"/>
      <c r="W914" s="369"/>
      <c r="X914" s="369"/>
      <c r="Y914" s="369"/>
      <c r="Z914" s="369"/>
      <c r="AA914" s="369"/>
      <c r="AB914" s="688"/>
    </row>
    <row r="915" spans="3:28" ht="15.75" customHeight="1">
      <c r="C915" s="369"/>
      <c r="D915" s="369"/>
      <c r="E915" s="369"/>
      <c r="F915" s="369"/>
      <c r="G915" s="369"/>
      <c r="H915" s="369"/>
      <c r="I915" s="369"/>
      <c r="J915" s="369"/>
      <c r="K915" s="369"/>
      <c r="L915" s="369"/>
      <c r="M915" s="369"/>
      <c r="N915" s="369"/>
      <c r="O915" s="369"/>
      <c r="P915" s="369"/>
      <c r="Q915" s="369"/>
      <c r="R915" s="369"/>
      <c r="S915" s="369"/>
      <c r="T915" s="369"/>
      <c r="U915" s="369"/>
      <c r="V915" s="369"/>
      <c r="W915" s="369"/>
      <c r="X915" s="369"/>
      <c r="Y915" s="369"/>
      <c r="Z915" s="369"/>
      <c r="AA915" s="369"/>
      <c r="AB915" s="688"/>
    </row>
    <row r="916" spans="3:28" ht="15.75" customHeight="1">
      <c r="C916" s="369"/>
      <c r="D916" s="369"/>
      <c r="E916" s="369"/>
      <c r="F916" s="369"/>
      <c r="G916" s="369"/>
      <c r="H916" s="369"/>
      <c r="I916" s="369"/>
      <c r="J916" s="369"/>
      <c r="K916" s="369"/>
      <c r="L916" s="369"/>
      <c r="M916" s="369"/>
      <c r="N916" s="369"/>
      <c r="O916" s="369"/>
      <c r="P916" s="369"/>
      <c r="Q916" s="369"/>
      <c r="R916" s="369"/>
      <c r="S916" s="369"/>
      <c r="T916" s="369"/>
      <c r="U916" s="369"/>
      <c r="V916" s="369"/>
      <c r="W916" s="369"/>
      <c r="X916" s="369"/>
      <c r="Y916" s="369"/>
      <c r="Z916" s="369"/>
      <c r="AA916" s="369"/>
      <c r="AB916" s="688"/>
    </row>
    <row r="917" spans="3:28" ht="15.75" customHeight="1">
      <c r="C917" s="369"/>
      <c r="D917" s="369"/>
      <c r="E917" s="369"/>
      <c r="F917" s="369"/>
      <c r="G917" s="369"/>
      <c r="H917" s="369"/>
      <c r="I917" s="369"/>
      <c r="J917" s="369"/>
      <c r="K917" s="369"/>
      <c r="L917" s="369"/>
      <c r="M917" s="369"/>
      <c r="N917" s="369"/>
      <c r="O917" s="369"/>
      <c r="P917" s="369"/>
      <c r="Q917" s="369"/>
      <c r="R917" s="369"/>
      <c r="S917" s="369"/>
      <c r="T917" s="369"/>
      <c r="U917" s="369"/>
      <c r="V917" s="369"/>
      <c r="W917" s="369"/>
      <c r="X917" s="369"/>
      <c r="Y917" s="369"/>
      <c r="Z917" s="369"/>
      <c r="AA917" s="369"/>
      <c r="AB917" s="688"/>
    </row>
    <row r="918" spans="3:28" ht="15.75" customHeight="1">
      <c r="C918" s="369"/>
      <c r="D918" s="369"/>
      <c r="E918" s="369"/>
      <c r="F918" s="369"/>
      <c r="G918" s="369"/>
      <c r="H918" s="369"/>
      <c r="I918" s="369"/>
      <c r="J918" s="369"/>
      <c r="K918" s="369"/>
      <c r="L918" s="369"/>
      <c r="M918" s="369"/>
      <c r="N918" s="369"/>
      <c r="O918" s="369"/>
      <c r="P918" s="369"/>
      <c r="Q918" s="369"/>
      <c r="R918" s="369"/>
      <c r="S918" s="369"/>
      <c r="T918" s="369"/>
      <c r="U918" s="369"/>
      <c r="V918" s="369"/>
      <c r="W918" s="369"/>
      <c r="X918" s="369"/>
      <c r="Y918" s="369"/>
      <c r="Z918" s="369"/>
      <c r="AA918" s="369"/>
      <c r="AB918" s="688"/>
    </row>
    <row r="919" spans="3:28" ht="15.75" customHeight="1">
      <c r="C919" s="369"/>
      <c r="D919" s="369"/>
      <c r="E919" s="369"/>
      <c r="F919" s="369"/>
      <c r="G919" s="369"/>
      <c r="H919" s="369"/>
      <c r="I919" s="369"/>
      <c r="J919" s="369"/>
      <c r="K919" s="369"/>
      <c r="L919" s="369"/>
      <c r="M919" s="369"/>
      <c r="N919" s="369"/>
      <c r="O919" s="369"/>
      <c r="P919" s="369"/>
      <c r="Q919" s="369"/>
      <c r="R919" s="369"/>
      <c r="S919" s="369"/>
      <c r="T919" s="369"/>
      <c r="U919" s="369"/>
      <c r="V919" s="369"/>
      <c r="W919" s="369"/>
      <c r="X919" s="369"/>
      <c r="Y919" s="369"/>
      <c r="Z919" s="369"/>
      <c r="AA919" s="369"/>
      <c r="AB919" s="688"/>
    </row>
    <row r="920" spans="3:28" ht="15.75" customHeight="1">
      <c r="C920" s="369"/>
      <c r="D920" s="369"/>
      <c r="E920" s="369"/>
      <c r="F920" s="369"/>
      <c r="G920" s="369"/>
      <c r="H920" s="369"/>
      <c r="I920" s="369"/>
      <c r="J920" s="369"/>
      <c r="K920" s="369"/>
      <c r="L920" s="369"/>
      <c r="M920" s="369"/>
      <c r="N920" s="369"/>
      <c r="O920" s="369"/>
      <c r="P920" s="369"/>
      <c r="Q920" s="369"/>
      <c r="R920" s="369"/>
      <c r="S920" s="369"/>
      <c r="T920" s="369"/>
      <c r="U920" s="369"/>
      <c r="V920" s="369"/>
      <c r="W920" s="369"/>
      <c r="X920" s="369"/>
      <c r="Y920" s="369"/>
      <c r="Z920" s="369"/>
      <c r="AA920" s="369"/>
      <c r="AB920" s="688"/>
    </row>
    <row r="921" spans="3:28" ht="15.75" customHeight="1">
      <c r="C921" s="369"/>
      <c r="D921" s="369"/>
      <c r="E921" s="369"/>
      <c r="F921" s="369"/>
      <c r="G921" s="369"/>
      <c r="H921" s="369"/>
      <c r="I921" s="369"/>
      <c r="J921" s="369"/>
      <c r="K921" s="369"/>
      <c r="L921" s="369"/>
      <c r="M921" s="369"/>
      <c r="N921" s="369"/>
      <c r="O921" s="369"/>
      <c r="P921" s="369"/>
      <c r="Q921" s="369"/>
      <c r="R921" s="369"/>
      <c r="S921" s="369"/>
      <c r="T921" s="369"/>
      <c r="U921" s="369"/>
      <c r="V921" s="369"/>
      <c r="W921" s="369"/>
      <c r="X921" s="369"/>
      <c r="Y921" s="369"/>
      <c r="Z921" s="369"/>
      <c r="AA921" s="369"/>
      <c r="AB921" s="688"/>
    </row>
    <row r="922" spans="3:28" ht="15.75" customHeight="1">
      <c r="C922" s="369"/>
      <c r="D922" s="369"/>
      <c r="E922" s="369"/>
      <c r="F922" s="369"/>
      <c r="G922" s="369"/>
      <c r="H922" s="369"/>
      <c r="I922" s="369"/>
      <c r="J922" s="369"/>
      <c r="K922" s="369"/>
      <c r="L922" s="369"/>
      <c r="M922" s="369"/>
      <c r="N922" s="369"/>
      <c r="O922" s="369"/>
      <c r="P922" s="369"/>
      <c r="Q922" s="369"/>
      <c r="R922" s="369"/>
      <c r="S922" s="369"/>
      <c r="T922" s="369"/>
      <c r="U922" s="369"/>
      <c r="V922" s="369"/>
      <c r="W922" s="369"/>
      <c r="X922" s="369"/>
      <c r="Y922" s="369"/>
      <c r="Z922" s="369"/>
      <c r="AA922" s="369"/>
      <c r="AB922" s="688"/>
    </row>
    <row r="923" spans="3:28" ht="15.75" customHeight="1">
      <c r="C923" s="369"/>
      <c r="D923" s="369"/>
      <c r="E923" s="369"/>
      <c r="F923" s="369"/>
      <c r="G923" s="369"/>
      <c r="H923" s="369"/>
      <c r="I923" s="369"/>
      <c r="J923" s="369"/>
      <c r="K923" s="369"/>
      <c r="L923" s="369"/>
      <c r="M923" s="369"/>
      <c r="N923" s="369"/>
      <c r="O923" s="369"/>
      <c r="P923" s="369"/>
      <c r="Q923" s="369"/>
      <c r="R923" s="369"/>
      <c r="S923" s="369"/>
      <c r="T923" s="369"/>
      <c r="U923" s="369"/>
      <c r="V923" s="369"/>
      <c r="W923" s="369"/>
      <c r="X923" s="369"/>
      <c r="Y923" s="369"/>
      <c r="Z923" s="369"/>
      <c r="AA923" s="369"/>
      <c r="AB923" s="688"/>
    </row>
    <row r="924" spans="3:28" ht="15.75" customHeight="1">
      <c r="C924" s="369"/>
      <c r="D924" s="369"/>
      <c r="E924" s="369"/>
      <c r="F924" s="369"/>
      <c r="G924" s="369"/>
      <c r="H924" s="369"/>
      <c r="I924" s="369"/>
      <c r="J924" s="369"/>
      <c r="K924" s="369"/>
      <c r="L924" s="369"/>
      <c r="M924" s="369"/>
      <c r="N924" s="369"/>
      <c r="O924" s="369"/>
      <c r="P924" s="369"/>
      <c r="Q924" s="369"/>
      <c r="R924" s="369"/>
      <c r="S924" s="369"/>
      <c r="T924" s="369"/>
      <c r="U924" s="369"/>
      <c r="V924" s="369"/>
      <c r="W924" s="369"/>
      <c r="X924" s="369"/>
      <c r="Y924" s="369"/>
      <c r="Z924" s="369"/>
      <c r="AA924" s="369"/>
      <c r="AB924" s="688"/>
    </row>
    <row r="925" spans="3:28" ht="15.75" customHeight="1">
      <c r="C925" s="369"/>
      <c r="D925" s="369"/>
      <c r="E925" s="369"/>
      <c r="F925" s="369"/>
      <c r="G925" s="369"/>
      <c r="H925" s="369"/>
      <c r="I925" s="369"/>
      <c r="J925" s="369"/>
      <c r="K925" s="369"/>
      <c r="L925" s="369"/>
      <c r="M925" s="369"/>
      <c r="N925" s="369"/>
      <c r="O925" s="369"/>
      <c r="P925" s="369"/>
      <c r="Q925" s="369"/>
      <c r="R925" s="369"/>
      <c r="S925" s="369"/>
      <c r="T925" s="369"/>
      <c r="U925" s="369"/>
      <c r="V925" s="369"/>
      <c r="W925" s="369"/>
      <c r="X925" s="369"/>
      <c r="Y925" s="369"/>
      <c r="Z925" s="369"/>
      <c r="AA925" s="369"/>
      <c r="AB925" s="688"/>
    </row>
    <row r="926" spans="3:28" ht="15.75" customHeight="1">
      <c r="C926" s="369"/>
      <c r="D926" s="369"/>
      <c r="E926" s="369"/>
      <c r="F926" s="369"/>
      <c r="G926" s="369"/>
      <c r="H926" s="369"/>
      <c r="I926" s="369"/>
      <c r="J926" s="369"/>
      <c r="K926" s="369"/>
      <c r="L926" s="369"/>
      <c r="M926" s="369"/>
      <c r="N926" s="369"/>
      <c r="O926" s="369"/>
      <c r="P926" s="369"/>
      <c r="Q926" s="369"/>
      <c r="R926" s="369"/>
      <c r="S926" s="369"/>
      <c r="T926" s="369"/>
      <c r="U926" s="369"/>
      <c r="V926" s="369"/>
      <c r="W926" s="369"/>
      <c r="X926" s="369"/>
      <c r="Y926" s="369"/>
      <c r="Z926" s="369"/>
      <c r="AA926" s="369"/>
      <c r="AB926" s="688"/>
    </row>
    <row r="927" spans="3:28" ht="15.75" customHeight="1">
      <c r="C927" s="369"/>
      <c r="D927" s="369"/>
      <c r="E927" s="369"/>
      <c r="F927" s="369"/>
      <c r="G927" s="369"/>
      <c r="H927" s="369"/>
      <c r="I927" s="369"/>
      <c r="J927" s="369"/>
      <c r="K927" s="369"/>
      <c r="L927" s="369"/>
      <c r="M927" s="369"/>
      <c r="N927" s="369"/>
      <c r="O927" s="369"/>
      <c r="P927" s="369"/>
      <c r="Q927" s="369"/>
      <c r="R927" s="369"/>
      <c r="S927" s="369"/>
      <c r="T927" s="369"/>
      <c r="U927" s="369"/>
      <c r="V927" s="369"/>
      <c r="W927" s="369"/>
      <c r="X927" s="369"/>
      <c r="Y927" s="369"/>
      <c r="Z927" s="369"/>
      <c r="AA927" s="369"/>
      <c r="AB927" s="688"/>
    </row>
    <row r="928" spans="3:28" ht="15.75" customHeight="1">
      <c r="C928" s="369"/>
      <c r="D928" s="369"/>
      <c r="E928" s="369"/>
      <c r="F928" s="369"/>
      <c r="G928" s="369"/>
      <c r="H928" s="369"/>
      <c r="I928" s="369"/>
      <c r="J928" s="369"/>
      <c r="K928" s="369"/>
      <c r="L928" s="369"/>
      <c r="M928" s="369"/>
      <c r="N928" s="369"/>
      <c r="O928" s="369"/>
      <c r="P928" s="369"/>
      <c r="Q928" s="369"/>
      <c r="R928" s="369"/>
      <c r="S928" s="369"/>
      <c r="T928" s="369"/>
      <c r="U928" s="369"/>
      <c r="V928" s="369"/>
      <c r="W928" s="369"/>
      <c r="X928" s="369"/>
      <c r="Y928" s="369"/>
      <c r="Z928" s="369"/>
      <c r="AA928" s="369"/>
      <c r="AB928" s="688"/>
    </row>
    <row r="929" spans="3:28" ht="15.75" customHeight="1">
      <c r="C929" s="369"/>
      <c r="D929" s="369"/>
      <c r="E929" s="369"/>
      <c r="F929" s="369"/>
      <c r="G929" s="369"/>
      <c r="H929" s="369"/>
      <c r="I929" s="369"/>
      <c r="J929" s="369"/>
      <c r="K929" s="369"/>
      <c r="L929" s="369"/>
      <c r="M929" s="369"/>
      <c r="N929" s="369"/>
      <c r="O929" s="369"/>
      <c r="P929" s="369"/>
      <c r="Q929" s="369"/>
      <c r="R929" s="369"/>
      <c r="S929" s="369"/>
      <c r="T929" s="369"/>
      <c r="U929" s="369"/>
      <c r="V929" s="369"/>
      <c r="W929" s="369"/>
      <c r="X929" s="369"/>
      <c r="Y929" s="369"/>
      <c r="Z929" s="369"/>
      <c r="AA929" s="369"/>
      <c r="AB929" s="688"/>
    </row>
    <row r="930" spans="3:28" ht="15.75" customHeight="1">
      <c r="C930" s="369"/>
      <c r="D930" s="369"/>
      <c r="E930" s="369"/>
      <c r="F930" s="369"/>
      <c r="G930" s="369"/>
      <c r="H930" s="369"/>
      <c r="I930" s="369"/>
      <c r="J930" s="369"/>
      <c r="K930" s="369"/>
      <c r="L930" s="369"/>
      <c r="M930" s="369"/>
      <c r="N930" s="369"/>
      <c r="O930" s="369"/>
      <c r="P930" s="369"/>
      <c r="Q930" s="369"/>
      <c r="R930" s="369"/>
      <c r="S930" s="369"/>
      <c r="T930" s="369"/>
      <c r="U930" s="369"/>
      <c r="V930" s="369"/>
      <c r="W930" s="369"/>
      <c r="X930" s="369"/>
      <c r="Y930" s="369"/>
      <c r="Z930" s="369"/>
      <c r="AA930" s="369"/>
      <c r="AB930" s="688"/>
    </row>
    <row r="931" spans="3:28" ht="15.75" customHeight="1">
      <c r="C931" s="369"/>
      <c r="D931" s="369"/>
      <c r="E931" s="369"/>
      <c r="F931" s="369"/>
      <c r="G931" s="369"/>
      <c r="H931" s="369"/>
      <c r="I931" s="369"/>
      <c r="J931" s="369"/>
      <c r="K931" s="369"/>
      <c r="L931" s="369"/>
      <c r="M931" s="369"/>
      <c r="N931" s="369"/>
      <c r="O931" s="369"/>
      <c r="P931" s="369"/>
      <c r="Q931" s="369"/>
      <c r="R931" s="369"/>
      <c r="S931" s="369"/>
      <c r="T931" s="369"/>
      <c r="U931" s="369"/>
      <c r="V931" s="369"/>
      <c r="W931" s="369"/>
      <c r="X931" s="369"/>
      <c r="Y931" s="369"/>
      <c r="Z931" s="369"/>
      <c r="AA931" s="369"/>
      <c r="AB931" s="688"/>
    </row>
    <row r="932" spans="3:28" ht="15.75" customHeight="1">
      <c r="C932" s="369"/>
      <c r="D932" s="369"/>
      <c r="E932" s="369"/>
      <c r="F932" s="369"/>
      <c r="G932" s="369"/>
      <c r="H932" s="369"/>
      <c r="I932" s="369"/>
      <c r="J932" s="369"/>
      <c r="K932" s="369"/>
      <c r="L932" s="369"/>
      <c r="M932" s="369"/>
      <c r="N932" s="369"/>
      <c r="O932" s="369"/>
      <c r="P932" s="369"/>
      <c r="Q932" s="369"/>
      <c r="R932" s="369"/>
      <c r="S932" s="369"/>
      <c r="T932" s="369"/>
      <c r="U932" s="369"/>
      <c r="V932" s="369"/>
      <c r="W932" s="369"/>
      <c r="X932" s="369"/>
      <c r="Y932" s="369"/>
      <c r="Z932" s="369"/>
      <c r="AA932" s="369"/>
      <c r="AB932" s="688"/>
    </row>
    <row r="933" spans="3:28" ht="15.75" customHeight="1">
      <c r="C933" s="369"/>
      <c r="D933" s="369"/>
      <c r="E933" s="369"/>
      <c r="F933" s="369"/>
      <c r="G933" s="369"/>
      <c r="H933" s="369"/>
      <c r="I933" s="369"/>
      <c r="J933" s="369"/>
      <c r="K933" s="369"/>
      <c r="L933" s="369"/>
      <c r="M933" s="369"/>
      <c r="N933" s="369"/>
      <c r="O933" s="369"/>
      <c r="P933" s="369"/>
      <c r="Q933" s="369"/>
      <c r="R933" s="369"/>
      <c r="S933" s="369"/>
      <c r="T933" s="369"/>
      <c r="U933" s="369"/>
      <c r="V933" s="369"/>
      <c r="W933" s="369"/>
      <c r="X933" s="369"/>
      <c r="Y933" s="369"/>
      <c r="Z933" s="369"/>
      <c r="AA933" s="369"/>
      <c r="AB933" s="688"/>
    </row>
    <row r="934" spans="3:28" ht="15.75" customHeight="1">
      <c r="C934" s="369"/>
      <c r="D934" s="369"/>
      <c r="E934" s="369"/>
      <c r="F934" s="369"/>
      <c r="G934" s="369"/>
      <c r="H934" s="369"/>
      <c r="I934" s="369"/>
      <c r="J934" s="369"/>
      <c r="K934" s="369"/>
      <c r="L934" s="369"/>
      <c r="M934" s="369"/>
      <c r="N934" s="369"/>
      <c r="O934" s="369"/>
      <c r="P934" s="369"/>
      <c r="Q934" s="369"/>
      <c r="R934" s="369"/>
      <c r="S934" s="369"/>
      <c r="T934" s="369"/>
      <c r="U934" s="369"/>
      <c r="V934" s="369"/>
      <c r="W934" s="369"/>
      <c r="X934" s="369"/>
      <c r="Y934" s="369"/>
      <c r="Z934" s="369"/>
      <c r="AA934" s="369"/>
      <c r="AB934" s="688"/>
    </row>
    <row r="935" spans="3:28" ht="15.75" customHeight="1">
      <c r="C935" s="369"/>
      <c r="D935" s="369"/>
      <c r="E935" s="369"/>
      <c r="F935" s="369"/>
      <c r="G935" s="369"/>
      <c r="H935" s="369"/>
      <c r="I935" s="369"/>
      <c r="J935" s="369"/>
      <c r="K935" s="369"/>
      <c r="L935" s="369"/>
      <c r="M935" s="369"/>
      <c r="N935" s="369"/>
      <c r="O935" s="369"/>
      <c r="P935" s="369"/>
      <c r="Q935" s="369"/>
      <c r="R935" s="369"/>
      <c r="S935" s="369"/>
      <c r="T935" s="369"/>
      <c r="U935" s="369"/>
      <c r="V935" s="369"/>
      <c r="W935" s="369"/>
      <c r="X935" s="369"/>
      <c r="Y935" s="369"/>
      <c r="Z935" s="369"/>
      <c r="AA935" s="369"/>
      <c r="AB935" s="688"/>
    </row>
    <row r="936" spans="3:28" ht="15.75" customHeight="1">
      <c r="C936" s="369"/>
      <c r="D936" s="369"/>
      <c r="E936" s="369"/>
      <c r="F936" s="369"/>
      <c r="G936" s="369"/>
      <c r="H936" s="369"/>
      <c r="I936" s="369"/>
      <c r="J936" s="369"/>
      <c r="K936" s="369"/>
      <c r="L936" s="369"/>
      <c r="M936" s="369"/>
      <c r="N936" s="369"/>
      <c r="O936" s="369"/>
      <c r="P936" s="369"/>
      <c r="Q936" s="369"/>
      <c r="R936" s="369"/>
      <c r="S936" s="369"/>
      <c r="T936" s="369"/>
      <c r="U936" s="369"/>
      <c r="V936" s="369"/>
      <c r="W936" s="369"/>
      <c r="X936" s="369"/>
      <c r="Y936" s="369"/>
      <c r="Z936" s="369"/>
      <c r="AA936" s="369"/>
      <c r="AB936" s="688"/>
    </row>
    <row r="937" spans="3:28" ht="15.75" customHeight="1">
      <c r="C937" s="369"/>
      <c r="D937" s="369"/>
      <c r="E937" s="369"/>
      <c r="F937" s="369"/>
      <c r="G937" s="369"/>
      <c r="H937" s="369"/>
      <c r="I937" s="369"/>
      <c r="J937" s="369"/>
      <c r="K937" s="369"/>
      <c r="L937" s="369"/>
      <c r="M937" s="369"/>
      <c r="N937" s="369"/>
      <c r="O937" s="369"/>
      <c r="P937" s="369"/>
      <c r="Q937" s="369"/>
      <c r="R937" s="369"/>
      <c r="S937" s="369"/>
      <c r="T937" s="369"/>
      <c r="U937" s="369"/>
      <c r="V937" s="369"/>
      <c r="W937" s="369"/>
      <c r="X937" s="369"/>
      <c r="Y937" s="369"/>
      <c r="Z937" s="369"/>
      <c r="AA937" s="369"/>
      <c r="AB937" s="688"/>
    </row>
    <row r="938" spans="3:28" ht="15.75" customHeight="1">
      <c r="C938" s="369"/>
      <c r="D938" s="369"/>
      <c r="E938" s="369"/>
      <c r="F938" s="369"/>
      <c r="G938" s="369"/>
      <c r="H938" s="369"/>
      <c r="I938" s="369"/>
      <c r="J938" s="369"/>
      <c r="K938" s="369"/>
      <c r="L938" s="369"/>
      <c r="M938" s="369"/>
      <c r="N938" s="369"/>
      <c r="O938" s="369"/>
      <c r="P938" s="369"/>
      <c r="Q938" s="369"/>
      <c r="R938" s="369"/>
      <c r="S938" s="369"/>
      <c r="T938" s="369"/>
      <c r="U938" s="369"/>
      <c r="V938" s="369"/>
      <c r="W938" s="369"/>
      <c r="X938" s="369"/>
      <c r="Y938" s="369"/>
      <c r="Z938" s="369"/>
      <c r="AA938" s="369"/>
      <c r="AB938" s="688"/>
    </row>
    <row r="939" spans="3:28" ht="15.75" customHeight="1">
      <c r="C939" s="369"/>
      <c r="D939" s="369"/>
      <c r="E939" s="369"/>
      <c r="F939" s="369"/>
      <c r="G939" s="369"/>
      <c r="H939" s="369"/>
      <c r="I939" s="369"/>
      <c r="J939" s="369"/>
      <c r="K939" s="369"/>
      <c r="L939" s="369"/>
      <c r="M939" s="369"/>
      <c r="N939" s="369"/>
      <c r="O939" s="369"/>
      <c r="P939" s="369"/>
      <c r="Q939" s="369"/>
      <c r="R939" s="369"/>
      <c r="S939" s="369"/>
      <c r="T939" s="369"/>
      <c r="U939" s="369"/>
      <c r="V939" s="369"/>
      <c r="W939" s="369"/>
      <c r="X939" s="369"/>
      <c r="Y939" s="369"/>
      <c r="Z939" s="369"/>
      <c r="AA939" s="369"/>
      <c r="AB939" s="688"/>
    </row>
    <row r="940" spans="3:28" ht="15.75" customHeight="1">
      <c r="C940" s="369"/>
      <c r="D940" s="369"/>
      <c r="E940" s="369"/>
      <c r="F940" s="369"/>
      <c r="G940" s="369"/>
      <c r="H940" s="369"/>
      <c r="I940" s="369"/>
      <c r="J940" s="369"/>
      <c r="K940" s="369"/>
      <c r="L940" s="369"/>
      <c r="M940" s="369"/>
      <c r="N940" s="369"/>
      <c r="O940" s="369"/>
      <c r="P940" s="369"/>
      <c r="Q940" s="369"/>
      <c r="R940" s="369"/>
      <c r="S940" s="369"/>
      <c r="T940" s="369"/>
      <c r="U940" s="369"/>
      <c r="V940" s="369"/>
      <c r="W940" s="369"/>
      <c r="X940" s="369"/>
      <c r="Y940" s="369"/>
      <c r="Z940" s="369"/>
      <c r="AA940" s="369"/>
      <c r="AB940" s="688"/>
    </row>
    <row r="941" spans="3:28" ht="15.75" customHeight="1">
      <c r="C941" s="369"/>
      <c r="D941" s="369"/>
      <c r="E941" s="369"/>
      <c r="F941" s="369"/>
      <c r="G941" s="369"/>
      <c r="H941" s="369"/>
      <c r="I941" s="369"/>
      <c r="J941" s="369"/>
      <c r="K941" s="369"/>
      <c r="L941" s="369"/>
      <c r="M941" s="369"/>
      <c r="N941" s="369"/>
      <c r="O941" s="369"/>
      <c r="P941" s="369"/>
      <c r="Q941" s="369"/>
      <c r="R941" s="369"/>
      <c r="S941" s="369"/>
      <c r="T941" s="369"/>
      <c r="U941" s="369"/>
      <c r="V941" s="369"/>
      <c r="W941" s="369"/>
      <c r="X941" s="369"/>
      <c r="Y941" s="369"/>
      <c r="Z941" s="369"/>
      <c r="AA941" s="369"/>
      <c r="AB941" s="688"/>
    </row>
    <row r="942" spans="3:28" ht="15.75" customHeight="1">
      <c r="C942" s="369"/>
      <c r="D942" s="369"/>
      <c r="E942" s="369"/>
      <c r="F942" s="369"/>
      <c r="G942" s="369"/>
      <c r="H942" s="369"/>
      <c r="I942" s="369"/>
      <c r="J942" s="369"/>
      <c r="K942" s="369"/>
      <c r="L942" s="369"/>
      <c r="M942" s="369"/>
      <c r="N942" s="369"/>
      <c r="O942" s="369"/>
      <c r="P942" s="369"/>
      <c r="Q942" s="369"/>
      <c r="R942" s="369"/>
      <c r="S942" s="369"/>
      <c r="T942" s="369"/>
      <c r="U942" s="369"/>
      <c r="V942" s="369"/>
      <c r="W942" s="369"/>
      <c r="X942" s="369"/>
      <c r="Y942" s="369"/>
      <c r="Z942" s="369"/>
      <c r="AA942" s="369"/>
      <c r="AB942" s="688"/>
    </row>
    <row r="943" spans="3:28" ht="15.75" customHeight="1">
      <c r="C943" s="369"/>
      <c r="D943" s="369"/>
      <c r="E943" s="369"/>
      <c r="F943" s="369"/>
      <c r="G943" s="369"/>
      <c r="H943" s="369"/>
      <c r="I943" s="369"/>
      <c r="J943" s="369"/>
      <c r="K943" s="369"/>
      <c r="L943" s="369"/>
      <c r="M943" s="369"/>
      <c r="N943" s="369"/>
      <c r="O943" s="369"/>
      <c r="P943" s="369"/>
      <c r="Q943" s="369"/>
      <c r="R943" s="369"/>
      <c r="S943" s="369"/>
      <c r="T943" s="369"/>
      <c r="U943" s="369"/>
      <c r="V943" s="369"/>
      <c r="W943" s="369"/>
      <c r="X943" s="369"/>
      <c r="Y943" s="369"/>
      <c r="Z943" s="369"/>
      <c r="AA943" s="369"/>
      <c r="AB943" s="688"/>
    </row>
    <row r="944" spans="3:28" ht="15.75" customHeight="1">
      <c r="C944" s="369"/>
      <c r="D944" s="369"/>
      <c r="E944" s="369"/>
      <c r="F944" s="369"/>
      <c r="G944" s="369"/>
      <c r="H944" s="369"/>
      <c r="I944" s="369"/>
      <c r="J944" s="369"/>
      <c r="K944" s="369"/>
      <c r="L944" s="369"/>
      <c r="M944" s="369"/>
      <c r="N944" s="369"/>
      <c r="O944" s="369"/>
      <c r="P944" s="369"/>
      <c r="Q944" s="369"/>
      <c r="R944" s="369"/>
      <c r="S944" s="369"/>
      <c r="T944" s="369"/>
      <c r="U944" s="369"/>
      <c r="V944" s="369"/>
      <c r="W944" s="369"/>
      <c r="X944" s="369"/>
      <c r="Y944" s="369"/>
      <c r="Z944" s="369"/>
      <c r="AA944" s="369"/>
      <c r="AB944" s="688"/>
    </row>
    <row r="945" spans="3:28" ht="15.75" customHeight="1">
      <c r="C945" s="369"/>
      <c r="D945" s="369"/>
      <c r="E945" s="369"/>
      <c r="F945" s="369"/>
      <c r="G945" s="369"/>
      <c r="H945" s="369"/>
      <c r="I945" s="369"/>
      <c r="J945" s="369"/>
      <c r="K945" s="369"/>
      <c r="L945" s="369"/>
      <c r="M945" s="369"/>
      <c r="N945" s="369"/>
      <c r="O945" s="369"/>
      <c r="P945" s="369"/>
      <c r="Q945" s="369"/>
      <c r="R945" s="369"/>
      <c r="S945" s="369"/>
      <c r="T945" s="369"/>
      <c r="U945" s="369"/>
      <c r="V945" s="369"/>
      <c r="W945" s="369"/>
      <c r="X945" s="369"/>
      <c r="Y945" s="369"/>
      <c r="Z945" s="369"/>
      <c r="AA945" s="369"/>
      <c r="AB945" s="688"/>
    </row>
    <row r="946" spans="3:28" ht="15.75" customHeight="1">
      <c r="C946" s="369"/>
      <c r="D946" s="369"/>
      <c r="E946" s="369"/>
      <c r="F946" s="369"/>
      <c r="G946" s="369"/>
      <c r="H946" s="369"/>
      <c r="I946" s="369"/>
      <c r="J946" s="369"/>
      <c r="K946" s="369"/>
      <c r="L946" s="369"/>
      <c r="M946" s="369"/>
      <c r="N946" s="369"/>
      <c r="O946" s="369"/>
      <c r="P946" s="369"/>
      <c r="Q946" s="369"/>
      <c r="R946" s="369"/>
      <c r="S946" s="369"/>
      <c r="T946" s="369"/>
      <c r="U946" s="369"/>
      <c r="V946" s="369"/>
      <c r="W946" s="369"/>
      <c r="X946" s="369"/>
      <c r="Y946" s="369"/>
      <c r="Z946" s="369"/>
      <c r="AA946" s="369"/>
      <c r="AB946" s="688"/>
    </row>
    <row r="947" spans="3:28" ht="15.75" customHeight="1">
      <c r="C947" s="369"/>
      <c r="D947" s="369"/>
      <c r="E947" s="369"/>
      <c r="F947" s="369"/>
      <c r="G947" s="369"/>
      <c r="H947" s="369"/>
      <c r="I947" s="369"/>
      <c r="J947" s="369"/>
      <c r="K947" s="369"/>
      <c r="L947" s="369"/>
      <c r="M947" s="369"/>
      <c r="N947" s="369"/>
      <c r="O947" s="369"/>
      <c r="P947" s="369"/>
      <c r="Q947" s="369"/>
      <c r="R947" s="369"/>
      <c r="S947" s="369"/>
      <c r="T947" s="369"/>
      <c r="U947" s="369"/>
      <c r="V947" s="369"/>
      <c r="W947" s="369"/>
      <c r="X947" s="369"/>
      <c r="Y947" s="369"/>
      <c r="Z947" s="369"/>
      <c r="AA947" s="369"/>
      <c r="AB947" s="688"/>
    </row>
    <row r="948" spans="3:28" ht="15.75" customHeight="1">
      <c r="C948" s="369"/>
      <c r="D948" s="369"/>
      <c r="E948" s="369"/>
      <c r="F948" s="369"/>
      <c r="G948" s="369"/>
      <c r="H948" s="369"/>
      <c r="I948" s="369"/>
      <c r="J948" s="369"/>
      <c r="K948" s="369"/>
      <c r="L948" s="369"/>
      <c r="M948" s="369"/>
      <c r="N948" s="369"/>
      <c r="O948" s="369"/>
      <c r="P948" s="369"/>
      <c r="Q948" s="369"/>
      <c r="R948" s="369"/>
      <c r="S948" s="369"/>
      <c r="T948" s="369"/>
      <c r="U948" s="369"/>
      <c r="V948" s="369"/>
      <c r="W948" s="369"/>
      <c r="X948" s="369"/>
      <c r="Y948" s="369"/>
      <c r="Z948" s="369"/>
      <c r="AA948" s="369"/>
      <c r="AB948" s="688"/>
    </row>
    <row r="949" spans="3:28" ht="15.75" customHeight="1">
      <c r="C949" s="369"/>
      <c r="D949" s="369"/>
      <c r="E949" s="369"/>
      <c r="F949" s="369"/>
      <c r="G949" s="369"/>
      <c r="H949" s="369"/>
      <c r="I949" s="369"/>
      <c r="J949" s="369"/>
      <c r="K949" s="369"/>
      <c r="L949" s="369"/>
      <c r="M949" s="369"/>
      <c r="N949" s="369"/>
      <c r="O949" s="369"/>
      <c r="P949" s="369"/>
      <c r="Q949" s="369"/>
      <c r="R949" s="369"/>
      <c r="S949" s="369"/>
      <c r="T949" s="369"/>
      <c r="U949" s="369"/>
      <c r="V949" s="369"/>
      <c r="W949" s="369"/>
      <c r="X949" s="369"/>
      <c r="Y949" s="369"/>
      <c r="Z949" s="369"/>
      <c r="AA949" s="369"/>
      <c r="AB949" s="688"/>
    </row>
    <row r="950" spans="3:28" ht="15.75" customHeight="1">
      <c r="C950" s="369"/>
      <c r="D950" s="369"/>
      <c r="E950" s="369"/>
      <c r="F950" s="369"/>
      <c r="G950" s="369"/>
      <c r="H950" s="369"/>
      <c r="I950" s="369"/>
      <c r="J950" s="369"/>
      <c r="K950" s="369"/>
      <c r="L950" s="369"/>
      <c r="M950" s="369"/>
      <c r="N950" s="369"/>
      <c r="O950" s="369"/>
      <c r="P950" s="369"/>
      <c r="Q950" s="369"/>
      <c r="R950" s="369"/>
      <c r="S950" s="369"/>
      <c r="T950" s="369"/>
      <c r="U950" s="369"/>
      <c r="V950" s="369"/>
      <c r="W950" s="369"/>
      <c r="X950" s="369"/>
      <c r="Y950" s="369"/>
      <c r="Z950" s="369"/>
      <c r="AA950" s="369"/>
      <c r="AB950" s="688"/>
    </row>
    <row r="951" spans="3:28" ht="15.75" customHeight="1">
      <c r="C951" s="369"/>
      <c r="D951" s="369"/>
      <c r="E951" s="369"/>
      <c r="F951" s="369"/>
      <c r="G951" s="369"/>
      <c r="H951" s="369"/>
      <c r="I951" s="369"/>
      <c r="J951" s="369"/>
      <c r="K951" s="369"/>
      <c r="L951" s="369"/>
      <c r="M951" s="369"/>
      <c r="N951" s="369"/>
      <c r="O951" s="369"/>
      <c r="P951" s="369"/>
      <c r="Q951" s="369"/>
      <c r="R951" s="369"/>
      <c r="S951" s="369"/>
      <c r="T951" s="369"/>
      <c r="U951" s="369"/>
      <c r="V951" s="369"/>
      <c r="W951" s="369"/>
      <c r="X951" s="369"/>
      <c r="Y951" s="369"/>
      <c r="Z951" s="369"/>
      <c r="AA951" s="369"/>
      <c r="AB951" s="688"/>
    </row>
    <row r="952" spans="3:28" ht="15.75" customHeight="1">
      <c r="C952" s="369"/>
      <c r="D952" s="369"/>
      <c r="E952" s="369"/>
      <c r="F952" s="369"/>
      <c r="G952" s="369"/>
      <c r="H952" s="369"/>
      <c r="I952" s="369"/>
      <c r="J952" s="369"/>
      <c r="K952" s="369"/>
      <c r="L952" s="369"/>
      <c r="M952" s="369"/>
      <c r="N952" s="369"/>
      <c r="O952" s="369"/>
      <c r="P952" s="369"/>
      <c r="Q952" s="369"/>
      <c r="R952" s="369"/>
      <c r="S952" s="369"/>
      <c r="T952" s="369"/>
      <c r="U952" s="369"/>
      <c r="V952" s="369"/>
      <c r="W952" s="369"/>
      <c r="X952" s="369"/>
      <c r="Y952" s="369"/>
      <c r="Z952" s="369"/>
      <c r="AA952" s="369"/>
      <c r="AB952" s="688"/>
    </row>
    <row r="953" spans="3:28" ht="15.75" customHeight="1">
      <c r="C953" s="369"/>
      <c r="D953" s="369"/>
      <c r="E953" s="369"/>
      <c r="F953" s="369"/>
      <c r="G953" s="369"/>
      <c r="H953" s="369"/>
      <c r="I953" s="369"/>
      <c r="J953" s="369"/>
      <c r="K953" s="369"/>
      <c r="L953" s="369"/>
      <c r="M953" s="369"/>
      <c r="N953" s="369"/>
      <c r="O953" s="369"/>
      <c r="P953" s="369"/>
      <c r="Q953" s="369"/>
      <c r="R953" s="369"/>
      <c r="S953" s="369"/>
      <c r="T953" s="369"/>
      <c r="U953" s="369"/>
      <c r="V953" s="369"/>
      <c r="W953" s="369"/>
      <c r="X953" s="369"/>
      <c r="Y953" s="369"/>
      <c r="Z953" s="369"/>
      <c r="AA953" s="369"/>
      <c r="AB953" s="688"/>
    </row>
    <row r="954" spans="3:28" ht="15.75" customHeight="1">
      <c r="C954" s="369"/>
      <c r="D954" s="369"/>
      <c r="E954" s="369"/>
      <c r="F954" s="369"/>
      <c r="G954" s="369"/>
      <c r="H954" s="369"/>
      <c r="I954" s="369"/>
      <c r="J954" s="369"/>
      <c r="K954" s="369"/>
      <c r="L954" s="369"/>
      <c r="M954" s="369"/>
      <c r="N954" s="369"/>
      <c r="O954" s="369"/>
      <c r="P954" s="369"/>
      <c r="Q954" s="369"/>
      <c r="R954" s="369"/>
      <c r="S954" s="369"/>
      <c r="T954" s="369"/>
      <c r="U954" s="369"/>
      <c r="V954" s="369"/>
      <c r="W954" s="369"/>
      <c r="X954" s="369"/>
      <c r="Y954" s="369"/>
      <c r="Z954" s="369"/>
      <c r="AA954" s="369"/>
      <c r="AB954" s="688"/>
    </row>
    <row r="955" spans="3:28" ht="15.75" customHeight="1">
      <c r="C955" s="369"/>
      <c r="D955" s="369"/>
      <c r="E955" s="369"/>
      <c r="F955" s="369"/>
      <c r="G955" s="369"/>
      <c r="H955" s="369"/>
      <c r="I955" s="369"/>
      <c r="J955" s="369"/>
      <c r="K955" s="369"/>
      <c r="L955" s="369"/>
      <c r="M955" s="369"/>
      <c r="N955" s="369"/>
      <c r="O955" s="369"/>
      <c r="P955" s="369"/>
      <c r="Q955" s="369"/>
      <c r="R955" s="369"/>
      <c r="S955" s="369"/>
      <c r="T955" s="369"/>
      <c r="U955" s="369"/>
      <c r="V955" s="369"/>
      <c r="W955" s="369"/>
      <c r="X955" s="369"/>
      <c r="Y955" s="369"/>
      <c r="Z955" s="369"/>
      <c r="AA955" s="369"/>
      <c r="AB955" s="688"/>
    </row>
    <row r="956" spans="3:28" ht="15.75" customHeight="1">
      <c r="C956" s="369"/>
      <c r="D956" s="369"/>
      <c r="E956" s="369"/>
      <c r="F956" s="369"/>
      <c r="G956" s="369"/>
      <c r="H956" s="369"/>
      <c r="I956" s="369"/>
      <c r="J956" s="369"/>
      <c r="K956" s="369"/>
      <c r="L956" s="369"/>
      <c r="M956" s="369"/>
      <c r="N956" s="369"/>
      <c r="O956" s="369"/>
      <c r="P956" s="369"/>
      <c r="Q956" s="369"/>
      <c r="R956" s="369"/>
      <c r="S956" s="369"/>
      <c r="T956" s="369"/>
      <c r="U956" s="369"/>
      <c r="V956" s="369"/>
      <c r="W956" s="369"/>
      <c r="X956" s="369"/>
      <c r="Y956" s="369"/>
      <c r="Z956" s="369"/>
      <c r="AA956" s="369"/>
      <c r="AB956" s="688"/>
    </row>
    <row r="957" spans="3:28" ht="15.75" customHeight="1">
      <c r="C957" s="369"/>
      <c r="D957" s="369"/>
      <c r="E957" s="369"/>
      <c r="F957" s="369"/>
      <c r="G957" s="369"/>
      <c r="H957" s="369"/>
      <c r="I957" s="369"/>
      <c r="J957" s="369"/>
      <c r="K957" s="369"/>
      <c r="L957" s="369"/>
      <c r="M957" s="369"/>
      <c r="N957" s="369"/>
      <c r="O957" s="369"/>
      <c r="P957" s="369"/>
      <c r="Q957" s="369"/>
      <c r="R957" s="369"/>
      <c r="S957" s="369"/>
      <c r="T957" s="369"/>
      <c r="U957" s="369"/>
      <c r="V957" s="369"/>
      <c r="W957" s="369"/>
      <c r="X957" s="369"/>
      <c r="Y957" s="369"/>
      <c r="Z957" s="369"/>
      <c r="AA957" s="369"/>
      <c r="AB957" s="688"/>
    </row>
    <row r="958" spans="3:28" ht="15.75" customHeight="1">
      <c r="C958" s="369"/>
      <c r="D958" s="369"/>
      <c r="E958" s="369"/>
      <c r="F958" s="369"/>
      <c r="G958" s="369"/>
      <c r="H958" s="369"/>
      <c r="I958" s="369"/>
      <c r="J958" s="369"/>
      <c r="K958" s="369"/>
      <c r="L958" s="369"/>
      <c r="M958" s="369"/>
      <c r="N958" s="369"/>
      <c r="O958" s="369"/>
      <c r="P958" s="369"/>
      <c r="Q958" s="369"/>
      <c r="R958" s="369"/>
      <c r="S958" s="369"/>
      <c r="T958" s="369"/>
      <c r="U958" s="369"/>
      <c r="V958" s="369"/>
      <c r="W958" s="369"/>
      <c r="X958" s="369"/>
      <c r="Y958" s="369"/>
      <c r="Z958" s="369"/>
      <c r="AA958" s="369"/>
      <c r="AB958" s="688"/>
    </row>
    <row r="959" spans="3:28" ht="15.75" customHeight="1">
      <c r="C959" s="369"/>
      <c r="D959" s="369"/>
      <c r="E959" s="369"/>
      <c r="F959" s="369"/>
      <c r="G959" s="369"/>
      <c r="H959" s="369"/>
      <c r="I959" s="369"/>
      <c r="J959" s="369"/>
      <c r="K959" s="369"/>
      <c r="L959" s="369"/>
      <c r="M959" s="369"/>
      <c r="N959" s="369"/>
      <c r="O959" s="369"/>
      <c r="P959" s="369"/>
      <c r="Q959" s="369"/>
      <c r="R959" s="369"/>
      <c r="S959" s="369"/>
      <c r="T959" s="369"/>
      <c r="U959" s="369"/>
      <c r="V959" s="369"/>
      <c r="W959" s="369"/>
      <c r="X959" s="369"/>
      <c r="Y959" s="369"/>
      <c r="Z959" s="369"/>
      <c r="AA959" s="369"/>
      <c r="AB959" s="688"/>
    </row>
    <row r="960" spans="3:28" ht="15.75" customHeight="1">
      <c r="C960" s="369"/>
      <c r="D960" s="369"/>
      <c r="E960" s="369"/>
      <c r="F960" s="369"/>
      <c r="G960" s="369"/>
      <c r="H960" s="369"/>
      <c r="I960" s="369"/>
      <c r="J960" s="369"/>
      <c r="K960" s="369"/>
      <c r="L960" s="369"/>
      <c r="M960" s="369"/>
      <c r="N960" s="369"/>
      <c r="O960" s="369"/>
      <c r="P960" s="369"/>
      <c r="Q960" s="369"/>
      <c r="R960" s="369"/>
      <c r="S960" s="369"/>
      <c r="T960" s="369"/>
      <c r="U960" s="369"/>
      <c r="V960" s="369"/>
      <c r="W960" s="369"/>
      <c r="X960" s="369"/>
      <c r="Y960" s="369"/>
      <c r="Z960" s="369"/>
      <c r="AA960" s="369"/>
      <c r="AB960" s="688"/>
    </row>
    <row r="961" spans="3:28" ht="15.75" customHeight="1">
      <c r="C961" s="369"/>
      <c r="D961" s="369"/>
      <c r="E961" s="369"/>
      <c r="F961" s="369"/>
      <c r="G961" s="369"/>
      <c r="H961" s="369"/>
      <c r="I961" s="369"/>
      <c r="J961" s="369"/>
      <c r="K961" s="369"/>
      <c r="L961" s="369"/>
      <c r="M961" s="369"/>
      <c r="N961" s="369"/>
      <c r="O961" s="369"/>
      <c r="P961" s="369"/>
      <c r="Q961" s="369"/>
      <c r="R961" s="369"/>
      <c r="S961" s="369"/>
      <c r="T961" s="369"/>
      <c r="U961" s="369"/>
      <c r="V961" s="369"/>
      <c r="W961" s="369"/>
      <c r="X961" s="369"/>
      <c r="Y961" s="369"/>
      <c r="Z961" s="369"/>
      <c r="AA961" s="369"/>
      <c r="AB961" s="688"/>
    </row>
    <row r="962" spans="3:28" ht="15.75" customHeight="1">
      <c r="C962" s="369"/>
      <c r="D962" s="369"/>
      <c r="E962" s="369"/>
      <c r="F962" s="369"/>
      <c r="G962" s="369"/>
      <c r="H962" s="369"/>
      <c r="I962" s="369"/>
      <c r="J962" s="369"/>
      <c r="K962" s="369"/>
      <c r="L962" s="369"/>
      <c r="M962" s="369"/>
      <c r="N962" s="369"/>
      <c r="O962" s="369"/>
      <c r="P962" s="369"/>
      <c r="Q962" s="369"/>
      <c r="R962" s="369"/>
      <c r="S962" s="369"/>
      <c r="T962" s="369"/>
      <c r="U962" s="369"/>
      <c r="V962" s="369"/>
      <c r="W962" s="369"/>
      <c r="X962" s="369"/>
      <c r="Y962" s="369"/>
      <c r="Z962" s="369"/>
      <c r="AA962" s="369"/>
      <c r="AB962" s="688"/>
    </row>
    <row r="963" spans="3:28" ht="15.75" customHeight="1">
      <c r="C963" s="369"/>
      <c r="D963" s="369"/>
      <c r="E963" s="369"/>
      <c r="F963" s="369"/>
      <c r="G963" s="369"/>
      <c r="H963" s="369"/>
      <c r="I963" s="369"/>
      <c r="J963" s="369"/>
      <c r="K963" s="369"/>
      <c r="L963" s="369"/>
      <c r="M963" s="369"/>
      <c r="N963" s="369"/>
      <c r="O963" s="369"/>
      <c r="P963" s="369"/>
      <c r="Q963" s="369"/>
      <c r="R963" s="369"/>
      <c r="S963" s="369"/>
      <c r="T963" s="369"/>
      <c r="U963" s="369"/>
      <c r="V963" s="369"/>
      <c r="W963" s="369"/>
      <c r="X963" s="369"/>
      <c r="Y963" s="369"/>
      <c r="Z963" s="369"/>
      <c r="AA963" s="369"/>
      <c r="AB963" s="688"/>
    </row>
    <row r="964" spans="3:28" ht="15.75" customHeight="1">
      <c r="C964" s="369"/>
      <c r="D964" s="369"/>
      <c r="E964" s="369"/>
      <c r="F964" s="369"/>
      <c r="G964" s="369"/>
      <c r="H964" s="369"/>
      <c r="I964" s="369"/>
      <c r="J964" s="369"/>
      <c r="K964" s="369"/>
      <c r="L964" s="369"/>
      <c r="M964" s="369"/>
      <c r="N964" s="369"/>
      <c r="O964" s="369"/>
      <c r="P964" s="369"/>
      <c r="Q964" s="369"/>
      <c r="R964" s="369"/>
      <c r="S964" s="369"/>
      <c r="T964" s="369"/>
      <c r="U964" s="369"/>
      <c r="V964" s="369"/>
      <c r="W964" s="369"/>
      <c r="X964" s="369"/>
      <c r="Y964" s="369"/>
      <c r="Z964" s="369"/>
      <c r="AA964" s="369"/>
      <c r="AB964" s="688"/>
    </row>
    <row r="965" spans="3:28" ht="15.75" customHeight="1">
      <c r="C965" s="369"/>
      <c r="D965" s="369"/>
      <c r="E965" s="369"/>
      <c r="F965" s="369"/>
      <c r="G965" s="369"/>
      <c r="H965" s="369"/>
      <c r="I965" s="369"/>
      <c r="J965" s="369"/>
      <c r="K965" s="369"/>
      <c r="L965" s="369"/>
      <c r="M965" s="369"/>
      <c r="N965" s="369"/>
      <c r="O965" s="369"/>
      <c r="P965" s="369"/>
      <c r="Q965" s="369"/>
      <c r="R965" s="369"/>
      <c r="S965" s="369"/>
      <c r="T965" s="369"/>
      <c r="U965" s="369"/>
      <c r="V965" s="369"/>
      <c r="W965" s="369"/>
      <c r="X965" s="369"/>
      <c r="Y965" s="369"/>
      <c r="Z965" s="369"/>
      <c r="AA965" s="369"/>
      <c r="AB965" s="688"/>
    </row>
    <row r="966" spans="3:28" ht="15.75" customHeight="1">
      <c r="C966" s="369"/>
      <c r="D966" s="369"/>
      <c r="E966" s="369"/>
      <c r="F966" s="369"/>
      <c r="G966" s="369"/>
      <c r="H966" s="369"/>
      <c r="I966" s="369"/>
      <c r="J966" s="369"/>
      <c r="K966" s="369"/>
      <c r="L966" s="369"/>
      <c r="M966" s="369"/>
      <c r="N966" s="369"/>
      <c r="O966" s="369"/>
      <c r="P966" s="369"/>
      <c r="Q966" s="369"/>
      <c r="R966" s="369"/>
      <c r="S966" s="369"/>
      <c r="T966" s="369"/>
      <c r="U966" s="369"/>
      <c r="V966" s="369"/>
      <c r="W966" s="369"/>
      <c r="X966" s="369"/>
      <c r="Y966" s="369"/>
      <c r="Z966" s="369"/>
      <c r="AA966" s="369"/>
      <c r="AB966" s="688"/>
    </row>
    <row r="967" spans="3:28" ht="15.75" customHeight="1">
      <c r="C967" s="369"/>
      <c r="D967" s="369"/>
      <c r="E967" s="369"/>
      <c r="F967" s="369"/>
      <c r="G967" s="369"/>
      <c r="H967" s="369"/>
      <c r="I967" s="369"/>
      <c r="J967" s="369"/>
      <c r="K967" s="369"/>
      <c r="L967" s="369"/>
      <c r="M967" s="369"/>
      <c r="N967" s="369"/>
      <c r="O967" s="369"/>
      <c r="P967" s="369"/>
      <c r="Q967" s="369"/>
      <c r="R967" s="369"/>
      <c r="S967" s="369"/>
      <c r="T967" s="369"/>
      <c r="U967" s="369"/>
      <c r="V967" s="369"/>
      <c r="W967" s="369"/>
      <c r="X967" s="369"/>
      <c r="Y967" s="369"/>
      <c r="Z967" s="369"/>
      <c r="AA967" s="369"/>
      <c r="AB967" s="688"/>
    </row>
    <row r="968" spans="3:28" ht="15.75" customHeight="1">
      <c r="C968" s="369"/>
      <c r="D968" s="369"/>
      <c r="E968" s="369"/>
      <c r="F968" s="369"/>
      <c r="G968" s="369"/>
      <c r="H968" s="369"/>
      <c r="I968" s="369"/>
      <c r="J968" s="369"/>
      <c r="K968" s="369"/>
      <c r="L968" s="369"/>
      <c r="M968" s="369"/>
      <c r="N968" s="369"/>
      <c r="O968" s="369"/>
      <c r="P968" s="369"/>
      <c r="Q968" s="369"/>
      <c r="R968" s="369"/>
      <c r="S968" s="369"/>
      <c r="T968" s="369"/>
      <c r="U968" s="369"/>
      <c r="V968" s="369"/>
      <c r="W968" s="369"/>
      <c r="X968" s="369"/>
      <c r="Y968" s="369"/>
      <c r="Z968" s="369"/>
      <c r="AA968" s="369"/>
      <c r="AB968" s="688"/>
    </row>
    <row r="969" spans="3:28" ht="15.75" customHeight="1">
      <c r="C969" s="369"/>
      <c r="D969" s="369"/>
      <c r="E969" s="369"/>
      <c r="F969" s="369"/>
      <c r="G969" s="369"/>
      <c r="H969" s="369"/>
      <c r="I969" s="369"/>
      <c r="J969" s="369"/>
      <c r="K969" s="369"/>
      <c r="L969" s="369"/>
      <c r="M969" s="369"/>
      <c r="N969" s="369"/>
      <c r="O969" s="369"/>
      <c r="P969" s="369"/>
      <c r="Q969" s="369"/>
      <c r="R969" s="369"/>
      <c r="S969" s="369"/>
      <c r="T969" s="369"/>
      <c r="U969" s="369"/>
      <c r="V969" s="369"/>
      <c r="W969" s="369"/>
      <c r="X969" s="369"/>
      <c r="Y969" s="369"/>
      <c r="Z969" s="369"/>
      <c r="AA969" s="369"/>
      <c r="AB969" s="688"/>
    </row>
    <row r="970" spans="3:28" ht="15.75" customHeight="1">
      <c r="C970" s="369"/>
      <c r="D970" s="369"/>
      <c r="E970" s="369"/>
      <c r="F970" s="369"/>
      <c r="G970" s="369"/>
      <c r="H970" s="369"/>
      <c r="I970" s="369"/>
      <c r="J970" s="369"/>
      <c r="K970" s="369"/>
      <c r="L970" s="369"/>
      <c r="M970" s="369"/>
      <c r="N970" s="369"/>
      <c r="O970" s="369"/>
      <c r="P970" s="369"/>
      <c r="Q970" s="369"/>
      <c r="R970" s="369"/>
      <c r="S970" s="369"/>
      <c r="T970" s="369"/>
      <c r="U970" s="369"/>
      <c r="V970" s="369"/>
      <c r="W970" s="369"/>
      <c r="X970" s="369"/>
      <c r="Y970" s="369"/>
      <c r="Z970" s="369"/>
      <c r="AA970" s="369"/>
      <c r="AB970" s="688"/>
    </row>
    <row r="971" spans="3:28" ht="15.75" customHeight="1">
      <c r="C971" s="369"/>
      <c r="D971" s="369"/>
      <c r="E971" s="369"/>
      <c r="F971" s="369"/>
      <c r="G971" s="369"/>
      <c r="H971" s="369"/>
      <c r="I971" s="369"/>
      <c r="J971" s="369"/>
      <c r="K971" s="369"/>
      <c r="L971" s="369"/>
      <c r="M971" s="369"/>
      <c r="N971" s="369"/>
      <c r="O971" s="369"/>
      <c r="P971" s="369"/>
      <c r="Q971" s="369"/>
      <c r="R971" s="369"/>
      <c r="S971" s="369"/>
      <c r="T971" s="369"/>
      <c r="U971" s="369"/>
      <c r="V971" s="369"/>
      <c r="W971" s="369"/>
      <c r="X971" s="369"/>
      <c r="Y971" s="369"/>
      <c r="Z971" s="369"/>
      <c r="AA971" s="369"/>
      <c r="AB971" s="688"/>
    </row>
    <row r="972" spans="3:28" ht="15.75" customHeight="1">
      <c r="C972" s="369"/>
      <c r="D972" s="369"/>
      <c r="E972" s="369"/>
      <c r="F972" s="369"/>
      <c r="G972" s="369"/>
      <c r="H972" s="369"/>
      <c r="I972" s="369"/>
      <c r="J972" s="369"/>
      <c r="K972" s="369"/>
      <c r="L972" s="369"/>
      <c r="M972" s="369"/>
      <c r="N972" s="369"/>
      <c r="O972" s="369"/>
      <c r="P972" s="369"/>
      <c r="Q972" s="369"/>
      <c r="R972" s="369"/>
      <c r="S972" s="369"/>
      <c r="T972" s="369"/>
      <c r="U972" s="369"/>
      <c r="V972" s="369"/>
      <c r="W972" s="369"/>
      <c r="X972" s="369"/>
      <c r="Y972" s="369"/>
      <c r="Z972" s="369"/>
      <c r="AA972" s="369"/>
      <c r="AB972" s="688"/>
    </row>
    <row r="973" spans="3:28" ht="15.75" customHeight="1">
      <c r="C973" s="369"/>
      <c r="D973" s="369"/>
      <c r="E973" s="369"/>
      <c r="F973" s="369"/>
      <c r="G973" s="369"/>
      <c r="H973" s="369"/>
      <c r="I973" s="369"/>
      <c r="J973" s="369"/>
      <c r="K973" s="369"/>
      <c r="L973" s="369"/>
      <c r="M973" s="369"/>
      <c r="N973" s="369"/>
      <c r="O973" s="369"/>
      <c r="P973" s="369"/>
      <c r="Q973" s="369"/>
      <c r="R973" s="369"/>
      <c r="S973" s="369"/>
      <c r="T973" s="369"/>
      <c r="U973" s="369"/>
      <c r="V973" s="369"/>
      <c r="W973" s="369"/>
      <c r="X973" s="369"/>
      <c r="Y973" s="369"/>
      <c r="Z973" s="369"/>
      <c r="AA973" s="369"/>
      <c r="AB973" s="688"/>
    </row>
    <row r="974" spans="3:28" ht="15.75" customHeight="1">
      <c r="C974" s="369"/>
      <c r="D974" s="369"/>
      <c r="E974" s="369"/>
      <c r="F974" s="369"/>
      <c r="G974" s="369"/>
      <c r="H974" s="369"/>
      <c r="I974" s="369"/>
      <c r="J974" s="369"/>
      <c r="K974" s="369"/>
      <c r="L974" s="369"/>
      <c r="M974" s="369"/>
      <c r="N974" s="369"/>
      <c r="O974" s="369"/>
      <c r="P974" s="369"/>
      <c r="Q974" s="369"/>
      <c r="R974" s="369"/>
      <c r="S974" s="369"/>
      <c r="T974" s="369"/>
      <c r="U974" s="369"/>
      <c r="V974" s="369"/>
      <c r="W974" s="369"/>
      <c r="X974" s="369"/>
      <c r="Y974" s="369"/>
      <c r="Z974" s="369"/>
      <c r="AA974" s="369"/>
      <c r="AB974" s="688"/>
    </row>
    <row r="975" spans="3:28" ht="15.75" customHeight="1">
      <c r="C975" s="369"/>
      <c r="D975" s="369"/>
      <c r="E975" s="369"/>
      <c r="F975" s="369"/>
      <c r="G975" s="369"/>
      <c r="H975" s="369"/>
      <c r="I975" s="369"/>
      <c r="J975" s="369"/>
      <c r="K975" s="369"/>
      <c r="L975" s="369"/>
      <c r="M975" s="369"/>
      <c r="N975" s="369"/>
      <c r="O975" s="369"/>
      <c r="P975" s="369"/>
      <c r="Q975" s="369"/>
      <c r="R975" s="369"/>
      <c r="S975" s="369"/>
      <c r="T975" s="369"/>
      <c r="U975" s="369"/>
      <c r="V975" s="369"/>
      <c r="W975" s="369"/>
      <c r="X975" s="369"/>
      <c r="Y975" s="369"/>
      <c r="Z975" s="369"/>
      <c r="AA975" s="369"/>
      <c r="AB975" s="688"/>
    </row>
    <row r="976" spans="3:28" ht="15.75" customHeight="1">
      <c r="C976" s="369"/>
      <c r="D976" s="369"/>
      <c r="E976" s="369"/>
      <c r="F976" s="369"/>
      <c r="G976" s="369"/>
      <c r="H976" s="369"/>
      <c r="I976" s="369"/>
      <c r="J976" s="369"/>
      <c r="K976" s="369"/>
      <c r="L976" s="369"/>
      <c r="M976" s="369"/>
      <c r="N976" s="369"/>
      <c r="O976" s="369"/>
      <c r="P976" s="369"/>
      <c r="Q976" s="369"/>
      <c r="R976" s="369"/>
      <c r="S976" s="369"/>
      <c r="T976" s="369"/>
      <c r="U976" s="369"/>
      <c r="V976" s="369"/>
      <c r="W976" s="369"/>
      <c r="X976" s="369"/>
      <c r="Y976" s="369"/>
      <c r="Z976" s="369"/>
      <c r="AA976" s="369"/>
      <c r="AB976" s="688"/>
    </row>
    <row r="977" spans="3:28" ht="15.75" customHeight="1">
      <c r="C977" s="369"/>
      <c r="D977" s="369"/>
      <c r="E977" s="369"/>
      <c r="F977" s="369"/>
      <c r="G977" s="369"/>
      <c r="H977" s="369"/>
      <c r="I977" s="369"/>
      <c r="J977" s="369"/>
      <c r="K977" s="369"/>
      <c r="L977" s="369"/>
      <c r="M977" s="369"/>
      <c r="N977" s="369"/>
      <c r="O977" s="369"/>
      <c r="P977" s="369"/>
      <c r="Q977" s="369"/>
      <c r="R977" s="369"/>
      <c r="S977" s="369"/>
      <c r="T977" s="369"/>
      <c r="U977" s="369"/>
      <c r="V977" s="369"/>
      <c r="W977" s="369"/>
      <c r="X977" s="369"/>
      <c r="Y977" s="369"/>
      <c r="Z977" s="369"/>
      <c r="AA977" s="369"/>
      <c r="AB977" s="688"/>
    </row>
    <row r="978" spans="3:28" ht="15.75" customHeight="1">
      <c r="C978" s="369"/>
      <c r="D978" s="369"/>
      <c r="E978" s="369"/>
      <c r="F978" s="369"/>
      <c r="G978" s="369"/>
      <c r="H978" s="369"/>
      <c r="I978" s="369"/>
      <c r="J978" s="369"/>
      <c r="K978" s="369"/>
      <c r="L978" s="369"/>
      <c r="M978" s="369"/>
      <c r="N978" s="369"/>
      <c r="O978" s="369"/>
      <c r="P978" s="369"/>
      <c r="Q978" s="369"/>
      <c r="R978" s="369"/>
      <c r="S978" s="369"/>
      <c r="T978" s="369"/>
      <c r="U978" s="369"/>
      <c r="V978" s="369"/>
      <c r="W978" s="369"/>
      <c r="X978" s="369"/>
      <c r="Y978" s="369"/>
      <c r="Z978" s="369"/>
      <c r="AA978" s="369"/>
      <c r="AB978" s="688"/>
    </row>
    <row r="979" spans="3:28" ht="15.75" customHeight="1">
      <c r="C979" s="369"/>
      <c r="D979" s="369"/>
      <c r="E979" s="369"/>
      <c r="F979" s="369"/>
      <c r="G979" s="369"/>
      <c r="H979" s="369"/>
      <c r="I979" s="369"/>
      <c r="J979" s="369"/>
      <c r="K979" s="369"/>
      <c r="L979" s="369"/>
      <c r="M979" s="369"/>
      <c r="N979" s="369"/>
      <c r="O979" s="369"/>
      <c r="P979" s="369"/>
      <c r="Q979" s="369"/>
      <c r="R979" s="369"/>
      <c r="S979" s="369"/>
      <c r="T979" s="369"/>
      <c r="U979" s="369"/>
      <c r="V979" s="369"/>
      <c r="W979" s="369"/>
      <c r="X979" s="369"/>
      <c r="Y979" s="369"/>
      <c r="Z979" s="369"/>
      <c r="AA979" s="369"/>
      <c r="AB979" s="688"/>
    </row>
    <row r="980" spans="3:28" ht="15.75" customHeight="1">
      <c r="C980" s="369"/>
      <c r="D980" s="369"/>
      <c r="E980" s="369"/>
      <c r="F980" s="369"/>
      <c r="G980" s="369"/>
      <c r="H980" s="369"/>
      <c r="I980" s="369"/>
      <c r="J980" s="369"/>
      <c r="K980" s="369"/>
      <c r="L980" s="369"/>
      <c r="M980" s="369"/>
      <c r="N980" s="369"/>
      <c r="O980" s="369"/>
      <c r="P980" s="369"/>
      <c r="Q980" s="369"/>
      <c r="R980" s="369"/>
      <c r="S980" s="369"/>
      <c r="T980" s="369"/>
      <c r="U980" s="369"/>
      <c r="V980" s="369"/>
      <c r="W980" s="369"/>
      <c r="X980" s="369"/>
      <c r="Y980" s="369"/>
      <c r="Z980" s="369"/>
      <c r="AA980" s="369"/>
      <c r="AB980" s="688"/>
    </row>
    <row r="981" spans="3:28" ht="15.75" customHeight="1">
      <c r="C981" s="369"/>
      <c r="D981" s="369"/>
      <c r="E981" s="369"/>
      <c r="F981" s="369"/>
      <c r="G981" s="369"/>
      <c r="H981" s="369"/>
      <c r="I981" s="369"/>
      <c r="J981" s="369"/>
      <c r="K981" s="369"/>
      <c r="L981" s="369"/>
      <c r="M981" s="369"/>
      <c r="N981" s="369"/>
      <c r="O981" s="369"/>
      <c r="P981" s="369"/>
      <c r="Q981" s="369"/>
      <c r="R981" s="369"/>
      <c r="S981" s="369"/>
      <c r="T981" s="369"/>
      <c r="U981" s="369"/>
      <c r="V981" s="369"/>
      <c r="W981" s="369"/>
      <c r="X981" s="369"/>
      <c r="Y981" s="369"/>
      <c r="Z981" s="369"/>
      <c r="AA981" s="369"/>
      <c r="AB981" s="688"/>
    </row>
    <row r="982" spans="3:28" ht="15.75" customHeight="1">
      <c r="C982" s="369"/>
      <c r="D982" s="369"/>
      <c r="E982" s="369"/>
      <c r="F982" s="369"/>
      <c r="G982" s="369"/>
      <c r="H982" s="369"/>
      <c r="I982" s="369"/>
      <c r="J982" s="369"/>
      <c r="K982" s="369"/>
      <c r="L982" s="369"/>
      <c r="M982" s="369"/>
      <c r="N982" s="369"/>
      <c r="O982" s="369"/>
      <c r="P982" s="369"/>
      <c r="Q982" s="369"/>
      <c r="R982" s="369"/>
      <c r="S982" s="369"/>
      <c r="T982" s="369"/>
      <c r="U982" s="369"/>
      <c r="V982" s="369"/>
      <c r="W982" s="369"/>
      <c r="X982" s="369"/>
      <c r="Y982" s="369"/>
      <c r="Z982" s="369"/>
      <c r="AA982" s="369"/>
      <c r="AB982" s="688"/>
    </row>
    <row r="983" spans="3:28" ht="15.75" customHeight="1">
      <c r="C983" s="369"/>
      <c r="D983" s="369"/>
      <c r="E983" s="369"/>
      <c r="F983" s="369"/>
      <c r="G983" s="369"/>
      <c r="H983" s="369"/>
      <c r="I983" s="369"/>
      <c r="J983" s="369"/>
      <c r="K983" s="369"/>
      <c r="L983" s="369"/>
      <c r="M983" s="369"/>
      <c r="N983" s="369"/>
      <c r="O983" s="369"/>
      <c r="P983" s="369"/>
      <c r="Q983" s="369"/>
      <c r="R983" s="369"/>
      <c r="S983" s="369"/>
      <c r="T983" s="369"/>
      <c r="U983" s="369"/>
      <c r="V983" s="369"/>
      <c r="W983" s="369"/>
      <c r="X983" s="369"/>
      <c r="Y983" s="369"/>
      <c r="Z983" s="369"/>
      <c r="AA983" s="369"/>
      <c r="AB983" s="688"/>
    </row>
    <row r="984" spans="3:28" ht="15.75" customHeight="1">
      <c r="C984" s="369"/>
      <c r="D984" s="369"/>
      <c r="E984" s="369"/>
      <c r="F984" s="369"/>
      <c r="G984" s="369"/>
      <c r="H984" s="369"/>
      <c r="I984" s="369"/>
      <c r="J984" s="369"/>
      <c r="K984" s="369"/>
      <c r="L984" s="369"/>
      <c r="M984" s="369"/>
      <c r="N984" s="369"/>
      <c r="O984" s="369"/>
      <c r="P984" s="369"/>
      <c r="Q984" s="369"/>
      <c r="R984" s="369"/>
      <c r="S984" s="369"/>
      <c r="T984" s="369"/>
      <c r="U984" s="369"/>
      <c r="V984" s="369"/>
      <c r="W984" s="369"/>
      <c r="X984" s="369"/>
      <c r="Y984" s="369"/>
      <c r="Z984" s="369"/>
      <c r="AA984" s="369"/>
      <c r="AB984" s="688"/>
    </row>
    <row r="985" spans="3:28" ht="15.75" customHeight="1">
      <c r="C985" s="369"/>
      <c r="D985" s="369"/>
      <c r="E985" s="369"/>
      <c r="F985" s="369"/>
      <c r="G985" s="369"/>
      <c r="H985" s="369"/>
      <c r="I985" s="369"/>
      <c r="J985" s="369"/>
      <c r="K985" s="369"/>
      <c r="L985" s="369"/>
      <c r="M985" s="369"/>
      <c r="N985" s="369"/>
      <c r="O985" s="369"/>
      <c r="P985" s="369"/>
      <c r="Q985" s="369"/>
      <c r="R985" s="369"/>
      <c r="S985" s="369"/>
      <c r="T985" s="369"/>
      <c r="U985" s="369"/>
      <c r="V985" s="369"/>
      <c r="W985" s="369"/>
      <c r="X985" s="369"/>
      <c r="Y985" s="369"/>
      <c r="Z985" s="369"/>
      <c r="AA985" s="369"/>
      <c r="AB985" s="688"/>
    </row>
    <row r="986" spans="3:28" ht="15.75" customHeight="1">
      <c r="C986" s="369"/>
      <c r="D986" s="369"/>
      <c r="E986" s="369"/>
      <c r="F986" s="369"/>
      <c r="G986" s="369"/>
      <c r="H986" s="369"/>
      <c r="I986" s="369"/>
      <c r="J986" s="369"/>
      <c r="K986" s="369"/>
      <c r="L986" s="369"/>
      <c r="M986" s="369"/>
      <c r="N986" s="369"/>
      <c r="O986" s="369"/>
      <c r="P986" s="369"/>
      <c r="Q986" s="369"/>
      <c r="R986" s="369"/>
      <c r="S986" s="369"/>
      <c r="T986" s="369"/>
      <c r="U986" s="369"/>
      <c r="V986" s="369"/>
      <c r="W986" s="369"/>
      <c r="X986" s="369"/>
      <c r="Y986" s="369"/>
      <c r="Z986" s="369"/>
      <c r="AA986" s="369"/>
      <c r="AB986" s="688"/>
    </row>
    <row r="987" spans="3:28" ht="15.75" customHeight="1">
      <c r="C987" s="369"/>
      <c r="D987" s="369"/>
      <c r="E987" s="369"/>
      <c r="F987" s="369"/>
      <c r="G987" s="369"/>
      <c r="H987" s="369"/>
      <c r="I987" s="369"/>
      <c r="J987" s="369"/>
      <c r="K987" s="369"/>
      <c r="L987" s="369"/>
      <c r="M987" s="369"/>
      <c r="N987" s="369"/>
      <c r="O987" s="369"/>
      <c r="P987" s="369"/>
      <c r="Q987" s="369"/>
      <c r="R987" s="369"/>
      <c r="S987" s="369"/>
      <c r="T987" s="369"/>
      <c r="U987" s="369"/>
      <c r="V987" s="369"/>
      <c r="W987" s="369"/>
      <c r="X987" s="369"/>
      <c r="Y987" s="369"/>
      <c r="Z987" s="369"/>
      <c r="AA987" s="369"/>
      <c r="AB987" s="688"/>
    </row>
    <row r="988" spans="3:28" ht="15.75" customHeight="1">
      <c r="C988" s="369"/>
      <c r="D988" s="369"/>
      <c r="E988" s="369"/>
      <c r="F988" s="369"/>
      <c r="G988" s="369"/>
      <c r="H988" s="369"/>
      <c r="I988" s="369"/>
      <c r="J988" s="369"/>
      <c r="K988" s="369"/>
      <c r="L988" s="369"/>
      <c r="M988" s="369"/>
      <c r="N988" s="369"/>
      <c r="O988" s="369"/>
      <c r="P988" s="369"/>
      <c r="Q988" s="369"/>
      <c r="R988" s="369"/>
      <c r="S988" s="369"/>
      <c r="T988" s="369"/>
      <c r="U988" s="369"/>
      <c r="V988" s="369"/>
      <c r="W988" s="369"/>
      <c r="X988" s="369"/>
      <c r="Y988" s="369"/>
      <c r="Z988" s="369"/>
      <c r="AA988" s="369"/>
      <c r="AB988" s="688"/>
    </row>
    <row r="989" spans="3:28" ht="15.75" customHeight="1">
      <c r="C989" s="369"/>
      <c r="D989" s="369"/>
      <c r="E989" s="369"/>
      <c r="F989" s="369"/>
      <c r="G989" s="369"/>
      <c r="H989" s="369"/>
      <c r="I989" s="369"/>
      <c r="J989" s="369"/>
      <c r="K989" s="369"/>
      <c r="L989" s="369"/>
      <c r="M989" s="369"/>
      <c r="N989" s="369"/>
      <c r="O989" s="369"/>
      <c r="P989" s="369"/>
      <c r="Q989" s="369"/>
      <c r="R989" s="369"/>
      <c r="S989" s="369"/>
      <c r="T989" s="369"/>
      <c r="U989" s="369"/>
      <c r="V989" s="369"/>
      <c r="W989" s="369"/>
      <c r="X989" s="369"/>
      <c r="Y989" s="369"/>
      <c r="Z989" s="369"/>
      <c r="AA989" s="369"/>
      <c r="AB989" s="688"/>
    </row>
    <row r="990" spans="3:28" ht="15.75" customHeight="1">
      <c r="C990" s="369"/>
      <c r="D990" s="369"/>
      <c r="E990" s="369"/>
      <c r="F990" s="369"/>
      <c r="G990" s="369"/>
      <c r="H990" s="369"/>
      <c r="I990" s="369"/>
      <c r="J990" s="369"/>
      <c r="K990" s="369"/>
      <c r="L990" s="369"/>
      <c r="M990" s="369"/>
      <c r="N990" s="369"/>
      <c r="O990" s="369"/>
      <c r="P990" s="369"/>
      <c r="Q990" s="369"/>
      <c r="R990" s="369"/>
      <c r="S990" s="369"/>
      <c r="T990" s="369"/>
      <c r="U990" s="369"/>
      <c r="V990" s="369"/>
      <c r="W990" s="369"/>
      <c r="X990" s="369"/>
      <c r="Y990" s="369"/>
      <c r="Z990" s="369"/>
      <c r="AA990" s="369"/>
      <c r="AB990" s="688"/>
    </row>
    <row r="991" spans="3:28" ht="15.75" customHeight="1">
      <c r="C991" s="369"/>
      <c r="D991" s="369"/>
      <c r="E991" s="369"/>
      <c r="F991" s="369"/>
      <c r="G991" s="369"/>
      <c r="H991" s="369"/>
      <c r="I991" s="369"/>
      <c r="J991" s="369"/>
      <c r="K991" s="369"/>
      <c r="L991" s="369"/>
      <c r="M991" s="369"/>
      <c r="N991" s="369"/>
      <c r="O991" s="369"/>
      <c r="P991" s="369"/>
      <c r="Q991" s="369"/>
      <c r="R991" s="369"/>
      <c r="S991" s="369"/>
      <c r="T991" s="369"/>
      <c r="U991" s="369"/>
      <c r="V991" s="369"/>
      <c r="W991" s="369"/>
      <c r="X991" s="369"/>
      <c r="Y991" s="369"/>
      <c r="Z991" s="369"/>
      <c r="AA991" s="369"/>
      <c r="AB991" s="688"/>
    </row>
    <row r="992" spans="3:28" ht="15.75" customHeight="1">
      <c r="C992" s="369"/>
      <c r="D992" s="369"/>
      <c r="E992" s="369"/>
      <c r="F992" s="369"/>
      <c r="G992" s="369"/>
      <c r="H992" s="369"/>
      <c r="I992" s="369"/>
      <c r="J992" s="369"/>
      <c r="K992" s="369"/>
      <c r="L992" s="369"/>
      <c r="M992" s="369"/>
      <c r="N992" s="369"/>
      <c r="O992" s="369"/>
      <c r="P992" s="369"/>
      <c r="Q992" s="369"/>
      <c r="R992" s="369"/>
      <c r="S992" s="369"/>
      <c r="T992" s="369"/>
      <c r="U992" s="369"/>
      <c r="V992" s="369"/>
      <c r="W992" s="369"/>
      <c r="X992" s="369"/>
      <c r="Y992" s="369"/>
      <c r="Z992" s="369"/>
      <c r="AA992" s="369"/>
      <c r="AB992" s="688"/>
    </row>
    <row r="993" spans="3:28" ht="15.75" customHeight="1">
      <c r="C993" s="369"/>
      <c r="D993" s="369"/>
      <c r="E993" s="369"/>
      <c r="F993" s="369"/>
      <c r="G993" s="369"/>
      <c r="H993" s="369"/>
      <c r="I993" s="369"/>
      <c r="J993" s="369"/>
      <c r="K993" s="369"/>
      <c r="L993" s="369"/>
      <c r="M993" s="369"/>
      <c r="N993" s="369"/>
      <c r="O993" s="369"/>
      <c r="P993" s="369"/>
      <c r="Q993" s="369"/>
      <c r="R993" s="369"/>
      <c r="S993" s="369"/>
      <c r="T993" s="369"/>
      <c r="U993" s="369"/>
      <c r="V993" s="369"/>
      <c r="W993" s="369"/>
      <c r="X993" s="369"/>
      <c r="Y993" s="369"/>
      <c r="Z993" s="369"/>
      <c r="AA993" s="369"/>
      <c r="AB993" s="688"/>
    </row>
    <row r="994" spans="3:28" ht="15.75" customHeight="1">
      <c r="C994" s="369"/>
      <c r="D994" s="369"/>
      <c r="E994" s="369"/>
      <c r="F994" s="369"/>
      <c r="G994" s="369"/>
      <c r="H994" s="369"/>
      <c r="I994" s="369"/>
      <c r="J994" s="369"/>
      <c r="K994" s="369"/>
      <c r="L994" s="369"/>
      <c r="M994" s="369"/>
      <c r="N994" s="369"/>
      <c r="O994" s="369"/>
      <c r="P994" s="369"/>
      <c r="Q994" s="369"/>
      <c r="R994" s="369"/>
      <c r="S994" s="369"/>
      <c r="T994" s="369"/>
      <c r="U994" s="369"/>
      <c r="V994" s="369"/>
      <c r="W994" s="369"/>
      <c r="X994" s="369"/>
      <c r="Y994" s="369"/>
      <c r="Z994" s="369"/>
      <c r="AA994" s="369"/>
      <c r="AB994" s="688"/>
    </row>
    <row r="995" spans="3:28" ht="15.75" customHeight="1">
      <c r="C995" s="369"/>
      <c r="D995" s="369"/>
      <c r="E995" s="369"/>
      <c r="F995" s="369"/>
      <c r="G995" s="369"/>
      <c r="H995" s="369"/>
      <c r="I995" s="369"/>
      <c r="J995" s="369"/>
      <c r="K995" s="369"/>
      <c r="L995" s="369"/>
      <c r="M995" s="369"/>
      <c r="N995" s="369"/>
      <c r="O995" s="369"/>
      <c r="P995" s="369"/>
      <c r="Q995" s="369"/>
      <c r="R995" s="369"/>
      <c r="S995" s="369"/>
      <c r="T995" s="369"/>
      <c r="U995" s="369"/>
      <c r="V995" s="369"/>
      <c r="W995" s="369"/>
      <c r="X995" s="369"/>
      <c r="Y995" s="369"/>
      <c r="Z995" s="369"/>
      <c r="AA995" s="369"/>
      <c r="AB995" s="688"/>
    </row>
    <row r="996" spans="3:28" ht="15.75" customHeight="1">
      <c r="C996" s="369"/>
      <c r="D996" s="369"/>
      <c r="E996" s="369"/>
      <c r="F996" s="369"/>
      <c r="G996" s="369"/>
      <c r="H996" s="369"/>
      <c r="I996" s="369"/>
      <c r="J996" s="369"/>
      <c r="K996" s="369"/>
      <c r="L996" s="369"/>
      <c r="M996" s="369"/>
      <c r="N996" s="369"/>
      <c r="O996" s="369"/>
      <c r="P996" s="369"/>
      <c r="Q996" s="369"/>
      <c r="R996" s="369"/>
      <c r="S996" s="369"/>
      <c r="T996" s="369"/>
      <c r="U996" s="369"/>
      <c r="V996" s="369"/>
      <c r="W996" s="369"/>
      <c r="X996" s="369"/>
      <c r="Y996" s="369"/>
      <c r="Z996" s="369"/>
      <c r="AA996" s="369"/>
      <c r="AB996" s="688"/>
    </row>
    <row r="997" spans="3:28" ht="15.75" customHeight="1">
      <c r="C997" s="369"/>
      <c r="D997" s="369"/>
      <c r="E997" s="369"/>
      <c r="F997" s="369"/>
      <c r="G997" s="369"/>
      <c r="H997" s="369"/>
      <c r="I997" s="369"/>
      <c r="J997" s="369"/>
      <c r="K997" s="369"/>
      <c r="L997" s="369"/>
      <c r="M997" s="369"/>
      <c r="N997" s="369"/>
      <c r="O997" s="369"/>
      <c r="P997" s="369"/>
      <c r="Q997" s="369"/>
      <c r="R997" s="369"/>
      <c r="S997" s="369"/>
      <c r="T997" s="369"/>
      <c r="U997" s="369"/>
      <c r="V997" s="369"/>
      <c r="W997" s="369"/>
      <c r="X997" s="369"/>
      <c r="Y997" s="369"/>
      <c r="Z997" s="369"/>
      <c r="AA997" s="369"/>
      <c r="AB997" s="688"/>
    </row>
    <row r="998" spans="3:28" ht="15.75" customHeight="1">
      <c r="C998" s="369"/>
      <c r="D998" s="369"/>
      <c r="E998" s="369"/>
      <c r="F998" s="369"/>
      <c r="G998" s="369"/>
      <c r="H998" s="369"/>
      <c r="I998" s="369"/>
      <c r="J998" s="369"/>
      <c r="K998" s="369"/>
      <c r="L998" s="369"/>
      <c r="M998" s="369"/>
      <c r="N998" s="369"/>
      <c r="O998" s="369"/>
      <c r="P998" s="369"/>
      <c r="Q998" s="369"/>
      <c r="R998" s="369"/>
      <c r="S998" s="369"/>
      <c r="T998" s="369"/>
      <c r="U998" s="369"/>
      <c r="V998" s="369"/>
      <c r="W998" s="369"/>
      <c r="X998" s="369"/>
      <c r="Y998" s="369"/>
      <c r="Z998" s="369"/>
      <c r="AA998" s="369"/>
      <c r="AB998" s="688"/>
    </row>
    <row r="999" spans="3:28" ht="15.75" customHeight="1">
      <c r="C999" s="369"/>
      <c r="D999" s="369"/>
      <c r="E999" s="369"/>
      <c r="F999" s="369"/>
      <c r="G999" s="369"/>
      <c r="H999" s="369"/>
      <c r="I999" s="369"/>
      <c r="J999" s="369"/>
      <c r="K999" s="369"/>
      <c r="L999" s="369"/>
      <c r="M999" s="369"/>
      <c r="N999" s="369"/>
      <c r="O999" s="369"/>
      <c r="P999" s="369"/>
      <c r="Q999" s="369"/>
      <c r="R999" s="369"/>
      <c r="S999" s="369"/>
      <c r="T999" s="369"/>
      <c r="U999" s="369"/>
      <c r="V999" s="369"/>
      <c r="W999" s="369"/>
      <c r="X999" s="369"/>
      <c r="Y999" s="369"/>
      <c r="Z999" s="369"/>
      <c r="AA999" s="369"/>
      <c r="AB999" s="688"/>
    </row>
    <row r="1000" spans="3:28" ht="15.75" customHeight="1">
      <c r="C1000" s="369"/>
      <c r="D1000" s="369"/>
      <c r="E1000" s="369"/>
      <c r="F1000" s="369"/>
      <c r="G1000" s="369"/>
      <c r="H1000" s="369"/>
      <c r="I1000" s="369"/>
      <c r="J1000" s="369"/>
      <c r="K1000" s="369"/>
      <c r="L1000" s="369"/>
      <c r="M1000" s="369"/>
      <c r="N1000" s="369"/>
      <c r="O1000" s="369"/>
      <c r="P1000" s="369"/>
      <c r="Q1000" s="369"/>
      <c r="R1000" s="369"/>
      <c r="S1000" s="369"/>
      <c r="T1000" s="369"/>
      <c r="U1000" s="369"/>
      <c r="V1000" s="369"/>
      <c r="W1000" s="369"/>
      <c r="X1000" s="369"/>
      <c r="Y1000" s="369"/>
      <c r="Z1000" s="369"/>
      <c r="AA1000" s="369"/>
      <c r="AB1000" s="688"/>
    </row>
    <row r="1001" spans="3:28" ht="15.75" customHeight="1">
      <c r="C1001" s="369"/>
      <c r="D1001" s="369"/>
      <c r="E1001" s="369"/>
      <c r="F1001" s="369"/>
      <c r="G1001" s="369"/>
      <c r="H1001" s="369"/>
      <c r="I1001" s="369"/>
      <c r="J1001" s="369"/>
      <c r="K1001" s="369"/>
      <c r="L1001" s="369"/>
      <c r="M1001" s="369"/>
      <c r="N1001" s="369"/>
      <c r="O1001" s="369"/>
      <c r="P1001" s="369"/>
      <c r="Q1001" s="369"/>
      <c r="R1001" s="369"/>
      <c r="S1001" s="369"/>
      <c r="T1001" s="369"/>
      <c r="U1001" s="369"/>
      <c r="V1001" s="369"/>
      <c r="W1001" s="369"/>
      <c r="X1001" s="369"/>
      <c r="Y1001" s="369"/>
      <c r="Z1001" s="369"/>
      <c r="AA1001" s="369"/>
      <c r="AB1001" s="688"/>
    </row>
    <row r="1002" spans="3:28" ht="15.75" customHeight="1">
      <c r="C1002" s="369"/>
      <c r="D1002" s="369"/>
      <c r="E1002" s="369"/>
      <c r="F1002" s="369"/>
      <c r="G1002" s="369"/>
      <c r="H1002" s="369"/>
      <c r="I1002" s="369"/>
      <c r="J1002" s="369"/>
      <c r="K1002" s="369"/>
      <c r="L1002" s="369"/>
      <c r="M1002" s="369"/>
      <c r="N1002" s="369"/>
      <c r="O1002" s="369"/>
      <c r="P1002" s="369"/>
      <c r="Q1002" s="369"/>
      <c r="R1002" s="369"/>
      <c r="S1002" s="369"/>
      <c r="T1002" s="369"/>
      <c r="U1002" s="369"/>
      <c r="V1002" s="369"/>
      <c r="W1002" s="369"/>
      <c r="X1002" s="369"/>
      <c r="Y1002" s="369"/>
      <c r="Z1002" s="369"/>
      <c r="AA1002" s="369"/>
      <c r="AB1002" s="688"/>
    </row>
    <row r="1003" spans="3:28" ht="15.75" customHeight="1">
      <c r="C1003" s="369"/>
      <c r="D1003" s="369"/>
      <c r="E1003" s="369"/>
      <c r="F1003" s="369"/>
      <c r="G1003" s="369"/>
      <c r="H1003" s="369"/>
      <c r="I1003" s="369"/>
      <c r="J1003" s="369"/>
      <c r="K1003" s="369"/>
      <c r="L1003" s="369"/>
      <c r="M1003" s="369"/>
      <c r="N1003" s="369"/>
      <c r="O1003" s="369"/>
      <c r="P1003" s="369"/>
      <c r="Q1003" s="369"/>
      <c r="R1003" s="369"/>
      <c r="S1003" s="369"/>
      <c r="T1003" s="369"/>
      <c r="U1003" s="369"/>
      <c r="V1003" s="369"/>
      <c r="W1003" s="369"/>
      <c r="X1003" s="369"/>
      <c r="Y1003" s="369"/>
      <c r="Z1003" s="369"/>
      <c r="AA1003" s="369"/>
      <c r="AB1003" s="688"/>
    </row>
    <row r="1004" spans="3:28" ht="15.75" customHeight="1">
      <c r="C1004" s="369"/>
      <c r="D1004" s="369"/>
      <c r="E1004" s="369"/>
      <c r="F1004" s="369"/>
      <c r="G1004" s="369"/>
      <c r="H1004" s="369"/>
      <c r="I1004" s="369"/>
      <c r="J1004" s="369"/>
      <c r="K1004" s="369"/>
      <c r="L1004" s="369"/>
      <c r="M1004" s="369"/>
      <c r="N1004" s="369"/>
      <c r="O1004" s="369"/>
      <c r="P1004" s="369"/>
      <c r="Q1004" s="369"/>
      <c r="R1004" s="369"/>
      <c r="S1004" s="369"/>
      <c r="T1004" s="369"/>
      <c r="U1004" s="369"/>
      <c r="V1004" s="369"/>
      <c r="W1004" s="369"/>
      <c r="X1004" s="369"/>
      <c r="Y1004" s="369"/>
      <c r="Z1004" s="369"/>
      <c r="AA1004" s="369"/>
      <c r="AB1004" s="688"/>
    </row>
    <row r="1005" spans="3:28" ht="15.75" customHeight="1">
      <c r="C1005" s="369"/>
      <c r="D1005" s="369"/>
      <c r="E1005" s="369"/>
      <c r="F1005" s="369"/>
      <c r="G1005" s="369"/>
      <c r="H1005" s="369"/>
      <c r="I1005" s="369"/>
      <c r="J1005" s="369"/>
      <c r="K1005" s="369"/>
      <c r="L1005" s="369"/>
      <c r="M1005" s="369"/>
      <c r="N1005" s="369"/>
      <c r="O1005" s="369"/>
      <c r="P1005" s="369"/>
      <c r="Q1005" s="369"/>
      <c r="R1005" s="369"/>
      <c r="S1005" s="369"/>
      <c r="T1005" s="369"/>
      <c r="U1005" s="369"/>
      <c r="V1005" s="369"/>
      <c r="W1005" s="369"/>
      <c r="X1005" s="369"/>
      <c r="Y1005" s="369"/>
      <c r="Z1005" s="369"/>
      <c r="AA1005" s="369"/>
      <c r="AB1005" s="688"/>
    </row>
    <row r="1006" spans="3:28" ht="15.75" customHeight="1">
      <c r="C1006" s="369"/>
      <c r="D1006" s="369"/>
      <c r="E1006" s="369"/>
      <c r="F1006" s="369"/>
      <c r="G1006" s="369"/>
      <c r="H1006" s="369"/>
      <c r="I1006" s="369"/>
      <c r="J1006" s="369"/>
      <c r="K1006" s="369"/>
      <c r="L1006" s="369"/>
      <c r="M1006" s="369"/>
      <c r="N1006" s="369"/>
      <c r="O1006" s="369"/>
      <c r="P1006" s="369"/>
      <c r="Q1006" s="369"/>
      <c r="R1006" s="369"/>
      <c r="S1006" s="369"/>
      <c r="T1006" s="369"/>
      <c r="U1006" s="369"/>
      <c r="V1006" s="369"/>
      <c r="W1006" s="369"/>
      <c r="X1006" s="369"/>
      <c r="Y1006" s="369"/>
      <c r="Z1006" s="369"/>
      <c r="AA1006" s="369"/>
      <c r="AB1006" s="688"/>
    </row>
    <row r="1007" spans="3:28" ht="15.75" customHeight="1">
      <c r="C1007" s="369"/>
      <c r="D1007" s="369"/>
      <c r="E1007" s="369"/>
      <c r="F1007" s="369"/>
      <c r="G1007" s="369"/>
      <c r="H1007" s="369"/>
      <c r="I1007" s="369"/>
      <c r="J1007" s="369"/>
      <c r="K1007" s="369"/>
      <c r="L1007" s="369"/>
      <c r="M1007" s="369"/>
      <c r="N1007" s="369"/>
      <c r="O1007" s="369"/>
      <c r="P1007" s="369"/>
      <c r="Q1007" s="369"/>
      <c r="R1007" s="369"/>
      <c r="S1007" s="369"/>
      <c r="T1007" s="369"/>
      <c r="U1007" s="369"/>
      <c r="V1007" s="369"/>
      <c r="W1007" s="369"/>
      <c r="X1007" s="369"/>
      <c r="Y1007" s="369"/>
      <c r="Z1007" s="369"/>
      <c r="AA1007" s="369"/>
      <c r="AB1007" s="688"/>
    </row>
    <row r="1008" spans="3:28" ht="15.75" customHeight="1">
      <c r="C1008" s="369"/>
      <c r="D1008" s="369"/>
      <c r="E1008" s="369"/>
      <c r="F1008" s="369"/>
      <c r="G1008" s="369"/>
      <c r="H1008" s="369"/>
      <c r="I1008" s="369"/>
      <c r="J1008" s="369"/>
      <c r="K1008" s="369"/>
      <c r="L1008" s="369"/>
      <c r="M1008" s="369"/>
      <c r="N1008" s="369"/>
      <c r="O1008" s="369"/>
      <c r="P1008" s="369"/>
      <c r="Q1008" s="369"/>
      <c r="R1008" s="369"/>
      <c r="S1008" s="369"/>
      <c r="T1008" s="369"/>
      <c r="U1008" s="369"/>
      <c r="V1008" s="369"/>
      <c r="W1008" s="369"/>
      <c r="X1008" s="369"/>
      <c r="Y1008" s="369"/>
      <c r="Z1008" s="369"/>
      <c r="AA1008" s="369"/>
      <c r="AB1008" s="688"/>
    </row>
    <row r="1009" spans="3:28" ht="15.75" customHeight="1">
      <c r="C1009" s="369"/>
      <c r="D1009" s="369"/>
      <c r="E1009" s="369"/>
      <c r="F1009" s="369"/>
      <c r="G1009" s="369"/>
      <c r="H1009" s="369"/>
      <c r="I1009" s="369"/>
      <c r="J1009" s="369"/>
      <c r="K1009" s="369"/>
      <c r="L1009" s="369"/>
      <c r="M1009" s="369"/>
      <c r="N1009" s="369"/>
      <c r="O1009" s="369"/>
      <c r="P1009" s="369"/>
      <c r="Q1009" s="369"/>
      <c r="R1009" s="369"/>
      <c r="S1009" s="369"/>
      <c r="T1009" s="369"/>
      <c r="U1009" s="369"/>
      <c r="V1009" s="369"/>
      <c r="W1009" s="369"/>
      <c r="X1009" s="369"/>
      <c r="Y1009" s="369"/>
      <c r="Z1009" s="369"/>
      <c r="AA1009" s="369"/>
      <c r="AB1009" s="688"/>
    </row>
    <row r="1010" spans="3:28" ht="15.75" customHeight="1">
      <c r="C1010" s="369"/>
      <c r="D1010" s="369"/>
      <c r="E1010" s="369"/>
      <c r="F1010" s="369"/>
      <c r="G1010" s="369"/>
      <c r="H1010" s="369"/>
      <c r="I1010" s="369"/>
      <c r="J1010" s="369"/>
      <c r="K1010" s="369"/>
      <c r="L1010" s="369"/>
      <c r="M1010" s="369"/>
      <c r="N1010" s="369"/>
      <c r="O1010" s="369"/>
      <c r="P1010" s="369"/>
      <c r="Q1010" s="369"/>
      <c r="R1010" s="369"/>
      <c r="S1010" s="369"/>
      <c r="T1010" s="369"/>
      <c r="U1010" s="369"/>
      <c r="V1010" s="369"/>
      <c r="W1010" s="369"/>
      <c r="X1010" s="369"/>
      <c r="Y1010" s="369"/>
      <c r="Z1010" s="369"/>
      <c r="AA1010" s="369"/>
      <c r="AB1010" s="688"/>
    </row>
    <row r="1011" spans="3:28" ht="15.75" customHeight="1">
      <c r="C1011" s="369"/>
      <c r="D1011" s="369"/>
      <c r="E1011" s="369"/>
      <c r="F1011" s="369"/>
      <c r="G1011" s="369"/>
      <c r="H1011" s="369"/>
      <c r="I1011" s="369"/>
      <c r="J1011" s="369"/>
      <c r="K1011" s="369"/>
      <c r="L1011" s="369"/>
      <c r="M1011" s="369"/>
      <c r="N1011" s="369"/>
      <c r="O1011" s="369"/>
      <c r="P1011" s="369"/>
      <c r="Q1011" s="369"/>
      <c r="R1011" s="369"/>
      <c r="S1011" s="369"/>
      <c r="T1011" s="369"/>
      <c r="U1011" s="369"/>
      <c r="V1011" s="369"/>
      <c r="W1011" s="369"/>
      <c r="X1011" s="369"/>
      <c r="Y1011" s="369"/>
      <c r="Z1011" s="369"/>
      <c r="AA1011" s="369"/>
      <c r="AB1011" s="688"/>
    </row>
    <row r="1012" spans="3:28" ht="15.75" customHeight="1">
      <c r="C1012" s="369"/>
      <c r="D1012" s="369"/>
      <c r="E1012" s="369"/>
      <c r="F1012" s="369"/>
      <c r="G1012" s="369"/>
      <c r="H1012" s="369"/>
      <c r="I1012" s="369"/>
      <c r="J1012" s="369"/>
      <c r="K1012" s="369"/>
      <c r="L1012" s="369"/>
      <c r="M1012" s="369"/>
      <c r="N1012" s="369"/>
      <c r="O1012" s="369"/>
      <c r="P1012" s="369"/>
      <c r="Q1012" s="369"/>
      <c r="R1012" s="369"/>
      <c r="S1012" s="369"/>
      <c r="T1012" s="369"/>
      <c r="U1012" s="369"/>
      <c r="V1012" s="369"/>
      <c r="W1012" s="369"/>
      <c r="X1012" s="369"/>
      <c r="Y1012" s="369"/>
      <c r="Z1012" s="369"/>
      <c r="AA1012" s="369"/>
      <c r="AB1012" s="688"/>
    </row>
    <row r="1013" spans="3:28" ht="15.75" customHeight="1">
      <c r="C1013" s="369"/>
      <c r="D1013" s="369"/>
      <c r="E1013" s="369"/>
      <c r="F1013" s="369"/>
      <c r="G1013" s="369"/>
      <c r="H1013" s="369"/>
      <c r="I1013" s="369"/>
      <c r="J1013" s="369"/>
      <c r="K1013" s="369"/>
      <c r="L1013" s="369"/>
      <c r="M1013" s="369"/>
      <c r="N1013" s="369"/>
      <c r="O1013" s="369"/>
      <c r="P1013" s="369"/>
      <c r="Q1013" s="369"/>
      <c r="R1013" s="369"/>
      <c r="S1013" s="369"/>
      <c r="T1013" s="369"/>
      <c r="U1013" s="369"/>
      <c r="V1013" s="369"/>
      <c r="W1013" s="369"/>
      <c r="X1013" s="369"/>
      <c r="Y1013" s="369"/>
      <c r="Z1013" s="369"/>
      <c r="AA1013" s="369"/>
      <c r="AB1013" s="688"/>
    </row>
    <row r="1014" spans="3:28" ht="15.75" customHeight="1">
      <c r="C1014" s="369"/>
      <c r="D1014" s="369"/>
      <c r="E1014" s="369"/>
      <c r="F1014" s="369"/>
      <c r="G1014" s="369"/>
      <c r="H1014" s="369"/>
      <c r="I1014" s="369"/>
      <c r="J1014" s="369"/>
      <c r="K1014" s="369"/>
      <c r="L1014" s="369"/>
      <c r="M1014" s="369"/>
      <c r="N1014" s="369"/>
      <c r="O1014" s="369"/>
      <c r="P1014" s="369"/>
      <c r="Q1014" s="369"/>
      <c r="R1014" s="369"/>
      <c r="S1014" s="369"/>
      <c r="T1014" s="369"/>
      <c r="U1014" s="369"/>
      <c r="V1014" s="369"/>
      <c r="W1014" s="369"/>
      <c r="X1014" s="369"/>
      <c r="Y1014" s="369"/>
      <c r="Z1014" s="369"/>
      <c r="AA1014" s="369"/>
      <c r="AB1014" s="688"/>
    </row>
    <row r="1015" spans="3:28" ht="15.75" customHeight="1">
      <c r="C1015" s="369"/>
      <c r="D1015" s="369"/>
      <c r="E1015" s="369"/>
      <c r="F1015" s="369"/>
      <c r="G1015" s="369"/>
      <c r="H1015" s="369"/>
      <c r="I1015" s="369"/>
      <c r="J1015" s="369"/>
      <c r="K1015" s="369"/>
      <c r="L1015" s="369"/>
      <c r="M1015" s="369"/>
      <c r="N1015" s="369"/>
      <c r="O1015" s="369"/>
      <c r="P1015" s="369"/>
      <c r="Q1015" s="369"/>
      <c r="R1015" s="369"/>
      <c r="S1015" s="369"/>
      <c r="T1015" s="369"/>
      <c r="U1015" s="369"/>
      <c r="V1015" s="369"/>
      <c r="W1015" s="369"/>
      <c r="X1015" s="369"/>
      <c r="Y1015" s="369"/>
      <c r="Z1015" s="369"/>
      <c r="AA1015" s="369"/>
      <c r="AB1015" s="688"/>
    </row>
    <row r="1016" spans="3:28" ht="15.75" customHeight="1">
      <c r="C1016" s="369"/>
      <c r="D1016" s="369"/>
      <c r="E1016" s="369"/>
      <c r="F1016" s="369"/>
      <c r="G1016" s="369"/>
      <c r="H1016" s="369"/>
      <c r="I1016" s="369"/>
      <c r="J1016" s="369"/>
      <c r="K1016" s="369"/>
      <c r="L1016" s="369"/>
      <c r="M1016" s="369"/>
      <c r="N1016" s="369"/>
      <c r="O1016" s="369"/>
      <c r="P1016" s="369"/>
      <c r="Q1016" s="369"/>
      <c r="R1016" s="369"/>
      <c r="S1016" s="369"/>
      <c r="T1016" s="369"/>
      <c r="U1016" s="369"/>
      <c r="V1016" s="369"/>
      <c r="W1016" s="369"/>
      <c r="X1016" s="369"/>
      <c r="Y1016" s="369"/>
      <c r="Z1016" s="369"/>
      <c r="AA1016" s="369"/>
      <c r="AB1016" s="688"/>
    </row>
    <row r="1017" spans="3:28" ht="15.75" customHeight="1">
      <c r="C1017" s="369"/>
      <c r="D1017" s="369"/>
      <c r="E1017" s="369"/>
      <c r="F1017" s="369"/>
      <c r="G1017" s="369"/>
      <c r="H1017" s="369"/>
      <c r="I1017" s="369"/>
      <c r="J1017" s="369"/>
      <c r="K1017" s="369"/>
      <c r="L1017" s="369"/>
      <c r="M1017" s="369"/>
      <c r="N1017" s="369"/>
      <c r="O1017" s="369"/>
      <c r="P1017" s="369"/>
      <c r="Q1017" s="369"/>
      <c r="R1017" s="369"/>
      <c r="S1017" s="369"/>
      <c r="T1017" s="369"/>
      <c r="U1017" s="369"/>
      <c r="V1017" s="369"/>
      <c r="W1017" s="369"/>
      <c r="X1017" s="369"/>
      <c r="Y1017" s="369"/>
      <c r="Z1017" s="369"/>
      <c r="AA1017" s="369"/>
      <c r="AB1017" s="688"/>
    </row>
    <row r="1018" spans="3:28" ht="15.75" customHeight="1">
      <c r="C1018" s="369"/>
      <c r="D1018" s="369"/>
      <c r="E1018" s="369"/>
      <c r="F1018" s="369"/>
      <c r="G1018" s="369"/>
      <c r="H1018" s="369"/>
      <c r="I1018" s="369"/>
      <c r="J1018" s="369"/>
      <c r="K1018" s="369"/>
      <c r="L1018" s="369"/>
      <c r="M1018" s="369"/>
      <c r="N1018" s="369"/>
      <c r="O1018" s="369"/>
      <c r="P1018" s="369"/>
      <c r="Q1018" s="369"/>
      <c r="R1018" s="369"/>
      <c r="S1018" s="369"/>
      <c r="T1018" s="369"/>
      <c r="U1018" s="369"/>
      <c r="V1018" s="369"/>
      <c r="W1018" s="369"/>
      <c r="X1018" s="369"/>
      <c r="Y1018" s="369"/>
      <c r="Z1018" s="369"/>
      <c r="AA1018" s="369"/>
      <c r="AB1018" s="688"/>
    </row>
    <row r="1019" spans="3:28" ht="15.75" customHeight="1">
      <c r="C1019" s="369"/>
      <c r="D1019" s="369"/>
      <c r="E1019" s="369"/>
      <c r="F1019" s="369"/>
      <c r="G1019" s="369"/>
      <c r="H1019" s="369"/>
      <c r="I1019" s="369"/>
      <c r="J1019" s="369"/>
      <c r="K1019" s="369"/>
      <c r="L1019" s="369"/>
      <c r="M1019" s="369"/>
      <c r="N1019" s="369"/>
      <c r="O1019" s="369"/>
      <c r="P1019" s="369"/>
      <c r="Q1019" s="369"/>
      <c r="R1019" s="369"/>
      <c r="S1019" s="369"/>
      <c r="T1019" s="369"/>
      <c r="U1019" s="369"/>
      <c r="V1019" s="369"/>
      <c r="W1019" s="369"/>
      <c r="X1019" s="369"/>
      <c r="Y1019" s="369"/>
      <c r="Z1019" s="369"/>
      <c r="AA1019" s="369"/>
      <c r="AB1019" s="688"/>
    </row>
    <row r="1020" spans="3:28" ht="15.75" customHeight="1">
      <c r="C1020" s="369"/>
      <c r="D1020" s="369"/>
      <c r="E1020" s="369"/>
      <c r="F1020" s="369"/>
      <c r="G1020" s="369"/>
      <c r="H1020" s="369"/>
      <c r="I1020" s="369"/>
      <c r="J1020" s="369"/>
      <c r="K1020" s="369"/>
      <c r="L1020" s="369"/>
      <c r="M1020" s="369"/>
      <c r="N1020" s="369"/>
      <c r="O1020" s="369"/>
      <c r="P1020" s="369"/>
      <c r="Q1020" s="369"/>
      <c r="R1020" s="369"/>
      <c r="S1020" s="369"/>
      <c r="T1020" s="369"/>
      <c r="U1020" s="369"/>
      <c r="V1020" s="369"/>
      <c r="W1020" s="369"/>
      <c r="X1020" s="369"/>
      <c r="Y1020" s="369"/>
      <c r="Z1020" s="369"/>
      <c r="AA1020" s="369"/>
      <c r="AB1020" s="688"/>
    </row>
    <row r="1021" spans="3:28" ht="15.75" customHeight="1">
      <c r="C1021" s="369"/>
      <c r="D1021" s="369"/>
      <c r="E1021" s="369"/>
      <c r="F1021" s="369"/>
      <c r="G1021" s="369"/>
      <c r="H1021" s="369"/>
      <c r="I1021" s="369"/>
      <c r="J1021" s="369"/>
      <c r="K1021" s="369"/>
      <c r="L1021" s="369"/>
      <c r="M1021" s="369"/>
      <c r="N1021" s="369"/>
      <c r="O1021" s="369"/>
      <c r="P1021" s="369"/>
      <c r="Q1021" s="369"/>
      <c r="R1021" s="369"/>
      <c r="S1021" s="369"/>
      <c r="T1021" s="369"/>
      <c r="U1021" s="369"/>
      <c r="V1021" s="369"/>
      <c r="W1021" s="369"/>
      <c r="X1021" s="369"/>
      <c r="Y1021" s="369"/>
      <c r="Z1021" s="369"/>
      <c r="AA1021" s="369"/>
      <c r="AB1021" s="688"/>
    </row>
    <row r="1022" spans="3:28" ht="15.75" customHeight="1">
      <c r="C1022" s="369"/>
      <c r="D1022" s="369"/>
      <c r="E1022" s="369"/>
      <c r="F1022" s="369"/>
      <c r="G1022" s="369"/>
      <c r="H1022" s="369"/>
      <c r="I1022" s="369"/>
      <c r="J1022" s="369"/>
      <c r="K1022" s="369"/>
      <c r="L1022" s="369"/>
      <c r="M1022" s="369"/>
      <c r="N1022" s="369"/>
      <c r="O1022" s="369"/>
      <c r="P1022" s="369"/>
      <c r="Q1022" s="369"/>
      <c r="R1022" s="369"/>
      <c r="S1022" s="369"/>
      <c r="T1022" s="369"/>
      <c r="U1022" s="369"/>
      <c r="V1022" s="369"/>
      <c r="W1022" s="369"/>
      <c r="X1022" s="369"/>
      <c r="Y1022" s="369"/>
      <c r="Z1022" s="369"/>
      <c r="AA1022" s="369"/>
      <c r="AB1022" s="688"/>
    </row>
    <row r="1023" spans="3:28" ht="15.75" customHeight="1">
      <c r="C1023" s="369"/>
      <c r="D1023" s="369"/>
      <c r="E1023" s="369"/>
      <c r="F1023" s="369"/>
      <c r="G1023" s="369"/>
      <c r="H1023" s="369"/>
      <c r="I1023" s="369"/>
      <c r="J1023" s="369"/>
      <c r="K1023" s="369"/>
      <c r="L1023" s="369"/>
      <c r="M1023" s="369"/>
      <c r="N1023" s="369"/>
      <c r="O1023" s="369"/>
      <c r="P1023" s="369"/>
      <c r="Q1023" s="369"/>
      <c r="R1023" s="369"/>
      <c r="S1023" s="369"/>
      <c r="T1023" s="369"/>
      <c r="U1023" s="369"/>
      <c r="V1023" s="369"/>
      <c r="W1023" s="369"/>
      <c r="X1023" s="369"/>
      <c r="Y1023" s="369"/>
      <c r="Z1023" s="369"/>
      <c r="AA1023" s="369"/>
      <c r="AB1023" s="688"/>
    </row>
    <row r="1024" spans="3:28" ht="15.75" customHeight="1">
      <c r="C1024" s="369"/>
      <c r="D1024" s="369"/>
      <c r="E1024" s="369"/>
      <c r="F1024" s="369"/>
      <c r="G1024" s="369"/>
      <c r="H1024" s="369"/>
      <c r="I1024" s="369"/>
      <c r="J1024" s="369"/>
      <c r="K1024" s="369"/>
      <c r="L1024" s="369"/>
      <c r="M1024" s="369"/>
      <c r="N1024" s="369"/>
      <c r="O1024" s="369"/>
      <c r="P1024" s="369"/>
      <c r="Q1024" s="369"/>
      <c r="R1024" s="369"/>
      <c r="S1024" s="369"/>
      <c r="T1024" s="369"/>
      <c r="U1024" s="369"/>
      <c r="V1024" s="369"/>
      <c r="W1024" s="369"/>
      <c r="X1024" s="369"/>
      <c r="Y1024" s="369"/>
      <c r="Z1024" s="369"/>
      <c r="AA1024" s="369"/>
      <c r="AB1024" s="688"/>
    </row>
    <row r="1025" spans="3:28" ht="15.75" customHeight="1">
      <c r="C1025" s="369"/>
      <c r="D1025" s="369"/>
      <c r="E1025" s="369"/>
      <c r="F1025" s="369"/>
      <c r="G1025" s="369"/>
      <c r="H1025" s="369"/>
      <c r="I1025" s="369"/>
      <c r="J1025" s="369"/>
      <c r="K1025" s="369"/>
      <c r="L1025" s="369"/>
      <c r="M1025" s="369"/>
      <c r="N1025" s="369"/>
      <c r="O1025" s="369"/>
      <c r="P1025" s="369"/>
      <c r="Q1025" s="369"/>
      <c r="R1025" s="369"/>
      <c r="S1025" s="369"/>
      <c r="T1025" s="369"/>
      <c r="U1025" s="369"/>
      <c r="V1025" s="369"/>
      <c r="W1025" s="369"/>
      <c r="X1025" s="369"/>
      <c r="Y1025" s="369"/>
      <c r="Z1025" s="369"/>
      <c r="AA1025" s="369"/>
      <c r="AB1025" s="688"/>
    </row>
    <row r="1026" spans="3:28" ht="15.75" customHeight="1">
      <c r="C1026" s="369"/>
      <c r="D1026" s="369"/>
      <c r="E1026" s="369"/>
      <c r="F1026" s="369"/>
      <c r="G1026" s="369"/>
      <c r="H1026" s="369"/>
      <c r="I1026" s="369"/>
      <c r="J1026" s="369"/>
      <c r="K1026" s="369"/>
      <c r="L1026" s="369"/>
      <c r="M1026" s="369"/>
      <c r="N1026" s="369"/>
      <c r="O1026" s="369"/>
      <c r="P1026" s="369"/>
      <c r="Q1026" s="369"/>
      <c r="R1026" s="369"/>
      <c r="S1026" s="369"/>
      <c r="T1026" s="369"/>
      <c r="U1026" s="369"/>
      <c r="V1026" s="369"/>
      <c r="W1026" s="369"/>
      <c r="X1026" s="369"/>
      <c r="Y1026" s="369"/>
      <c r="Z1026" s="369"/>
      <c r="AA1026" s="369"/>
      <c r="AB1026" s="688"/>
    </row>
    <row r="1027" spans="3:28" ht="15.75" customHeight="1">
      <c r="C1027" s="369"/>
      <c r="D1027" s="369"/>
      <c r="E1027" s="369"/>
      <c r="F1027" s="369"/>
      <c r="G1027" s="369"/>
      <c r="H1027" s="369"/>
      <c r="I1027" s="369"/>
      <c r="J1027" s="369"/>
      <c r="K1027" s="369"/>
      <c r="L1027" s="369"/>
      <c r="M1027" s="369"/>
      <c r="N1027" s="369"/>
      <c r="O1027" s="369"/>
      <c r="P1027" s="369"/>
      <c r="Q1027" s="369"/>
      <c r="R1027" s="369"/>
      <c r="S1027" s="369"/>
      <c r="T1027" s="369"/>
      <c r="U1027" s="369"/>
      <c r="V1027" s="369"/>
      <c r="W1027" s="369"/>
      <c r="X1027" s="369"/>
      <c r="Y1027" s="369"/>
      <c r="Z1027" s="369"/>
      <c r="AA1027" s="369"/>
      <c r="AB1027" s="688"/>
    </row>
    <row r="1028" spans="3:28" ht="15.75" customHeight="1">
      <c r="C1028" s="369"/>
      <c r="D1028" s="369"/>
      <c r="E1028" s="369"/>
      <c r="F1028" s="369"/>
      <c r="G1028" s="369"/>
      <c r="H1028" s="369"/>
      <c r="I1028" s="369"/>
      <c r="J1028" s="369"/>
      <c r="K1028" s="369"/>
      <c r="L1028" s="369"/>
      <c r="M1028" s="369"/>
      <c r="N1028" s="369"/>
      <c r="O1028" s="369"/>
      <c r="P1028" s="369"/>
      <c r="Q1028" s="369"/>
      <c r="R1028" s="369"/>
      <c r="S1028" s="369"/>
      <c r="T1028" s="369"/>
      <c r="U1028" s="369"/>
      <c r="V1028" s="369"/>
      <c r="W1028" s="369"/>
      <c r="X1028" s="369"/>
      <c r="Y1028" s="369"/>
      <c r="Z1028" s="369"/>
      <c r="AA1028" s="369"/>
      <c r="AB1028" s="688"/>
    </row>
    <row r="1029" spans="3:28" ht="15.75" customHeight="1">
      <c r="C1029" s="369"/>
      <c r="K1029" s="369"/>
      <c r="L1029" s="369"/>
      <c r="M1029" s="369"/>
      <c r="N1029" s="369"/>
      <c r="O1029" s="369"/>
      <c r="P1029" s="369"/>
      <c r="Q1029" s="369"/>
      <c r="R1029" s="369"/>
      <c r="S1029" s="369"/>
      <c r="T1029" s="369"/>
      <c r="U1029" s="369"/>
      <c r="V1029" s="369"/>
      <c r="W1029" s="369"/>
      <c r="X1029" s="369"/>
      <c r="Y1029" s="369"/>
      <c r="Z1029" s="369"/>
      <c r="AA1029" s="369"/>
      <c r="AB1029" s="688"/>
    </row>
    <row r="1030" spans="3:28" ht="15.75" customHeight="1">
      <c r="C1030" s="369"/>
      <c r="K1030" s="369"/>
      <c r="L1030" s="369"/>
      <c r="M1030" s="369"/>
      <c r="N1030" s="369"/>
      <c r="O1030" s="369"/>
      <c r="P1030" s="369"/>
      <c r="Q1030" s="369"/>
      <c r="R1030" s="369"/>
      <c r="S1030" s="369"/>
      <c r="T1030" s="369"/>
      <c r="U1030" s="369"/>
      <c r="V1030" s="369"/>
      <c r="W1030" s="369"/>
      <c r="X1030" s="369"/>
      <c r="Y1030" s="369"/>
      <c r="Z1030" s="369"/>
      <c r="AA1030" s="369"/>
      <c r="AB1030" s="688"/>
    </row>
    <row r="1031" spans="3:28" ht="15.75" customHeight="1">
      <c r="C1031" s="369"/>
      <c r="K1031" s="369"/>
      <c r="L1031" s="369"/>
      <c r="M1031" s="369"/>
      <c r="N1031" s="369"/>
      <c r="O1031" s="369"/>
      <c r="P1031" s="369"/>
      <c r="Q1031" s="369"/>
      <c r="R1031" s="369"/>
      <c r="S1031" s="369"/>
      <c r="T1031" s="369"/>
      <c r="U1031" s="369"/>
      <c r="V1031" s="369"/>
      <c r="W1031" s="369"/>
      <c r="X1031" s="369"/>
      <c r="Y1031" s="369"/>
      <c r="Z1031" s="369"/>
      <c r="AA1031" s="369"/>
      <c r="AB1031" s="688"/>
    </row>
    <row r="1032" spans="3:28" ht="15" customHeight="1">
      <c r="C1032" s="369"/>
      <c r="K1032" s="369"/>
      <c r="L1032" s="369"/>
      <c r="M1032" s="369"/>
      <c r="N1032" s="369"/>
      <c r="O1032" s="369"/>
      <c r="P1032" s="369"/>
      <c r="Q1032" s="369"/>
      <c r="R1032" s="369"/>
      <c r="S1032" s="369"/>
      <c r="T1032" s="369"/>
      <c r="U1032" s="369"/>
      <c r="V1032" s="369"/>
      <c r="W1032" s="369"/>
      <c r="X1032" s="369"/>
      <c r="Y1032" s="369"/>
      <c r="Z1032" s="369"/>
      <c r="AA1032" s="369"/>
    </row>
    <row r="1033" spans="3:28" ht="15" customHeight="1">
      <c r="C1033" s="369"/>
      <c r="K1033" s="369"/>
      <c r="L1033" s="369"/>
      <c r="M1033" s="369"/>
      <c r="N1033" s="369"/>
      <c r="O1033" s="369"/>
      <c r="P1033" s="369"/>
      <c r="Q1033" s="369"/>
      <c r="R1033" s="369"/>
      <c r="S1033" s="369"/>
      <c r="T1033" s="369"/>
      <c r="U1033" s="369"/>
      <c r="V1033" s="369"/>
      <c r="W1033" s="369"/>
      <c r="X1033" s="369"/>
      <c r="Y1033" s="369"/>
      <c r="Z1033" s="369"/>
      <c r="AA1033" s="369"/>
    </row>
    <row r="1034" spans="3:28" ht="15" customHeight="1">
      <c r="C1034" s="369"/>
      <c r="K1034" s="369"/>
      <c r="L1034" s="369"/>
      <c r="M1034" s="369"/>
      <c r="N1034" s="369"/>
      <c r="O1034" s="369"/>
      <c r="P1034" s="369"/>
      <c r="Q1034" s="369"/>
      <c r="R1034" s="369"/>
    </row>
  </sheetData>
  <mergeCells count="1387">
    <mergeCell ref="C88:D89"/>
    <mergeCell ref="E88:E89"/>
    <mergeCell ref="C108:D109"/>
    <mergeCell ref="E108:E109"/>
    <mergeCell ref="F108:M108"/>
    <mergeCell ref="N108:N109"/>
    <mergeCell ref="C84:D84"/>
    <mergeCell ref="J73:N73"/>
    <mergeCell ref="F63:I63"/>
    <mergeCell ref="J63:M63"/>
    <mergeCell ref="E69:I69"/>
    <mergeCell ref="C73:D73"/>
    <mergeCell ref="C126:D126"/>
    <mergeCell ref="F126:I126"/>
    <mergeCell ref="J126:M126"/>
    <mergeCell ref="P126:Q126"/>
    <mergeCell ref="J26:N26"/>
    <mergeCell ref="C44:D44"/>
    <mergeCell ref="C45:D45"/>
    <mergeCell ref="C29:D29"/>
    <mergeCell ref="E29:I29"/>
    <mergeCell ref="J28:N28"/>
    <mergeCell ref="J29:N29"/>
    <mergeCell ref="O29:P29"/>
    <mergeCell ref="O28:P28"/>
    <mergeCell ref="C82:D82"/>
    <mergeCell ref="C106:D106"/>
    <mergeCell ref="E106:I106"/>
    <mergeCell ref="J106:N106"/>
    <mergeCell ref="O106:P106"/>
    <mergeCell ref="F43:I43"/>
    <mergeCell ref="P42:Q42"/>
    <mergeCell ref="P94:Q94"/>
    <mergeCell ref="C46:D46"/>
    <mergeCell ref="J55:M56"/>
    <mergeCell ref="J53:M53"/>
    <mergeCell ref="F53:I53"/>
    <mergeCell ref="P90:Q91"/>
    <mergeCell ref="F81:I81"/>
    <mergeCell ref="C53:D53"/>
    <mergeCell ref="P60:Q60"/>
    <mergeCell ref="C32:D33"/>
    <mergeCell ref="C41:D41"/>
    <mergeCell ref="F51:I52"/>
    <mergeCell ref="F36:I37"/>
    <mergeCell ref="J36:M37"/>
    <mergeCell ref="O36:O37"/>
    <mergeCell ref="F33:I33"/>
    <mergeCell ref="C58:D59"/>
    <mergeCell ref="P81:Q81"/>
    <mergeCell ref="S32:S33"/>
    <mergeCell ref="C42:D42"/>
    <mergeCell ref="P44:Q44"/>
    <mergeCell ref="E70:I70"/>
    <mergeCell ref="J44:M44"/>
    <mergeCell ref="F44:I44"/>
    <mergeCell ref="Q69:R69"/>
    <mergeCell ref="O70:P70"/>
    <mergeCell ref="Q70:R70"/>
    <mergeCell ref="N77:N78"/>
    <mergeCell ref="J85:M86"/>
    <mergeCell ref="C87:D87"/>
    <mergeCell ref="O73:P73"/>
    <mergeCell ref="O74:P74"/>
    <mergeCell ref="J45:M45"/>
    <mergeCell ref="C55:D56"/>
    <mergeCell ref="E55:E56"/>
    <mergeCell ref="F55:I56"/>
    <mergeCell ref="J47:M48"/>
    <mergeCell ref="J35:M35"/>
    <mergeCell ref="C47:D48"/>
    <mergeCell ref="E47:E48"/>
    <mergeCell ref="F47:I48"/>
    <mergeCell ref="P45:Q45"/>
    <mergeCell ref="P43:Q43"/>
    <mergeCell ref="J38:M38"/>
    <mergeCell ref="C43:D43"/>
    <mergeCell ref="J43:M43"/>
    <mergeCell ref="E51:E52"/>
    <mergeCell ref="O49:O50"/>
    <mergeCell ref="J57:M57"/>
    <mergeCell ref="E58:E59"/>
    <mergeCell ref="F58:I59"/>
    <mergeCell ref="P41:Q41"/>
    <mergeCell ref="C51:D52"/>
    <mergeCell ref="F45:I45"/>
    <mergeCell ref="C60:D60"/>
    <mergeCell ref="F60:I60"/>
    <mergeCell ref="P54:Q54"/>
    <mergeCell ref="P46:Q46"/>
    <mergeCell ref="F41:I41"/>
    <mergeCell ref="F38:I38"/>
    <mergeCell ref="C105:D105"/>
    <mergeCell ref="E105:I105"/>
    <mergeCell ref="J105:N105"/>
    <mergeCell ref="O105:P105"/>
    <mergeCell ref="Q105:R105"/>
    <mergeCell ref="C94:D94"/>
    <mergeCell ref="F94:I94"/>
    <mergeCell ref="J94:M94"/>
    <mergeCell ref="C81:D81"/>
    <mergeCell ref="C95:D95"/>
    <mergeCell ref="O102:P102"/>
    <mergeCell ref="Q102:R102"/>
    <mergeCell ref="C96:D96"/>
    <mergeCell ref="C104:D104"/>
    <mergeCell ref="Q104:R104"/>
    <mergeCell ref="P63:Q63"/>
    <mergeCell ref="Q72:R72"/>
    <mergeCell ref="Q73:R73"/>
    <mergeCell ref="Q74:R74"/>
    <mergeCell ref="O77:O78"/>
    <mergeCell ref="P77:Q78"/>
    <mergeCell ref="R77:R78"/>
    <mergeCell ref="E73:I73"/>
    <mergeCell ref="E74:I74"/>
    <mergeCell ref="J74:N74"/>
    <mergeCell ref="J78:M78"/>
    <mergeCell ref="C90:D91"/>
    <mergeCell ref="F84:I84"/>
    <mergeCell ref="O88:O89"/>
    <mergeCell ref="F78:I78"/>
    <mergeCell ref="C71:D71"/>
    <mergeCell ref="C72:D72"/>
    <mergeCell ref="C7:U7"/>
    <mergeCell ref="C8:D8"/>
    <mergeCell ref="C9:D9"/>
    <mergeCell ref="C10:D10"/>
    <mergeCell ref="S30:AA30"/>
    <mergeCell ref="V31:X31"/>
    <mergeCell ref="Y31:AA31"/>
    <mergeCell ref="V32:V33"/>
    <mergeCell ref="W32:W33"/>
    <mergeCell ref="X32:X33"/>
    <mergeCell ref="Y32:Y33"/>
    <mergeCell ref="Z32:Z33"/>
    <mergeCell ref="AA32:AA33"/>
    <mergeCell ref="E8:I8"/>
    <mergeCell ref="E9:I9"/>
    <mergeCell ref="E10:I10"/>
    <mergeCell ref="E11:I11"/>
    <mergeCell ref="E12:I12"/>
    <mergeCell ref="E13:I13"/>
    <mergeCell ref="N32:N33"/>
    <mergeCell ref="J33:M33"/>
    <mergeCell ref="F32:M32"/>
    <mergeCell ref="E27:I27"/>
    <mergeCell ref="J27:N27"/>
    <mergeCell ref="E28:I28"/>
    <mergeCell ref="O27:P27"/>
    <mergeCell ref="E32:E33"/>
    <mergeCell ref="J16:N16"/>
    <mergeCell ref="S17:U17"/>
    <mergeCell ref="J18:N18"/>
    <mergeCell ref="J19:N19"/>
    <mergeCell ref="C127:D127"/>
    <mergeCell ref="C38:D38"/>
    <mergeCell ref="S131:AA131"/>
    <mergeCell ref="S132:U132"/>
    <mergeCell ref="V132:X132"/>
    <mergeCell ref="Y132:AA132"/>
    <mergeCell ref="J127:M127"/>
    <mergeCell ref="P127:Q127"/>
    <mergeCell ref="P116:Q117"/>
    <mergeCell ref="O116:O117"/>
    <mergeCell ref="C49:D50"/>
    <mergeCell ref="J25:N25"/>
    <mergeCell ref="C103:D103"/>
    <mergeCell ref="F116:I117"/>
    <mergeCell ref="J116:M117"/>
    <mergeCell ref="F128:I128"/>
    <mergeCell ref="J128:M128"/>
    <mergeCell ref="P128:Q128"/>
    <mergeCell ref="P118:Q118"/>
    <mergeCell ref="J125:M125"/>
    <mergeCell ref="J123:M123"/>
    <mergeCell ref="P123:Q123"/>
    <mergeCell ref="P125:Q125"/>
    <mergeCell ref="J96:M96"/>
    <mergeCell ref="J90:M91"/>
    <mergeCell ref="O108:O109"/>
    <mergeCell ref="F87:I87"/>
    <mergeCell ref="E104:I104"/>
    <mergeCell ref="J104:N104"/>
    <mergeCell ref="O104:P104"/>
    <mergeCell ref="P96:Q96"/>
    <mergeCell ref="J54:M54"/>
    <mergeCell ref="C110:D110"/>
    <mergeCell ref="F110:I110"/>
    <mergeCell ref="J110:M110"/>
    <mergeCell ref="C128:D128"/>
    <mergeCell ref="F118:I118"/>
    <mergeCell ref="J118:M118"/>
    <mergeCell ref="C5:D5"/>
    <mergeCell ref="P5:U5"/>
    <mergeCell ref="C6:U6"/>
    <mergeCell ref="E5:N5"/>
    <mergeCell ref="C11:D11"/>
    <mergeCell ref="C12:D12"/>
    <mergeCell ref="C13:D13"/>
    <mergeCell ref="C14:D14"/>
    <mergeCell ref="C15:D15"/>
    <mergeCell ref="C16:D16"/>
    <mergeCell ref="C17:D17"/>
    <mergeCell ref="C18:D18"/>
    <mergeCell ref="C19:D19"/>
    <mergeCell ref="C20:D20"/>
    <mergeCell ref="C21:D21"/>
    <mergeCell ref="C22:D22"/>
    <mergeCell ref="E17:I17"/>
    <mergeCell ref="E18:I18"/>
    <mergeCell ref="E14:I14"/>
    <mergeCell ref="E15:I15"/>
    <mergeCell ref="E16:I16"/>
    <mergeCell ref="O16:U16"/>
    <mergeCell ref="E19:I19"/>
    <mergeCell ref="E20:I20"/>
    <mergeCell ref="F88:I89"/>
    <mergeCell ref="F90:I91"/>
    <mergeCell ref="F109:I109"/>
    <mergeCell ref="J109:M109"/>
    <mergeCell ref="F95:I95"/>
    <mergeCell ref="J95:M95"/>
    <mergeCell ref="F127:I127"/>
    <mergeCell ref="C25:D25"/>
    <mergeCell ref="E25:I25"/>
    <mergeCell ref="F82:I82"/>
    <mergeCell ref="F80:I80"/>
    <mergeCell ref="C80:D80"/>
    <mergeCell ref="F83:I83"/>
    <mergeCell ref="J83:M83"/>
    <mergeCell ref="P83:Q83"/>
    <mergeCell ref="C97:D97"/>
    <mergeCell ref="F97:I97"/>
    <mergeCell ref="J97:M97"/>
    <mergeCell ref="P97:Q97"/>
    <mergeCell ref="P62:Q62"/>
    <mergeCell ref="J82:M82"/>
    <mergeCell ref="C98:D98"/>
    <mergeCell ref="F98:I98"/>
    <mergeCell ref="J98:M98"/>
    <mergeCell ref="P98:Q98"/>
    <mergeCell ref="C83:D83"/>
    <mergeCell ref="P85:Q86"/>
    <mergeCell ref="C85:D86"/>
    <mergeCell ref="E85:E86"/>
    <mergeCell ref="F85:I86"/>
    <mergeCell ref="C93:D93"/>
    <mergeCell ref="F93:I93"/>
    <mergeCell ref="J93:M93"/>
    <mergeCell ref="P93:Q93"/>
    <mergeCell ref="O8:U8"/>
    <mergeCell ref="J8:N8"/>
    <mergeCell ref="J9:N9"/>
    <mergeCell ref="J10:N10"/>
    <mergeCell ref="J11:N11"/>
    <mergeCell ref="J12:N12"/>
    <mergeCell ref="J13:N13"/>
    <mergeCell ref="J14:N14"/>
    <mergeCell ref="J15:N15"/>
    <mergeCell ref="O9:U9"/>
    <mergeCell ref="O10:U10"/>
    <mergeCell ref="O13:U13"/>
    <mergeCell ref="O14:U14"/>
    <mergeCell ref="O11:U11"/>
    <mergeCell ref="O12:U12"/>
    <mergeCell ref="O15:U15"/>
    <mergeCell ref="J17:N17"/>
    <mergeCell ref="P92:Q92"/>
    <mergeCell ref="P82:Q82"/>
    <mergeCell ref="J80:M80"/>
    <mergeCell ref="C100:R100"/>
    <mergeCell ref="Q101:R101"/>
    <mergeCell ref="O101:P101"/>
    <mergeCell ref="E21:I21"/>
    <mergeCell ref="E22:I22"/>
    <mergeCell ref="C68:R68"/>
    <mergeCell ref="C77:D78"/>
    <mergeCell ref="E77:E78"/>
    <mergeCell ref="C24:R24"/>
    <mergeCell ref="C26:D26"/>
    <mergeCell ref="E26:I26"/>
    <mergeCell ref="P34:Q34"/>
    <mergeCell ref="J40:M40"/>
    <mergeCell ref="F42:I42"/>
    <mergeCell ref="J61:M61"/>
    <mergeCell ref="C35:D35"/>
    <mergeCell ref="P32:Q33"/>
    <mergeCell ref="Q25:R25"/>
    <mergeCell ref="R32:R33"/>
    <mergeCell ref="O90:O91"/>
    <mergeCell ref="O85:O86"/>
    <mergeCell ref="O47:O48"/>
    <mergeCell ref="P47:Q48"/>
    <mergeCell ref="P58:Q59"/>
    <mergeCell ref="J58:M59"/>
    <mergeCell ref="F46:I46"/>
    <mergeCell ref="J46:M46"/>
    <mergeCell ref="P57:Q57"/>
    <mergeCell ref="E72:I72"/>
    <mergeCell ref="O17:R17"/>
    <mergeCell ref="O21:U21"/>
    <mergeCell ref="O22:U22"/>
    <mergeCell ref="E71:I71"/>
    <mergeCell ref="J71:N71"/>
    <mergeCell ref="J87:M87"/>
    <mergeCell ref="P87:Q87"/>
    <mergeCell ref="E49:E50"/>
    <mergeCell ref="C39:D39"/>
    <mergeCell ref="C34:D34"/>
    <mergeCell ref="F34:I34"/>
    <mergeCell ref="J34:M34"/>
    <mergeCell ref="O71:P71"/>
    <mergeCell ref="C61:D61"/>
    <mergeCell ref="F61:I61"/>
    <mergeCell ref="O26:P26"/>
    <mergeCell ref="C27:D27"/>
    <mergeCell ref="P36:Q37"/>
    <mergeCell ref="F54:I54"/>
    <mergeCell ref="C36:D37"/>
    <mergeCell ref="E36:E37"/>
    <mergeCell ref="F39:I39"/>
    <mergeCell ref="P35:Q35"/>
    <mergeCell ref="J20:N20"/>
    <mergeCell ref="J21:N21"/>
    <mergeCell ref="J22:N22"/>
    <mergeCell ref="O25:P25"/>
    <mergeCell ref="O32:O33"/>
    <mergeCell ref="P40:Q40"/>
    <mergeCell ref="O69:P69"/>
    <mergeCell ref="J72:N72"/>
    <mergeCell ref="O72:P72"/>
    <mergeCell ref="C120:D120"/>
    <mergeCell ref="F120:I120"/>
    <mergeCell ref="J120:M120"/>
    <mergeCell ref="P120:Q120"/>
    <mergeCell ref="E101:I101"/>
    <mergeCell ref="E103:I103"/>
    <mergeCell ref="J102:N102"/>
    <mergeCell ref="J103:N103"/>
    <mergeCell ref="O103:P103"/>
    <mergeCell ref="Q103:R103"/>
    <mergeCell ref="P108:Q109"/>
    <mergeCell ref="R108:R109"/>
    <mergeCell ref="J113:M113"/>
    <mergeCell ref="C123:D123"/>
    <mergeCell ref="F123:I123"/>
    <mergeCell ref="C102:D102"/>
    <mergeCell ref="E102:I102"/>
    <mergeCell ref="C122:D122"/>
    <mergeCell ref="F122:I122"/>
    <mergeCell ref="J122:M122"/>
    <mergeCell ref="P122:Q122"/>
    <mergeCell ref="C118:D118"/>
    <mergeCell ref="C116:D117"/>
    <mergeCell ref="E116:E117"/>
    <mergeCell ref="F114:I114"/>
    <mergeCell ref="J114:M114"/>
    <mergeCell ref="C111:D111"/>
    <mergeCell ref="F111:I111"/>
    <mergeCell ref="J111:M111"/>
    <mergeCell ref="P111:Q111"/>
    <mergeCell ref="P114:Q114"/>
    <mergeCell ref="C114:D114"/>
    <mergeCell ref="CN24:DF24"/>
    <mergeCell ref="C79:D79"/>
    <mergeCell ref="F79:I79"/>
    <mergeCell ref="J79:M79"/>
    <mergeCell ref="P79:Q79"/>
    <mergeCell ref="F35:I35"/>
    <mergeCell ref="BB24:BT24"/>
    <mergeCell ref="BU24:CM24"/>
    <mergeCell ref="S31:U31"/>
    <mergeCell ref="P51:Q52"/>
    <mergeCell ref="J60:M60"/>
    <mergeCell ref="U32:U33"/>
    <mergeCell ref="T32:T33"/>
    <mergeCell ref="P38:Q38"/>
    <mergeCell ref="Q71:R71"/>
    <mergeCell ref="C70:D70"/>
    <mergeCell ref="C62:D62"/>
    <mergeCell ref="F62:I62"/>
    <mergeCell ref="J62:M62"/>
    <mergeCell ref="C63:D63"/>
    <mergeCell ref="J51:M52"/>
    <mergeCell ref="J49:M50"/>
    <mergeCell ref="J70:N70"/>
    <mergeCell ref="J69:N69"/>
    <mergeCell ref="C69:D69"/>
    <mergeCell ref="C74:D74"/>
    <mergeCell ref="F77:M77"/>
    <mergeCell ref="J41:M41"/>
    <mergeCell ref="O55:O56"/>
    <mergeCell ref="O51:O52"/>
    <mergeCell ref="F49:I50"/>
    <mergeCell ref="JC24:JU24"/>
    <mergeCell ref="JV24:KN24"/>
    <mergeCell ref="KO24:LG24"/>
    <mergeCell ref="LH24:LZ24"/>
    <mergeCell ref="MA24:MS24"/>
    <mergeCell ref="MT24:NL24"/>
    <mergeCell ref="NM24:OE24"/>
    <mergeCell ref="OF24:OX24"/>
    <mergeCell ref="OY24:PQ24"/>
    <mergeCell ref="ACV24:ADN24"/>
    <mergeCell ref="ADO24:AEG24"/>
    <mergeCell ref="AEH24:AEZ24"/>
    <mergeCell ref="DG24:DY24"/>
    <mergeCell ref="DZ24:ER24"/>
    <mergeCell ref="ES24:FK24"/>
    <mergeCell ref="FL24:GD24"/>
    <mergeCell ref="GE24:GW24"/>
    <mergeCell ref="GX24:HP24"/>
    <mergeCell ref="HQ24:II24"/>
    <mergeCell ref="IJ24:JB24"/>
    <mergeCell ref="ABJ24:ACB24"/>
    <mergeCell ref="ACC24:ACU24"/>
    <mergeCell ref="AJK24:AKC24"/>
    <mergeCell ref="AKD24:AKV24"/>
    <mergeCell ref="AKW24:ALO24"/>
    <mergeCell ref="ALP24:AMH24"/>
    <mergeCell ref="AMI24:ANA24"/>
    <mergeCell ref="ANB24:ANT24"/>
    <mergeCell ref="ANU24:AOM24"/>
    <mergeCell ref="AON24:APF24"/>
    <mergeCell ref="APG24:APY24"/>
    <mergeCell ref="AFA24:AFS24"/>
    <mergeCell ref="AFT24:AGL24"/>
    <mergeCell ref="RW24:SO24"/>
    <mergeCell ref="SP24:TH24"/>
    <mergeCell ref="TI24:UA24"/>
    <mergeCell ref="UB24:UT24"/>
    <mergeCell ref="UU24:VM24"/>
    <mergeCell ref="PR24:QJ24"/>
    <mergeCell ref="QK24:RC24"/>
    <mergeCell ref="RD24:RV24"/>
    <mergeCell ref="AGM24:AHE24"/>
    <mergeCell ref="AHF24:AHX24"/>
    <mergeCell ref="AHY24:AIQ24"/>
    <mergeCell ref="AIR24:AJJ24"/>
    <mergeCell ref="WG24:WY24"/>
    <mergeCell ref="WZ24:XR24"/>
    <mergeCell ref="XS24:YK24"/>
    <mergeCell ref="YL24:ZD24"/>
    <mergeCell ref="ZE24:ZW24"/>
    <mergeCell ref="ZX24:AAP24"/>
    <mergeCell ref="AAQ24:ABI24"/>
    <mergeCell ref="VN24:WF24"/>
    <mergeCell ref="AWO24:AXG24"/>
    <mergeCell ref="AXH24:AXZ24"/>
    <mergeCell ref="AYA24:AYS24"/>
    <mergeCell ref="AYT24:AZL24"/>
    <mergeCell ref="AZM24:BAE24"/>
    <mergeCell ref="BAF24:BAX24"/>
    <mergeCell ref="BAY24:BBQ24"/>
    <mergeCell ref="BBR24:BCJ24"/>
    <mergeCell ref="BCK24:BDC24"/>
    <mergeCell ref="APZ24:AQR24"/>
    <mergeCell ref="AQS24:ARK24"/>
    <mergeCell ref="ARL24:ASD24"/>
    <mergeCell ref="ASE24:ASW24"/>
    <mergeCell ref="ASX24:ATP24"/>
    <mergeCell ref="ATQ24:AUI24"/>
    <mergeCell ref="AUJ24:AVB24"/>
    <mergeCell ref="AVC24:AVU24"/>
    <mergeCell ref="AVV24:AWN24"/>
    <mergeCell ref="BJS24:BKK24"/>
    <mergeCell ref="BKL24:BLD24"/>
    <mergeCell ref="BLE24:BLW24"/>
    <mergeCell ref="BLX24:BMP24"/>
    <mergeCell ref="BMQ24:BNI24"/>
    <mergeCell ref="BNJ24:BOB24"/>
    <mergeCell ref="BOC24:BOU24"/>
    <mergeCell ref="BOV24:BPN24"/>
    <mergeCell ref="BPO24:BQG24"/>
    <mergeCell ref="CKA24:CKS24"/>
    <mergeCell ref="CKT24:CLL24"/>
    <mergeCell ref="CLM24:CME24"/>
    <mergeCell ref="CMF24:CMX24"/>
    <mergeCell ref="BDD24:BDV24"/>
    <mergeCell ref="BDW24:BEO24"/>
    <mergeCell ref="BEP24:BFH24"/>
    <mergeCell ref="BFI24:BGA24"/>
    <mergeCell ref="BGB24:BGT24"/>
    <mergeCell ref="BGU24:BHM24"/>
    <mergeCell ref="BHN24:BIF24"/>
    <mergeCell ref="BIG24:BIY24"/>
    <mergeCell ref="BIZ24:BJR24"/>
    <mergeCell ref="CDL24:CED24"/>
    <mergeCell ref="BWW24:BXO24"/>
    <mergeCell ref="BXP24:BYH24"/>
    <mergeCell ref="BYI24:BZA24"/>
    <mergeCell ref="BZB24:BZT24"/>
    <mergeCell ref="BZU24:CAM24"/>
    <mergeCell ref="CAN24:CBF24"/>
    <mergeCell ref="CBG24:CBY24"/>
    <mergeCell ref="CBZ24:CCR24"/>
    <mergeCell ref="CCS24:CDK24"/>
    <mergeCell ref="BRT24:BSL24"/>
    <mergeCell ref="BSM24:BTE24"/>
    <mergeCell ref="BTF24:BTX24"/>
    <mergeCell ref="BTY24:BUQ24"/>
    <mergeCell ref="BUR24:BVJ24"/>
    <mergeCell ref="BQH24:BQZ24"/>
    <mergeCell ref="BRA24:BRS24"/>
    <mergeCell ref="BVK24:BWC24"/>
    <mergeCell ref="BWD24:BWV24"/>
    <mergeCell ref="COK24:CPC24"/>
    <mergeCell ref="CPD24:CPV24"/>
    <mergeCell ref="CPW24:CQO24"/>
    <mergeCell ref="CEE24:CEW24"/>
    <mergeCell ref="CEX24:CFP24"/>
    <mergeCell ref="CFQ24:CGI24"/>
    <mergeCell ref="CGJ24:CHB24"/>
    <mergeCell ref="CHC24:CHU24"/>
    <mergeCell ref="CHV24:CIN24"/>
    <mergeCell ref="CIO24:CJG24"/>
    <mergeCell ref="CJH24:CJZ24"/>
    <mergeCell ref="DDT24:DEL24"/>
    <mergeCell ref="DEM24:DFE24"/>
    <mergeCell ref="DFF24:DFX24"/>
    <mergeCell ref="DFY24:DGQ24"/>
    <mergeCell ref="DGR24:DHJ24"/>
    <mergeCell ref="DHK24:DIC24"/>
    <mergeCell ref="DID24:DIV24"/>
    <mergeCell ref="DIW24:DJO24"/>
    <mergeCell ref="DJP24:DKH24"/>
    <mergeCell ref="CXE24:CXW24"/>
    <mergeCell ref="CXX24:CYP24"/>
    <mergeCell ref="CYQ24:CZI24"/>
    <mergeCell ref="CZJ24:DAB24"/>
    <mergeCell ref="DAC24:DAU24"/>
    <mergeCell ref="DAV24:DBN24"/>
    <mergeCell ref="CMY24:CNQ24"/>
    <mergeCell ref="CNR24:COJ24"/>
    <mergeCell ref="DBO24:DCG24"/>
    <mergeCell ref="DCH24:DCZ24"/>
    <mergeCell ref="DDA24:DDS24"/>
    <mergeCell ref="CQP24:CRH24"/>
    <mergeCell ref="CRI24:CSA24"/>
    <mergeCell ref="CSB24:CST24"/>
    <mergeCell ref="CSU24:CTM24"/>
    <mergeCell ref="CTN24:CUF24"/>
    <mergeCell ref="CUG24:CUY24"/>
    <mergeCell ref="CUZ24:CVR24"/>
    <mergeCell ref="CVS24:CWK24"/>
    <mergeCell ref="CWL24:CXD24"/>
    <mergeCell ref="DQX24:DRP24"/>
    <mergeCell ref="DRQ24:DSI24"/>
    <mergeCell ref="DSJ24:DTB24"/>
    <mergeCell ref="DTC24:DTU24"/>
    <mergeCell ref="DTV24:DUN24"/>
    <mergeCell ref="DUO24:DVG24"/>
    <mergeCell ref="DVH24:DVZ24"/>
    <mergeCell ref="DWA24:DWS24"/>
    <mergeCell ref="DWT24:DXL24"/>
    <mergeCell ref="DKI24:DLA24"/>
    <mergeCell ref="DLB24:DLT24"/>
    <mergeCell ref="DLU24:DMM24"/>
    <mergeCell ref="DMN24:DNF24"/>
    <mergeCell ref="DNG24:DNY24"/>
    <mergeCell ref="DNZ24:DOR24"/>
    <mergeCell ref="DOS24:DPK24"/>
    <mergeCell ref="DPL24:DQD24"/>
    <mergeCell ref="DQE24:DQW24"/>
    <mergeCell ref="EEB24:EET24"/>
    <mergeCell ref="EEU24:EFM24"/>
    <mergeCell ref="EFN24:EGF24"/>
    <mergeCell ref="EGG24:EGY24"/>
    <mergeCell ref="EGZ24:EHR24"/>
    <mergeCell ref="EHS24:EIK24"/>
    <mergeCell ref="EIL24:EJD24"/>
    <mergeCell ref="EJE24:EJW24"/>
    <mergeCell ref="EJX24:EKP24"/>
    <mergeCell ref="DXM24:DYE24"/>
    <mergeCell ref="DYF24:DYX24"/>
    <mergeCell ref="DYY24:DZQ24"/>
    <mergeCell ref="DZR24:EAJ24"/>
    <mergeCell ref="EAK24:EBC24"/>
    <mergeCell ref="EBD24:EBV24"/>
    <mergeCell ref="EBW24:ECO24"/>
    <mergeCell ref="ECP24:EDH24"/>
    <mergeCell ref="EDI24:EEA24"/>
    <mergeCell ref="ERF24:ERX24"/>
    <mergeCell ref="ERY24:ESQ24"/>
    <mergeCell ref="ESR24:ETJ24"/>
    <mergeCell ref="ETK24:EUC24"/>
    <mergeCell ref="EUD24:EUV24"/>
    <mergeCell ref="EUW24:EVO24"/>
    <mergeCell ref="EVP24:EWH24"/>
    <mergeCell ref="EWI24:EXA24"/>
    <mergeCell ref="EXB24:EXT24"/>
    <mergeCell ref="FRN24:FSF24"/>
    <mergeCell ref="FSG24:FSY24"/>
    <mergeCell ref="FSZ24:FTR24"/>
    <mergeCell ref="FTS24:FUK24"/>
    <mergeCell ref="EKQ24:ELI24"/>
    <mergeCell ref="ELJ24:EMB24"/>
    <mergeCell ref="EMC24:EMU24"/>
    <mergeCell ref="EMV24:ENN24"/>
    <mergeCell ref="ENO24:EOG24"/>
    <mergeCell ref="EOH24:EOZ24"/>
    <mergeCell ref="EPA24:EPS24"/>
    <mergeCell ref="EPT24:EQL24"/>
    <mergeCell ref="EQM24:ERE24"/>
    <mergeCell ref="FKY24:FLQ24"/>
    <mergeCell ref="FEJ24:FFB24"/>
    <mergeCell ref="FFC24:FFU24"/>
    <mergeCell ref="FFV24:FGN24"/>
    <mergeCell ref="FGO24:FHG24"/>
    <mergeCell ref="FHH24:FHZ24"/>
    <mergeCell ref="FIA24:FIS24"/>
    <mergeCell ref="FIT24:FJL24"/>
    <mergeCell ref="FJM24:FKE24"/>
    <mergeCell ref="FKF24:FKX24"/>
    <mergeCell ref="EZG24:EZY24"/>
    <mergeCell ref="EZZ24:FAR24"/>
    <mergeCell ref="FAS24:FBK24"/>
    <mergeCell ref="FBL24:FCD24"/>
    <mergeCell ref="FCE24:FCW24"/>
    <mergeCell ref="EXU24:EYM24"/>
    <mergeCell ref="EYN24:EZF24"/>
    <mergeCell ref="FCX24:FDP24"/>
    <mergeCell ref="FDQ24:FEI24"/>
    <mergeCell ref="FVX24:FWP24"/>
    <mergeCell ref="FWQ24:FXI24"/>
    <mergeCell ref="FXJ24:FYB24"/>
    <mergeCell ref="FLR24:FMJ24"/>
    <mergeCell ref="FMK24:FNC24"/>
    <mergeCell ref="FND24:FNV24"/>
    <mergeCell ref="FNW24:FOO24"/>
    <mergeCell ref="FOP24:FPH24"/>
    <mergeCell ref="FPI24:FQA24"/>
    <mergeCell ref="FQB24:FQT24"/>
    <mergeCell ref="FQU24:FRM24"/>
    <mergeCell ref="GLG24:GLY24"/>
    <mergeCell ref="GLZ24:GMR24"/>
    <mergeCell ref="GMS24:GNK24"/>
    <mergeCell ref="GNL24:GOD24"/>
    <mergeCell ref="GOE24:GOW24"/>
    <mergeCell ref="GOX24:GPP24"/>
    <mergeCell ref="GPQ24:GQI24"/>
    <mergeCell ref="GQJ24:GRB24"/>
    <mergeCell ref="GRC24:GRU24"/>
    <mergeCell ref="GER24:GFJ24"/>
    <mergeCell ref="GFK24:GGC24"/>
    <mergeCell ref="GGD24:GGV24"/>
    <mergeCell ref="GGW24:GHO24"/>
    <mergeCell ref="GHP24:GIH24"/>
    <mergeCell ref="GII24:GJA24"/>
    <mergeCell ref="FUL24:FVD24"/>
    <mergeCell ref="FVE24:FVW24"/>
    <mergeCell ref="GJB24:GJT24"/>
    <mergeCell ref="GJU24:GKM24"/>
    <mergeCell ref="GKN24:GLF24"/>
    <mergeCell ref="FYC24:FYU24"/>
    <mergeCell ref="FYV24:FZN24"/>
    <mergeCell ref="FZO24:GAG24"/>
    <mergeCell ref="GAH24:GAZ24"/>
    <mergeCell ref="GBA24:GBS24"/>
    <mergeCell ref="GBT24:GCL24"/>
    <mergeCell ref="GCM24:GDE24"/>
    <mergeCell ref="GDF24:GDX24"/>
    <mergeCell ref="GDY24:GEQ24"/>
    <mergeCell ref="GYK24:GZC24"/>
    <mergeCell ref="GZD24:GZV24"/>
    <mergeCell ref="GZW24:HAO24"/>
    <mergeCell ref="HAP24:HBH24"/>
    <mergeCell ref="HBI24:HCA24"/>
    <mergeCell ref="HCB24:HCT24"/>
    <mergeCell ref="HCU24:HDM24"/>
    <mergeCell ref="HDN24:HEF24"/>
    <mergeCell ref="HEG24:HEY24"/>
    <mergeCell ref="GRV24:GSN24"/>
    <mergeCell ref="GSO24:GTG24"/>
    <mergeCell ref="GTH24:GTZ24"/>
    <mergeCell ref="GUA24:GUS24"/>
    <mergeCell ref="GUT24:GVL24"/>
    <mergeCell ref="GVM24:GWE24"/>
    <mergeCell ref="GWF24:GWX24"/>
    <mergeCell ref="GWY24:GXQ24"/>
    <mergeCell ref="GXR24:GYJ24"/>
    <mergeCell ref="HLO24:HMG24"/>
    <mergeCell ref="HMH24:HMZ24"/>
    <mergeCell ref="HNA24:HNS24"/>
    <mergeCell ref="HNT24:HOL24"/>
    <mergeCell ref="HOM24:HPE24"/>
    <mergeCell ref="HPF24:HPX24"/>
    <mergeCell ref="HPY24:HQQ24"/>
    <mergeCell ref="HQR24:HRJ24"/>
    <mergeCell ref="HRK24:HSC24"/>
    <mergeCell ref="HEZ24:HFR24"/>
    <mergeCell ref="HFS24:HGK24"/>
    <mergeCell ref="HGL24:HHD24"/>
    <mergeCell ref="HHE24:HHW24"/>
    <mergeCell ref="HHX24:HIP24"/>
    <mergeCell ref="HIQ24:HJI24"/>
    <mergeCell ref="HJJ24:HKB24"/>
    <mergeCell ref="HKC24:HKU24"/>
    <mergeCell ref="HKV24:HLN24"/>
    <mergeCell ref="HYS24:HZK24"/>
    <mergeCell ref="HZL24:IAD24"/>
    <mergeCell ref="IAE24:IAW24"/>
    <mergeCell ref="IAX24:IBP24"/>
    <mergeCell ref="IBQ24:ICI24"/>
    <mergeCell ref="ICJ24:IDB24"/>
    <mergeCell ref="IDC24:IDU24"/>
    <mergeCell ref="IDV24:IEN24"/>
    <mergeCell ref="IEO24:IFG24"/>
    <mergeCell ref="IZA24:IZS24"/>
    <mergeCell ref="IZT24:JAL24"/>
    <mergeCell ref="JAM24:JBE24"/>
    <mergeCell ref="JBF24:JBX24"/>
    <mergeCell ref="HSD24:HSV24"/>
    <mergeCell ref="HSW24:HTO24"/>
    <mergeCell ref="HTP24:HUH24"/>
    <mergeCell ref="HUI24:HVA24"/>
    <mergeCell ref="HVB24:HVT24"/>
    <mergeCell ref="HVU24:HWM24"/>
    <mergeCell ref="HWN24:HXF24"/>
    <mergeCell ref="HXG24:HXY24"/>
    <mergeCell ref="HXZ24:HYR24"/>
    <mergeCell ref="ISL24:ITD24"/>
    <mergeCell ref="ILW24:IMO24"/>
    <mergeCell ref="IMP24:INH24"/>
    <mergeCell ref="INI24:IOA24"/>
    <mergeCell ref="IOB24:IOT24"/>
    <mergeCell ref="IOU24:IPM24"/>
    <mergeCell ref="IPN24:IQF24"/>
    <mergeCell ref="IQG24:IQY24"/>
    <mergeCell ref="IQZ24:IRR24"/>
    <mergeCell ref="IRS24:ISK24"/>
    <mergeCell ref="IGT24:IHL24"/>
    <mergeCell ref="IHM24:IIE24"/>
    <mergeCell ref="IIF24:IIX24"/>
    <mergeCell ref="IIY24:IJQ24"/>
    <mergeCell ref="IJR24:IKJ24"/>
    <mergeCell ref="IFH24:IFZ24"/>
    <mergeCell ref="IGA24:IGS24"/>
    <mergeCell ref="IKK24:ILC24"/>
    <mergeCell ref="ILD24:ILV24"/>
    <mergeCell ref="JDK24:JEC24"/>
    <mergeCell ref="JED24:JEV24"/>
    <mergeCell ref="JEW24:JFO24"/>
    <mergeCell ref="ITE24:ITW24"/>
    <mergeCell ref="ITX24:IUP24"/>
    <mergeCell ref="IUQ24:IVI24"/>
    <mergeCell ref="IVJ24:IWB24"/>
    <mergeCell ref="IWC24:IWU24"/>
    <mergeCell ref="IWV24:IXN24"/>
    <mergeCell ref="IXO24:IYG24"/>
    <mergeCell ref="IYH24:IYZ24"/>
    <mergeCell ref="JME24:JMW24"/>
    <mergeCell ref="JMX24:JNP24"/>
    <mergeCell ref="JNQ24:JOI24"/>
    <mergeCell ref="JOJ24:JPB24"/>
    <mergeCell ref="JPC24:JPU24"/>
    <mergeCell ref="JPV24:JQN24"/>
    <mergeCell ref="JBY24:JCQ24"/>
    <mergeCell ref="JCR24:JDJ24"/>
    <mergeCell ref="JQO24:JRG24"/>
    <mergeCell ref="JRH24:JRZ24"/>
    <mergeCell ref="JSA24:JSS24"/>
    <mergeCell ref="JFP24:JGH24"/>
    <mergeCell ref="JGI24:JHA24"/>
    <mergeCell ref="JHB24:JHT24"/>
    <mergeCell ref="JHU24:JIM24"/>
    <mergeCell ref="JIN24:JJF24"/>
    <mergeCell ref="JJG24:JJY24"/>
    <mergeCell ref="JJZ24:JKR24"/>
    <mergeCell ref="JKS24:JLK24"/>
    <mergeCell ref="JLL24:JMD24"/>
    <mergeCell ref="JZI24:KAA24"/>
    <mergeCell ref="KAB24:KAT24"/>
    <mergeCell ref="KAU24:KBM24"/>
    <mergeCell ref="KBN24:KCF24"/>
    <mergeCell ref="KCG24:KCY24"/>
    <mergeCell ref="KCZ24:KDR24"/>
    <mergeCell ref="KDS24:KEK24"/>
    <mergeCell ref="KEL24:KFD24"/>
    <mergeCell ref="KFE24:KFW24"/>
    <mergeCell ref="JST24:JTL24"/>
    <mergeCell ref="JTM24:JUE24"/>
    <mergeCell ref="JUF24:JUX24"/>
    <mergeCell ref="JUY24:JVQ24"/>
    <mergeCell ref="JVR24:JWJ24"/>
    <mergeCell ref="JWK24:JXC24"/>
    <mergeCell ref="JXD24:JXV24"/>
    <mergeCell ref="JXW24:JYO24"/>
    <mergeCell ref="JYP24:JZH24"/>
    <mergeCell ref="KMM24:KNE24"/>
    <mergeCell ref="KNF24:KNX24"/>
    <mergeCell ref="KNY24:KOQ24"/>
    <mergeCell ref="KOR24:KPJ24"/>
    <mergeCell ref="KPK24:KQC24"/>
    <mergeCell ref="KQD24:KQV24"/>
    <mergeCell ref="KQW24:KRO24"/>
    <mergeCell ref="KRP24:KSH24"/>
    <mergeCell ref="KSI24:KTA24"/>
    <mergeCell ref="KFX24:KGP24"/>
    <mergeCell ref="KGQ24:KHI24"/>
    <mergeCell ref="KHJ24:KIB24"/>
    <mergeCell ref="KIC24:KIU24"/>
    <mergeCell ref="KIV24:KJN24"/>
    <mergeCell ref="KJO24:KKG24"/>
    <mergeCell ref="KKH24:KKZ24"/>
    <mergeCell ref="KLA24:KLS24"/>
    <mergeCell ref="KLT24:KML24"/>
    <mergeCell ref="KZQ24:LAI24"/>
    <mergeCell ref="LAJ24:LBB24"/>
    <mergeCell ref="LBC24:LBU24"/>
    <mergeCell ref="LZY24:MAQ24"/>
    <mergeCell ref="LBV24:LCN24"/>
    <mergeCell ref="LCO24:LDG24"/>
    <mergeCell ref="LDH24:LDZ24"/>
    <mergeCell ref="LEA24:LES24"/>
    <mergeCell ref="LET24:LFL24"/>
    <mergeCell ref="LFM24:LGE24"/>
    <mergeCell ref="KTB24:KTT24"/>
    <mergeCell ref="KTU24:KUM24"/>
    <mergeCell ref="KUN24:KVF24"/>
    <mergeCell ref="KVG24:KVY24"/>
    <mergeCell ref="KVZ24:KWR24"/>
    <mergeCell ref="KWS24:KXK24"/>
    <mergeCell ref="KXL24:KYD24"/>
    <mergeCell ref="KYE24:KYW24"/>
    <mergeCell ref="KYX24:KZP24"/>
    <mergeCell ref="LMU24:LNM24"/>
    <mergeCell ref="LNN24:LOF24"/>
    <mergeCell ref="LTJ24:LUB24"/>
    <mergeCell ref="LUC24:LUU24"/>
    <mergeCell ref="LUV24:LVN24"/>
    <mergeCell ref="LVO24:LWG24"/>
    <mergeCell ref="LWH24:LWZ24"/>
    <mergeCell ref="LXA24:LXS24"/>
    <mergeCell ref="LXT24:LYL24"/>
    <mergeCell ref="LYM24:LZE24"/>
    <mergeCell ref="LZF24:LZX24"/>
    <mergeCell ref="LOG24:LOY24"/>
    <mergeCell ref="LOZ24:LPR24"/>
    <mergeCell ref="LPS24:LQK24"/>
    <mergeCell ref="LQL24:LRD24"/>
    <mergeCell ref="LRE24:LRW24"/>
    <mergeCell ref="LRX24:LSP24"/>
    <mergeCell ref="LSQ24:LTI24"/>
    <mergeCell ref="LGF24:LGX24"/>
    <mergeCell ref="LGY24:LHQ24"/>
    <mergeCell ref="LHR24:LIJ24"/>
    <mergeCell ref="LIK24:LJC24"/>
    <mergeCell ref="LJD24:LJV24"/>
    <mergeCell ref="LJW24:LKO24"/>
    <mergeCell ref="LKP24:LLH24"/>
    <mergeCell ref="LLI24:LMA24"/>
    <mergeCell ref="LMB24:LMT24"/>
    <mergeCell ref="MGN24:MHF24"/>
    <mergeCell ref="MHG24:MHY24"/>
    <mergeCell ref="MHZ24:MIR24"/>
    <mergeCell ref="MIS24:MJK24"/>
    <mergeCell ref="MJL24:MKD24"/>
    <mergeCell ref="MKE24:MKW24"/>
    <mergeCell ref="MKX24:MLP24"/>
    <mergeCell ref="MLQ24:MMI24"/>
    <mergeCell ref="MMJ24:MNB24"/>
    <mergeCell ref="MAR24:MBJ24"/>
    <mergeCell ref="MBK24:MCC24"/>
    <mergeCell ref="MCD24:MCV24"/>
    <mergeCell ref="MCW24:MDO24"/>
    <mergeCell ref="MDP24:MEH24"/>
    <mergeCell ref="MEI24:MFA24"/>
    <mergeCell ref="MFB24:MFT24"/>
    <mergeCell ref="MFU24:MGM24"/>
    <mergeCell ref="MTR24:MUJ24"/>
    <mergeCell ref="MUK24:MVC24"/>
    <mergeCell ref="MVD24:MVV24"/>
    <mergeCell ref="MVW24:MWO24"/>
    <mergeCell ref="MWP24:MXH24"/>
    <mergeCell ref="MXI24:MYA24"/>
    <mergeCell ref="MYB24:MYT24"/>
    <mergeCell ref="MYU24:MZM24"/>
    <mergeCell ref="MZN24:NAF24"/>
    <mergeCell ref="MNC24:MNU24"/>
    <mergeCell ref="MNV24:MON24"/>
    <mergeCell ref="MOO24:MPG24"/>
    <mergeCell ref="MPH24:MPZ24"/>
    <mergeCell ref="MQA24:MQS24"/>
    <mergeCell ref="MQT24:MRL24"/>
    <mergeCell ref="MRM24:MSE24"/>
    <mergeCell ref="MSF24:MSX24"/>
    <mergeCell ref="MSY24:MTQ24"/>
    <mergeCell ref="NGV24:NHN24"/>
    <mergeCell ref="NHO24:NIG24"/>
    <mergeCell ref="NIH24:NIZ24"/>
    <mergeCell ref="NJA24:NJS24"/>
    <mergeCell ref="NJT24:NKL24"/>
    <mergeCell ref="NKM24:NLE24"/>
    <mergeCell ref="NLF24:NLX24"/>
    <mergeCell ref="NLY24:NMQ24"/>
    <mergeCell ref="NMR24:NNJ24"/>
    <mergeCell ref="NAG24:NAY24"/>
    <mergeCell ref="NAZ24:NBR24"/>
    <mergeCell ref="NBS24:NCK24"/>
    <mergeCell ref="NCL24:NDD24"/>
    <mergeCell ref="NDE24:NDW24"/>
    <mergeCell ref="NDX24:NEP24"/>
    <mergeCell ref="NEQ24:NFI24"/>
    <mergeCell ref="NFJ24:NGB24"/>
    <mergeCell ref="NGC24:NGU24"/>
    <mergeCell ref="NTZ24:NUR24"/>
    <mergeCell ref="NUS24:NVK24"/>
    <mergeCell ref="NVL24:NWD24"/>
    <mergeCell ref="NWE24:NWW24"/>
    <mergeCell ref="NWX24:NXP24"/>
    <mergeCell ref="NXQ24:NYI24"/>
    <mergeCell ref="NYJ24:NZB24"/>
    <mergeCell ref="NZC24:NZU24"/>
    <mergeCell ref="NZV24:OAN24"/>
    <mergeCell ref="NNK24:NOC24"/>
    <mergeCell ref="NOD24:NOV24"/>
    <mergeCell ref="NOW24:NPO24"/>
    <mergeCell ref="NPP24:NQH24"/>
    <mergeCell ref="NQI24:NRA24"/>
    <mergeCell ref="NRB24:NRT24"/>
    <mergeCell ref="NRU24:NSM24"/>
    <mergeCell ref="NSN24:NTF24"/>
    <mergeCell ref="NTG24:NTY24"/>
    <mergeCell ref="OHD24:OHV24"/>
    <mergeCell ref="OHW24:OIO24"/>
    <mergeCell ref="OIP24:OJH24"/>
    <mergeCell ref="OJI24:OKA24"/>
    <mergeCell ref="OKB24:OKT24"/>
    <mergeCell ref="OKU24:OLM24"/>
    <mergeCell ref="OLN24:OMF24"/>
    <mergeCell ref="OMG24:OMY24"/>
    <mergeCell ref="OMZ24:ONR24"/>
    <mergeCell ref="OAO24:OBG24"/>
    <mergeCell ref="OBH24:OBZ24"/>
    <mergeCell ref="OCA24:OCS24"/>
    <mergeCell ref="OCT24:ODL24"/>
    <mergeCell ref="ODM24:OEE24"/>
    <mergeCell ref="OEF24:OEX24"/>
    <mergeCell ref="OEY24:OFQ24"/>
    <mergeCell ref="OFR24:OGJ24"/>
    <mergeCell ref="OGK24:OHC24"/>
    <mergeCell ref="OUH24:OUZ24"/>
    <mergeCell ref="OVA24:OVS24"/>
    <mergeCell ref="OVT24:OWL24"/>
    <mergeCell ref="OWM24:OXE24"/>
    <mergeCell ref="OXF24:OXX24"/>
    <mergeCell ref="OXY24:OYQ24"/>
    <mergeCell ref="OYR24:OZJ24"/>
    <mergeCell ref="OZK24:PAC24"/>
    <mergeCell ref="PAD24:PAV24"/>
    <mergeCell ref="ONS24:OOK24"/>
    <mergeCell ref="OOL24:OPD24"/>
    <mergeCell ref="OPE24:OPW24"/>
    <mergeCell ref="OPX24:OQP24"/>
    <mergeCell ref="OQQ24:ORI24"/>
    <mergeCell ref="ORJ24:OSB24"/>
    <mergeCell ref="OSC24:OSU24"/>
    <mergeCell ref="OSV24:OTN24"/>
    <mergeCell ref="OTO24:OUG24"/>
    <mergeCell ref="PHL24:PID24"/>
    <mergeCell ref="PIE24:PIW24"/>
    <mergeCell ref="PIX24:PJP24"/>
    <mergeCell ref="PJQ24:PKI24"/>
    <mergeCell ref="PKJ24:PLB24"/>
    <mergeCell ref="PLC24:PLU24"/>
    <mergeCell ref="PLV24:PMN24"/>
    <mergeCell ref="PMO24:PNG24"/>
    <mergeCell ref="PNH24:PNZ24"/>
    <mergeCell ref="PAW24:PBO24"/>
    <mergeCell ref="PBP24:PCH24"/>
    <mergeCell ref="PCI24:PDA24"/>
    <mergeCell ref="PDB24:PDT24"/>
    <mergeCell ref="PDU24:PEM24"/>
    <mergeCell ref="PEN24:PFF24"/>
    <mergeCell ref="PFG24:PFY24"/>
    <mergeCell ref="PFZ24:PGR24"/>
    <mergeCell ref="PGS24:PHK24"/>
    <mergeCell ref="PUP24:PVH24"/>
    <mergeCell ref="PVI24:PWA24"/>
    <mergeCell ref="PWB24:PWT24"/>
    <mergeCell ref="PWU24:PXM24"/>
    <mergeCell ref="PXN24:PYF24"/>
    <mergeCell ref="PYG24:PYY24"/>
    <mergeCell ref="PYZ24:PZR24"/>
    <mergeCell ref="PZS24:QAK24"/>
    <mergeCell ref="QAL24:QBD24"/>
    <mergeCell ref="POA24:POS24"/>
    <mergeCell ref="POT24:PPL24"/>
    <mergeCell ref="PPM24:PQE24"/>
    <mergeCell ref="PQF24:PQX24"/>
    <mergeCell ref="PQY24:PRQ24"/>
    <mergeCell ref="PRR24:PSJ24"/>
    <mergeCell ref="PSK24:PTC24"/>
    <mergeCell ref="PTD24:PTV24"/>
    <mergeCell ref="PTW24:PUO24"/>
    <mergeCell ref="QHT24:QIL24"/>
    <mergeCell ref="QIM24:QJE24"/>
    <mergeCell ref="QJF24:QJX24"/>
    <mergeCell ref="QJY24:QKQ24"/>
    <mergeCell ref="QKR24:QLJ24"/>
    <mergeCell ref="QLK24:QMC24"/>
    <mergeCell ref="QMD24:QMV24"/>
    <mergeCell ref="QMW24:QNO24"/>
    <mergeCell ref="QNP24:QOH24"/>
    <mergeCell ref="QBE24:QBW24"/>
    <mergeCell ref="QBX24:QCP24"/>
    <mergeCell ref="QCQ24:QDI24"/>
    <mergeCell ref="QDJ24:QEB24"/>
    <mergeCell ref="QEC24:QEU24"/>
    <mergeCell ref="QEV24:QFN24"/>
    <mergeCell ref="QFO24:QGG24"/>
    <mergeCell ref="QGH24:QGZ24"/>
    <mergeCell ref="QHA24:QHS24"/>
    <mergeCell ref="QUX24:QVP24"/>
    <mergeCell ref="QVQ24:QWI24"/>
    <mergeCell ref="QWJ24:QXB24"/>
    <mergeCell ref="QXC24:QXU24"/>
    <mergeCell ref="QXV24:QYN24"/>
    <mergeCell ref="QYO24:QZG24"/>
    <mergeCell ref="QZH24:QZZ24"/>
    <mergeCell ref="RAA24:RAS24"/>
    <mergeCell ref="RAT24:RBL24"/>
    <mergeCell ref="QOI24:QPA24"/>
    <mergeCell ref="QPB24:QPT24"/>
    <mergeCell ref="QPU24:QQM24"/>
    <mergeCell ref="QQN24:QRF24"/>
    <mergeCell ref="QRG24:QRY24"/>
    <mergeCell ref="QRZ24:QSR24"/>
    <mergeCell ref="QSS24:QTK24"/>
    <mergeCell ref="QTL24:QUD24"/>
    <mergeCell ref="QUE24:QUW24"/>
    <mergeCell ref="RIB24:RIT24"/>
    <mergeCell ref="RIU24:RJM24"/>
    <mergeCell ref="RJN24:RKF24"/>
    <mergeCell ref="RKG24:RKY24"/>
    <mergeCell ref="RKZ24:RLR24"/>
    <mergeCell ref="RLS24:RMK24"/>
    <mergeCell ref="RML24:RND24"/>
    <mergeCell ref="RNE24:RNW24"/>
    <mergeCell ref="RNX24:ROP24"/>
    <mergeCell ref="RBM24:RCE24"/>
    <mergeCell ref="RCF24:RCX24"/>
    <mergeCell ref="RCY24:RDQ24"/>
    <mergeCell ref="RDR24:REJ24"/>
    <mergeCell ref="REK24:RFC24"/>
    <mergeCell ref="RFD24:RFV24"/>
    <mergeCell ref="RFW24:RGO24"/>
    <mergeCell ref="RGP24:RHH24"/>
    <mergeCell ref="RHI24:RIA24"/>
    <mergeCell ref="RVF24:RVX24"/>
    <mergeCell ref="RVY24:RWQ24"/>
    <mergeCell ref="RWR24:RXJ24"/>
    <mergeCell ref="RXK24:RYC24"/>
    <mergeCell ref="RYD24:RYV24"/>
    <mergeCell ref="RYW24:RZO24"/>
    <mergeCell ref="RZP24:SAH24"/>
    <mergeCell ref="SAI24:SBA24"/>
    <mergeCell ref="SBB24:SBT24"/>
    <mergeCell ref="ROQ24:RPI24"/>
    <mergeCell ref="RPJ24:RQB24"/>
    <mergeCell ref="RQC24:RQU24"/>
    <mergeCell ref="RQV24:RRN24"/>
    <mergeCell ref="RRO24:RSG24"/>
    <mergeCell ref="RSH24:RSZ24"/>
    <mergeCell ref="RTA24:RTS24"/>
    <mergeCell ref="RTT24:RUL24"/>
    <mergeCell ref="RUM24:RVE24"/>
    <mergeCell ref="SIJ24:SJB24"/>
    <mergeCell ref="SJC24:SJU24"/>
    <mergeCell ref="SJV24:SKN24"/>
    <mergeCell ref="SKO24:SLG24"/>
    <mergeCell ref="SLH24:SLZ24"/>
    <mergeCell ref="SMA24:SMS24"/>
    <mergeCell ref="SMT24:SNL24"/>
    <mergeCell ref="SNM24:SOE24"/>
    <mergeCell ref="SOF24:SOX24"/>
    <mergeCell ref="SBU24:SCM24"/>
    <mergeCell ref="SCN24:SDF24"/>
    <mergeCell ref="SDG24:SDY24"/>
    <mergeCell ref="SDZ24:SER24"/>
    <mergeCell ref="SES24:SFK24"/>
    <mergeCell ref="SFL24:SGD24"/>
    <mergeCell ref="SGE24:SGW24"/>
    <mergeCell ref="SGX24:SHP24"/>
    <mergeCell ref="SHQ24:SII24"/>
    <mergeCell ref="SVN24:SWF24"/>
    <mergeCell ref="SWG24:SWY24"/>
    <mergeCell ref="SWZ24:SXR24"/>
    <mergeCell ref="SXS24:SYK24"/>
    <mergeCell ref="SYL24:SZD24"/>
    <mergeCell ref="SZE24:SZW24"/>
    <mergeCell ref="SZX24:TAP24"/>
    <mergeCell ref="TAQ24:TBI24"/>
    <mergeCell ref="TBJ24:TCB24"/>
    <mergeCell ref="SOY24:SPQ24"/>
    <mergeCell ref="SPR24:SQJ24"/>
    <mergeCell ref="SQK24:SRC24"/>
    <mergeCell ref="SRD24:SRV24"/>
    <mergeCell ref="SRW24:SSO24"/>
    <mergeCell ref="SSP24:STH24"/>
    <mergeCell ref="STI24:SUA24"/>
    <mergeCell ref="SUB24:SUT24"/>
    <mergeCell ref="SUU24:SVM24"/>
    <mergeCell ref="TIR24:TJJ24"/>
    <mergeCell ref="TJK24:TKC24"/>
    <mergeCell ref="TKD24:TKV24"/>
    <mergeCell ref="TKW24:TLO24"/>
    <mergeCell ref="TLP24:TMH24"/>
    <mergeCell ref="TMI24:TNA24"/>
    <mergeCell ref="TNB24:TNT24"/>
    <mergeCell ref="TNU24:TOM24"/>
    <mergeCell ref="TON24:TPF24"/>
    <mergeCell ref="TCC24:TCU24"/>
    <mergeCell ref="TCV24:TDN24"/>
    <mergeCell ref="TDO24:TEG24"/>
    <mergeCell ref="TEH24:TEZ24"/>
    <mergeCell ref="TFA24:TFS24"/>
    <mergeCell ref="TFT24:TGL24"/>
    <mergeCell ref="TGM24:THE24"/>
    <mergeCell ref="THF24:THX24"/>
    <mergeCell ref="THY24:TIQ24"/>
    <mergeCell ref="TVV24:TWN24"/>
    <mergeCell ref="TWO24:TXG24"/>
    <mergeCell ref="TXH24:TXZ24"/>
    <mergeCell ref="TYA24:TYS24"/>
    <mergeCell ref="TYT24:TZL24"/>
    <mergeCell ref="TZM24:UAE24"/>
    <mergeCell ref="UAF24:UAX24"/>
    <mergeCell ref="UAY24:UBQ24"/>
    <mergeCell ref="UBR24:UCJ24"/>
    <mergeCell ref="TPG24:TPY24"/>
    <mergeCell ref="TPZ24:TQR24"/>
    <mergeCell ref="TQS24:TRK24"/>
    <mergeCell ref="TRL24:TSD24"/>
    <mergeCell ref="TSE24:TSW24"/>
    <mergeCell ref="TSX24:TTP24"/>
    <mergeCell ref="TTQ24:TUI24"/>
    <mergeCell ref="TUJ24:TVB24"/>
    <mergeCell ref="TVC24:TVU24"/>
    <mergeCell ref="UIZ24:UJR24"/>
    <mergeCell ref="UJS24:UKK24"/>
    <mergeCell ref="UKL24:ULD24"/>
    <mergeCell ref="ULE24:ULW24"/>
    <mergeCell ref="ULX24:UMP24"/>
    <mergeCell ref="UMQ24:UNI24"/>
    <mergeCell ref="UNJ24:UOB24"/>
    <mergeCell ref="UOC24:UOU24"/>
    <mergeCell ref="UOV24:UPN24"/>
    <mergeCell ref="UCK24:UDC24"/>
    <mergeCell ref="UDD24:UDV24"/>
    <mergeCell ref="UDW24:UEO24"/>
    <mergeCell ref="UEP24:UFH24"/>
    <mergeCell ref="UFI24:UGA24"/>
    <mergeCell ref="UGB24:UGT24"/>
    <mergeCell ref="UGU24:UHM24"/>
    <mergeCell ref="UHN24:UIF24"/>
    <mergeCell ref="UIG24:UIY24"/>
    <mergeCell ref="UWD24:UWV24"/>
    <mergeCell ref="UWW24:UXO24"/>
    <mergeCell ref="UXP24:UYH24"/>
    <mergeCell ref="UYI24:UZA24"/>
    <mergeCell ref="UZB24:UZT24"/>
    <mergeCell ref="UZU24:VAM24"/>
    <mergeCell ref="VAN24:VBF24"/>
    <mergeCell ref="VBG24:VBY24"/>
    <mergeCell ref="VBZ24:VCR24"/>
    <mergeCell ref="UPO24:UQG24"/>
    <mergeCell ref="UQH24:UQZ24"/>
    <mergeCell ref="URA24:URS24"/>
    <mergeCell ref="URT24:USL24"/>
    <mergeCell ref="USM24:UTE24"/>
    <mergeCell ref="UTF24:UTX24"/>
    <mergeCell ref="UTY24:UUQ24"/>
    <mergeCell ref="UUR24:UVJ24"/>
    <mergeCell ref="UVK24:UWC24"/>
    <mergeCell ref="VSU24:VTM24"/>
    <mergeCell ref="VTN24:VUF24"/>
    <mergeCell ref="VUG24:VUY24"/>
    <mergeCell ref="VUZ24:VVR24"/>
    <mergeCell ref="VVS24:VWK24"/>
    <mergeCell ref="VJH24:VJZ24"/>
    <mergeCell ref="VKA24:VKS24"/>
    <mergeCell ref="VKT24:VLL24"/>
    <mergeCell ref="VLM24:VME24"/>
    <mergeCell ref="VMF24:VMX24"/>
    <mergeCell ref="VMY24:VNQ24"/>
    <mergeCell ref="VNR24:VOJ24"/>
    <mergeCell ref="VOK24:VPC24"/>
    <mergeCell ref="VPD24:VPV24"/>
    <mergeCell ref="VCS24:VDK24"/>
    <mergeCell ref="VDL24:VED24"/>
    <mergeCell ref="VEE24:VEW24"/>
    <mergeCell ref="VEX24:VFP24"/>
    <mergeCell ref="VFQ24:VGI24"/>
    <mergeCell ref="VGJ24:VHB24"/>
    <mergeCell ref="VHC24:VHU24"/>
    <mergeCell ref="VHV24:VIN24"/>
    <mergeCell ref="VIO24:VJG24"/>
    <mergeCell ref="Y76:AA76"/>
    <mergeCell ref="WJP24:WKH24"/>
    <mergeCell ref="WKI24:WLA24"/>
    <mergeCell ref="WLB24:WLT24"/>
    <mergeCell ref="WLU24:WMM24"/>
    <mergeCell ref="WMN24:WNF24"/>
    <mergeCell ref="WNG24:WNY24"/>
    <mergeCell ref="WNZ24:WOR24"/>
    <mergeCell ref="WOS24:WPK24"/>
    <mergeCell ref="WPL24:WQD24"/>
    <mergeCell ref="WDA24:WDS24"/>
    <mergeCell ref="WDT24:WEL24"/>
    <mergeCell ref="WEM24:WFE24"/>
    <mergeCell ref="WFF24:WFX24"/>
    <mergeCell ref="WFY24:WGQ24"/>
    <mergeCell ref="WGR24:WHJ24"/>
    <mergeCell ref="WHK24:WIC24"/>
    <mergeCell ref="WID24:WIV24"/>
    <mergeCell ref="WIW24:WJO24"/>
    <mergeCell ref="VWL24:VXD24"/>
    <mergeCell ref="VXE24:VXW24"/>
    <mergeCell ref="VXX24:VYP24"/>
    <mergeCell ref="VYQ24:VZI24"/>
    <mergeCell ref="VZJ24:WAB24"/>
    <mergeCell ref="WAC24:WAU24"/>
    <mergeCell ref="WAV24:WBN24"/>
    <mergeCell ref="WBO24:WCG24"/>
    <mergeCell ref="WCH24:WCZ24"/>
    <mergeCell ref="VPW24:VQO24"/>
    <mergeCell ref="VQP24:VRH24"/>
    <mergeCell ref="VRI24:VSA24"/>
    <mergeCell ref="VSB24:VST24"/>
    <mergeCell ref="J81:M81"/>
    <mergeCell ref="J88:M89"/>
    <mergeCell ref="Q106:R106"/>
    <mergeCell ref="P55:Q56"/>
    <mergeCell ref="R55:R56"/>
    <mergeCell ref="P53:Q53"/>
    <mergeCell ref="P49:Q50"/>
    <mergeCell ref="P61:Q61"/>
    <mergeCell ref="O58:O59"/>
    <mergeCell ref="XDI24:XEA24"/>
    <mergeCell ref="XEB24:XET24"/>
    <mergeCell ref="XEU24:XEZ24"/>
    <mergeCell ref="WWT24:WXL24"/>
    <mergeCell ref="WXM24:WYE24"/>
    <mergeCell ref="WYF24:WYX24"/>
    <mergeCell ref="WYY24:WZQ24"/>
    <mergeCell ref="WZR24:XAJ24"/>
    <mergeCell ref="XAK24:XBC24"/>
    <mergeCell ref="XBD24:XBV24"/>
    <mergeCell ref="XBW24:XCO24"/>
    <mergeCell ref="XCP24:XDH24"/>
    <mergeCell ref="WQE24:WQW24"/>
    <mergeCell ref="WQX24:WRP24"/>
    <mergeCell ref="WRQ24:WSI24"/>
    <mergeCell ref="WSJ24:WTB24"/>
    <mergeCell ref="WTC24:WTU24"/>
    <mergeCell ref="WTV24:WUN24"/>
    <mergeCell ref="WUO24:WVG24"/>
    <mergeCell ref="WVH24:WVZ24"/>
    <mergeCell ref="WWA24:WWS24"/>
    <mergeCell ref="Q27:R27"/>
    <mergeCell ref="Q26:R26"/>
    <mergeCell ref="S133:S134"/>
    <mergeCell ref="T133:T134"/>
    <mergeCell ref="U133:U134"/>
    <mergeCell ref="V133:V134"/>
    <mergeCell ref="W133:W134"/>
    <mergeCell ref="X133:X134"/>
    <mergeCell ref="Y133:Y134"/>
    <mergeCell ref="Z133:Z134"/>
    <mergeCell ref="AA133:AA134"/>
    <mergeCell ref="S77:S78"/>
    <mergeCell ref="T77:T78"/>
    <mergeCell ref="U77:U78"/>
    <mergeCell ref="V77:V78"/>
    <mergeCell ref="W77:W78"/>
    <mergeCell ref="X77:X78"/>
    <mergeCell ref="Y77:Y78"/>
    <mergeCell ref="V107:X107"/>
    <mergeCell ref="Y107:AA107"/>
    <mergeCell ref="S108:S109"/>
    <mergeCell ref="T108:T109"/>
    <mergeCell ref="U108:U109"/>
    <mergeCell ref="V108:V109"/>
    <mergeCell ref="W108:W109"/>
    <mergeCell ref="X108:X109"/>
    <mergeCell ref="Y108:Y109"/>
    <mergeCell ref="Z108:Z109"/>
    <mergeCell ref="AA108:AA109"/>
    <mergeCell ref="P124:Q124"/>
    <mergeCell ref="C119:D119"/>
    <mergeCell ref="F119:I119"/>
    <mergeCell ref="J119:M119"/>
    <mergeCell ref="P119:Q119"/>
    <mergeCell ref="Q29:R29"/>
    <mergeCell ref="Q28:R28"/>
    <mergeCell ref="C28:D28"/>
    <mergeCell ref="B36:B37"/>
    <mergeCell ref="B49:B50"/>
    <mergeCell ref="B51:B52"/>
    <mergeCell ref="B55:B56"/>
    <mergeCell ref="B58:B59"/>
    <mergeCell ref="B85:B86"/>
    <mergeCell ref="B88:B89"/>
    <mergeCell ref="B90:B91"/>
    <mergeCell ref="Z77:Z78"/>
    <mergeCell ref="S106:AA106"/>
    <mergeCell ref="AA77:AA78"/>
    <mergeCell ref="P113:Q113"/>
    <mergeCell ref="P112:Q112"/>
    <mergeCell ref="J42:M42"/>
    <mergeCell ref="C57:D57"/>
    <mergeCell ref="F57:I57"/>
    <mergeCell ref="S75:AA75"/>
    <mergeCell ref="S76:U76"/>
    <mergeCell ref="V76:X76"/>
    <mergeCell ref="C92:D92"/>
    <mergeCell ref="F92:I92"/>
    <mergeCell ref="J92:M92"/>
    <mergeCell ref="P95:Q95"/>
    <mergeCell ref="F96:I96"/>
    <mergeCell ref="A110:A115"/>
    <mergeCell ref="C121:D121"/>
    <mergeCell ref="F121:I121"/>
    <mergeCell ref="J121:M121"/>
    <mergeCell ref="P121:Q121"/>
    <mergeCell ref="A116:A121"/>
    <mergeCell ref="C129:D129"/>
    <mergeCell ref="F129:I129"/>
    <mergeCell ref="J129:M129"/>
    <mergeCell ref="P129:Q129"/>
    <mergeCell ref="A122:A129"/>
    <mergeCell ref="B47:B48"/>
    <mergeCell ref="S107:U107"/>
    <mergeCell ref="P80:Q80"/>
    <mergeCell ref="P110:Q110"/>
    <mergeCell ref="F64:I64"/>
    <mergeCell ref="J64:M64"/>
    <mergeCell ref="P64:Q64"/>
    <mergeCell ref="C65:D65"/>
    <mergeCell ref="F65:I65"/>
    <mergeCell ref="J65:M65"/>
    <mergeCell ref="P65:Q65"/>
    <mergeCell ref="C66:D66"/>
    <mergeCell ref="F66:I66"/>
    <mergeCell ref="J66:M66"/>
    <mergeCell ref="P66:Q66"/>
    <mergeCell ref="A47:A66"/>
    <mergeCell ref="C124:D124"/>
    <mergeCell ref="F124:I124"/>
    <mergeCell ref="J124:M124"/>
    <mergeCell ref="C125:D125"/>
    <mergeCell ref="F125:I125"/>
    <mergeCell ref="R131:R134"/>
    <mergeCell ref="J101:N101"/>
    <mergeCell ref="C101:D101"/>
    <mergeCell ref="O20:R20"/>
    <mergeCell ref="O19:R19"/>
    <mergeCell ref="O18:R18"/>
    <mergeCell ref="B116:B117"/>
    <mergeCell ref="C40:D40"/>
    <mergeCell ref="F40:I40"/>
    <mergeCell ref="J39:M39"/>
    <mergeCell ref="P39:Q39"/>
    <mergeCell ref="A34:A39"/>
    <mergeCell ref="C64:D64"/>
    <mergeCell ref="A40:A46"/>
    <mergeCell ref="A79:A83"/>
    <mergeCell ref="A84:A87"/>
    <mergeCell ref="A88:A95"/>
    <mergeCell ref="A96:A98"/>
    <mergeCell ref="C112:D112"/>
    <mergeCell ref="F112:I112"/>
    <mergeCell ref="J112:M112"/>
    <mergeCell ref="E90:E91"/>
    <mergeCell ref="J84:M84"/>
    <mergeCell ref="P84:Q84"/>
    <mergeCell ref="P88:Q89"/>
    <mergeCell ref="C113:D113"/>
    <mergeCell ref="F113:I113"/>
    <mergeCell ref="C54:D54"/>
    <mergeCell ref="C115:D115"/>
    <mergeCell ref="F115:I115"/>
    <mergeCell ref="J115:M115"/>
    <mergeCell ref="P115:Q115"/>
  </mergeCells>
  <printOptions horizontalCentered="1" verticalCentered="1"/>
  <pageMargins left="0.25" right="0.25" top="0.5" bottom="0.5" header="0.25" footer="0.25"/>
  <pageSetup paperSize="9" scale="1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73C98-61C2-4FA3-A1FD-B3AE24640AA1}">
  <sheetPr>
    <pageSetUpPr fitToPage="1"/>
  </sheetPr>
  <dimension ref="B2:K100"/>
  <sheetViews>
    <sheetView zoomScale="80" zoomScaleNormal="80" workbookViewId="0">
      <selection activeCell="K100" sqref="B2:K100"/>
    </sheetView>
  </sheetViews>
  <sheetFormatPr defaultRowHeight="12.75"/>
  <cols>
    <col min="2" max="2" width="34.42578125" bestFit="1" customWidth="1"/>
    <col min="3" max="4" width="18.5703125" bestFit="1" customWidth="1"/>
    <col min="5" max="5" width="17.28515625" bestFit="1" customWidth="1"/>
    <col min="6" max="6" width="18.5703125" bestFit="1" customWidth="1"/>
    <col min="7" max="7" width="17.28515625" bestFit="1" customWidth="1"/>
    <col min="8" max="11" width="18.5703125" bestFit="1" customWidth="1"/>
  </cols>
  <sheetData>
    <row r="2" spans="2:11" ht="15">
      <c r="B2" s="811" t="s">
        <v>447</v>
      </c>
      <c r="C2" s="1258" t="str">
        <f>'RG Peace Out 1'!M137</f>
        <v>TOTAL PLANNED BUDGET FOR RESULTS GROUP</v>
      </c>
      <c r="D2" s="1258">
        <f>'RG Peace Out 1'!N137</f>
        <v>0</v>
      </c>
      <c r="E2" s="1258">
        <f>'RG Peace Out 1'!O137</f>
        <v>0</v>
      </c>
      <c r="F2" s="1258">
        <f>'RG Peace Out 1'!P137</f>
        <v>0</v>
      </c>
      <c r="G2" s="1258">
        <f>'RG Peace Out 1'!Q137</f>
        <v>0</v>
      </c>
      <c r="H2" s="1258">
        <f>'RG Peace Out 1'!R137</f>
        <v>0</v>
      </c>
      <c r="I2" s="1258">
        <f>'RG Peace Out 1'!S137</f>
        <v>0</v>
      </c>
      <c r="J2" s="1258">
        <f>'RG Peace Out 1'!T137</f>
        <v>0</v>
      </c>
      <c r="K2" s="1258">
        <f>'RG Peace Out 1'!U137</f>
        <v>0</v>
      </c>
    </row>
    <row r="3" spans="2:11" ht="15">
      <c r="B3" s="815"/>
      <c r="C3" s="1258">
        <f>'RG Peace Out 1'!M138</f>
        <v>2021</v>
      </c>
      <c r="D3" s="1258">
        <f>'RG Peace Out 1'!N138</f>
        <v>0</v>
      </c>
      <c r="E3" s="1258">
        <f>'RG Peace Out 1'!O138</f>
        <v>0</v>
      </c>
      <c r="F3" s="1258" t="str">
        <f>'RG Peace Out 1'!P138</f>
        <v>2022 (if available)</v>
      </c>
      <c r="G3" s="1258">
        <f>'RG Peace Out 1'!Q138</f>
        <v>0</v>
      </c>
      <c r="H3" s="1258">
        <f>'RG Peace Out 1'!R138</f>
        <v>0</v>
      </c>
      <c r="I3" s="1258" t="str">
        <f>'RG Peace Out 1'!S138</f>
        <v>TOTAL 2021-2022</v>
      </c>
      <c r="J3" s="1258">
        <f>'RG Peace Out 1'!T138</f>
        <v>0</v>
      </c>
      <c r="K3" s="1258">
        <f>'RG Peace Out 1'!U138</f>
        <v>0</v>
      </c>
    </row>
    <row r="4" spans="2:11" ht="12.6" customHeight="1">
      <c r="B4" s="815"/>
      <c r="C4" s="1105" t="str">
        <f>'RG Peace Out 1'!M139</f>
        <v>Total Required (annual)</v>
      </c>
      <c r="D4" s="1105" t="str">
        <f>'RG Peace Out 1'!N139</f>
        <v>Available (annual)</v>
      </c>
      <c r="E4" s="1482" t="str">
        <f>'RG Peace Out 1'!O139</f>
        <v>To be mobilized</v>
      </c>
      <c r="F4" s="1105" t="str">
        <f>'RG Peace Out 1'!P139</f>
        <v>Total Required (annual)</v>
      </c>
      <c r="G4" s="1105" t="str">
        <f>'RG Peace Out 1'!Q139</f>
        <v>Available (annual)</v>
      </c>
      <c r="H4" s="1482" t="str">
        <f>'RG Peace Out 1'!R139</f>
        <v>To be mobilized</v>
      </c>
      <c r="I4" s="1105" t="str">
        <f>'RG Peace Out 1'!S139</f>
        <v>Total Required 2021-22</v>
      </c>
      <c r="J4" s="1105" t="str">
        <f>'RG Peace Out 1'!T139</f>
        <v>Available 2021-22</v>
      </c>
      <c r="K4" s="1482" t="str">
        <f>'RG Peace Out 1'!U139</f>
        <v>To be mobilized</v>
      </c>
    </row>
    <row r="5" spans="2:11" ht="24" customHeight="1">
      <c r="B5" s="815"/>
      <c r="C5" s="1106">
        <f>'RG Peace Out 1'!M140</f>
        <v>0</v>
      </c>
      <c r="D5" s="1106">
        <f>'RG Peace Out 1'!N140</f>
        <v>0</v>
      </c>
      <c r="E5" s="1106">
        <f>'RG Peace Out 1'!O140</f>
        <v>0</v>
      </c>
      <c r="F5" s="1106">
        <f>'RG Peace Out 1'!P140</f>
        <v>0</v>
      </c>
      <c r="G5" s="1106">
        <f>'RG Peace Out 1'!Q140</f>
        <v>0</v>
      </c>
      <c r="H5" s="1106">
        <f>'RG Peace Out 1'!R140</f>
        <v>0</v>
      </c>
      <c r="I5" s="1106">
        <f>'RG Peace Out 1'!S140</f>
        <v>0</v>
      </c>
      <c r="J5" s="1106">
        <f>'RG Peace Out 1'!T140</f>
        <v>0</v>
      </c>
      <c r="K5" s="1106">
        <f>'RG Peace Out 1'!U140</f>
        <v>0</v>
      </c>
    </row>
    <row r="6" spans="2:11" ht="14.25">
      <c r="B6" s="90" t="s">
        <v>204</v>
      </c>
      <c r="C6" s="189">
        <f>'RG Peace Out 1'!M141</f>
        <v>195000</v>
      </c>
      <c r="D6" s="189">
        <f>'RG Peace Out 1'!N141</f>
        <v>195000</v>
      </c>
      <c r="E6" s="190">
        <f>'RG Peace Out 1'!O141</f>
        <v>0</v>
      </c>
      <c r="F6" s="189">
        <f>'RG Peace Out 1'!P141</f>
        <v>0</v>
      </c>
      <c r="G6" s="189">
        <f>'RG Peace Out 1'!Q141</f>
        <v>0</v>
      </c>
      <c r="H6" s="190">
        <f>'RG Peace Out 1'!R141</f>
        <v>0</v>
      </c>
      <c r="I6" s="189">
        <f>'RG Peace Out 1'!S141</f>
        <v>195000</v>
      </c>
      <c r="J6" s="189">
        <f>'RG Peace Out 1'!T141</f>
        <v>195000</v>
      </c>
      <c r="K6" s="190">
        <f>'RG Peace Out 1'!U141</f>
        <v>0</v>
      </c>
    </row>
    <row r="7" spans="2:11" ht="14.25">
      <c r="B7" s="92" t="s">
        <v>221</v>
      </c>
      <c r="C7" s="189">
        <f>'RG Peace Out 1'!M142</f>
        <v>750000</v>
      </c>
      <c r="D7" s="189">
        <f>'RG Peace Out 1'!N142</f>
        <v>43000</v>
      </c>
      <c r="E7" s="190">
        <f>'RG Peace Out 1'!O142</f>
        <v>707000</v>
      </c>
      <c r="F7" s="189">
        <f>'RG Peace Out 1'!P142</f>
        <v>0</v>
      </c>
      <c r="G7" s="189">
        <f>'RG Peace Out 1'!Q142</f>
        <v>0</v>
      </c>
      <c r="H7" s="190">
        <f>'RG Peace Out 1'!R142</f>
        <v>0</v>
      </c>
      <c r="I7" s="189">
        <f>'RG Peace Out 1'!S142</f>
        <v>750000</v>
      </c>
      <c r="J7" s="189">
        <f>'RG Peace Out 1'!T142</f>
        <v>43000</v>
      </c>
      <c r="K7" s="190">
        <f>'RG Peace Out 1'!U142</f>
        <v>707000</v>
      </c>
    </row>
    <row r="8" spans="2:11" ht="14.25">
      <c r="B8" s="64" t="s">
        <v>320</v>
      </c>
      <c r="C8" s="189">
        <f>'RG Peace Out 1'!M143</f>
        <v>199000</v>
      </c>
      <c r="D8" s="189">
        <f>'RG Peace Out 1'!N143</f>
        <v>74000</v>
      </c>
      <c r="E8" s="190">
        <f>'RG Peace Out 1'!O143</f>
        <v>125000</v>
      </c>
      <c r="F8" s="189">
        <f>'RG Peace Out 1'!P143</f>
        <v>154000</v>
      </c>
      <c r="G8" s="189">
        <f>'RG Peace Out 1'!Q143</f>
        <v>44000</v>
      </c>
      <c r="H8" s="190">
        <f>'RG Peace Out 1'!R143</f>
        <v>110000</v>
      </c>
      <c r="I8" s="189">
        <f>'RG Peace Out 1'!S143</f>
        <v>353000</v>
      </c>
      <c r="J8" s="189">
        <f>'RG Peace Out 1'!T143</f>
        <v>118000</v>
      </c>
      <c r="K8" s="190">
        <f>'RG Peace Out 1'!U143</f>
        <v>235000</v>
      </c>
    </row>
    <row r="9" spans="2:11" ht="14.25">
      <c r="B9" s="64" t="s">
        <v>307</v>
      </c>
      <c r="C9" s="189">
        <f>'RG Peace Out 1'!M144</f>
        <v>120000</v>
      </c>
      <c r="D9" s="189">
        <f>'RG Peace Out 1'!N144</f>
        <v>120000</v>
      </c>
      <c r="E9" s="190">
        <f>'RG Peace Out 1'!O144</f>
        <v>0</v>
      </c>
      <c r="F9" s="189">
        <f>'RG Peace Out 1'!P144</f>
        <v>100000</v>
      </c>
      <c r="G9" s="189">
        <f>'RG Peace Out 1'!Q144</f>
        <v>0</v>
      </c>
      <c r="H9" s="190">
        <f>'RG Peace Out 1'!R144</f>
        <v>100000</v>
      </c>
      <c r="I9" s="189">
        <f>'RG Peace Out 1'!S144</f>
        <v>220000</v>
      </c>
      <c r="J9" s="189">
        <f>'RG Peace Out 1'!T144</f>
        <v>120000</v>
      </c>
      <c r="K9" s="190">
        <f>'RG Peace Out 1'!U144</f>
        <v>100000</v>
      </c>
    </row>
    <row r="10" spans="2:11" ht="14.25">
      <c r="B10" s="64" t="s">
        <v>65</v>
      </c>
      <c r="C10" s="189">
        <f>'RG Peace Out 1'!M145</f>
        <v>6957030</v>
      </c>
      <c r="D10" s="189">
        <f>'RG Peace Out 1'!N145</f>
        <v>6716718</v>
      </c>
      <c r="E10" s="190">
        <f>'RG Peace Out 1'!O145</f>
        <v>240312</v>
      </c>
      <c r="F10" s="189">
        <f>'RG Peace Out 1'!P145</f>
        <v>2584975</v>
      </c>
      <c r="G10" s="189">
        <f>'RG Peace Out 1'!Q145</f>
        <v>2584975</v>
      </c>
      <c r="H10" s="190">
        <f>'RG Peace Out 1'!R145</f>
        <v>0</v>
      </c>
      <c r="I10" s="189">
        <f>'RG Peace Out 1'!S145</f>
        <v>9542005</v>
      </c>
      <c r="J10" s="189">
        <f>'RG Peace Out 1'!T145</f>
        <v>9301693</v>
      </c>
      <c r="K10" s="190">
        <f>'RG Peace Out 1'!U145</f>
        <v>240312</v>
      </c>
    </row>
    <row r="11" spans="2:11" ht="14.25">
      <c r="B11" s="64" t="s">
        <v>293</v>
      </c>
      <c r="C11" s="189">
        <f>'RG Peace Out 1'!M146</f>
        <v>188000</v>
      </c>
      <c r="D11" s="189">
        <f>'RG Peace Out 1'!N146</f>
        <v>188000</v>
      </c>
      <c r="E11" s="190">
        <f>'RG Peace Out 1'!O146</f>
        <v>0</v>
      </c>
      <c r="F11" s="189">
        <f>'RG Peace Out 1'!P146</f>
        <v>0</v>
      </c>
      <c r="G11" s="189">
        <f>'RG Peace Out 1'!Q146</f>
        <v>0</v>
      </c>
      <c r="H11" s="190">
        <f>'RG Peace Out 1'!R146</f>
        <v>0</v>
      </c>
      <c r="I11" s="189">
        <f>'RG Peace Out 1'!S146</f>
        <v>188000</v>
      </c>
      <c r="J11" s="189">
        <f>'RG Peace Out 1'!T146</f>
        <v>188000</v>
      </c>
      <c r="K11" s="190">
        <f>'RG Peace Out 1'!U146</f>
        <v>0</v>
      </c>
    </row>
    <row r="12" spans="2:11" ht="14.25">
      <c r="B12" s="93" t="s">
        <v>139</v>
      </c>
      <c r="C12" s="189">
        <f>'RG Peace Out 1'!M147</f>
        <v>89980</v>
      </c>
      <c r="D12" s="189">
        <f>'RG Peace Out 1'!N147</f>
        <v>49980</v>
      </c>
      <c r="E12" s="190">
        <f>'RG Peace Out 1'!O147</f>
        <v>40000</v>
      </c>
      <c r="F12" s="189">
        <f>'RG Peace Out 1'!P147</f>
        <v>450000</v>
      </c>
      <c r="G12" s="189">
        <f>'RG Peace Out 1'!Q147</f>
        <v>0</v>
      </c>
      <c r="H12" s="190">
        <f>'RG Peace Out 1'!R147</f>
        <v>450000</v>
      </c>
      <c r="I12" s="189">
        <f>'RG Peace Out 1'!S147</f>
        <v>539980</v>
      </c>
      <c r="J12" s="189">
        <f>'RG Peace Out 1'!T147</f>
        <v>49980</v>
      </c>
      <c r="K12" s="190">
        <f>'RG Peace Out 1'!U147</f>
        <v>490000</v>
      </c>
    </row>
    <row r="13" spans="2:11" ht="14.25">
      <c r="B13" s="93" t="s">
        <v>245</v>
      </c>
      <c r="C13" s="189">
        <f>'RG Peace Out 1'!M148</f>
        <v>20000</v>
      </c>
      <c r="D13" s="189">
        <f>'RG Peace Out 1'!N148</f>
        <v>20000</v>
      </c>
      <c r="E13" s="190">
        <f>'RG Peace Out 1'!O148</f>
        <v>0</v>
      </c>
      <c r="F13" s="189">
        <f>'RG Peace Out 1'!P148</f>
        <v>0</v>
      </c>
      <c r="G13" s="189">
        <f>'RG Peace Out 1'!Q148</f>
        <v>0</v>
      </c>
      <c r="H13" s="190">
        <f>'RG Peace Out 1'!R148</f>
        <v>0</v>
      </c>
      <c r="I13" s="189">
        <f>'RG Peace Out 1'!S148</f>
        <v>20000</v>
      </c>
      <c r="J13" s="189">
        <f>'RG Peace Out 1'!T148</f>
        <v>20000</v>
      </c>
      <c r="K13" s="190">
        <f>'RG Peace Out 1'!U148</f>
        <v>0</v>
      </c>
    </row>
    <row r="14" spans="2:11" ht="14.25">
      <c r="B14" s="93" t="s">
        <v>162</v>
      </c>
      <c r="C14" s="189">
        <f>'RG Peace Out 1'!M149</f>
        <v>829000</v>
      </c>
      <c r="D14" s="189">
        <f>'RG Peace Out 1'!N149</f>
        <v>160000</v>
      </c>
      <c r="E14" s="190">
        <f>'RG Peace Out 1'!O149</f>
        <v>669000</v>
      </c>
      <c r="F14" s="189">
        <f>'RG Peace Out 1'!P149</f>
        <v>1060000</v>
      </c>
      <c r="G14" s="189">
        <f>'RG Peace Out 1'!Q149</f>
        <v>50000</v>
      </c>
      <c r="H14" s="190">
        <f>'RG Peace Out 1'!R149</f>
        <v>1010000</v>
      </c>
      <c r="I14" s="189">
        <f>'RG Peace Out 1'!S149</f>
        <v>1889000</v>
      </c>
      <c r="J14" s="189">
        <f>'RG Peace Out 1'!T149</f>
        <v>210000</v>
      </c>
      <c r="K14" s="190">
        <f>'RG Peace Out 1'!U149</f>
        <v>1679000</v>
      </c>
    </row>
    <row r="15" spans="2:11" ht="14.25">
      <c r="B15" s="93" t="s">
        <v>60</v>
      </c>
      <c r="C15" s="189">
        <f>'RG Peace Out 1'!M150</f>
        <v>4492361</v>
      </c>
      <c r="D15" s="189">
        <f>'RG Peace Out 1'!N150</f>
        <v>3387361</v>
      </c>
      <c r="E15" s="190">
        <f>'RG Peace Out 1'!O150</f>
        <v>1105000</v>
      </c>
      <c r="F15" s="189">
        <f>'RG Peace Out 1'!P150</f>
        <v>0</v>
      </c>
      <c r="G15" s="189">
        <f>'RG Peace Out 1'!Q150</f>
        <v>0</v>
      </c>
      <c r="H15" s="190">
        <f>'RG Peace Out 1'!R150</f>
        <v>0</v>
      </c>
      <c r="I15" s="189">
        <f>'RG Peace Out 1'!S150</f>
        <v>4492361</v>
      </c>
      <c r="J15" s="189">
        <f>'RG Peace Out 1'!T150</f>
        <v>3387361</v>
      </c>
      <c r="K15" s="190">
        <f>'RG Peace Out 1'!U150</f>
        <v>1105000</v>
      </c>
    </row>
    <row r="16" spans="2:11" ht="14.25">
      <c r="B16" s="93" t="s">
        <v>120</v>
      </c>
      <c r="C16" s="189">
        <f>'RG Peace Out 1'!M151</f>
        <v>1200000</v>
      </c>
      <c r="D16" s="189">
        <f>'RG Peace Out 1'!N151</f>
        <v>0</v>
      </c>
      <c r="E16" s="190">
        <f>'RG Peace Out 1'!O151</f>
        <v>1200000</v>
      </c>
      <c r="F16" s="189">
        <f>'RG Peace Out 1'!P151</f>
        <v>1200000</v>
      </c>
      <c r="G16" s="189">
        <f>'RG Peace Out 1'!Q151</f>
        <v>0</v>
      </c>
      <c r="H16" s="190">
        <f>'RG Peace Out 1'!R151</f>
        <v>1200000</v>
      </c>
      <c r="I16" s="189">
        <f>'RG Peace Out 1'!S151</f>
        <v>2400000</v>
      </c>
      <c r="J16" s="189">
        <f>'RG Peace Out 1'!T151</f>
        <v>0</v>
      </c>
      <c r="K16" s="190">
        <f>'RG Peace Out 1'!U151</f>
        <v>2400000</v>
      </c>
    </row>
    <row r="17" spans="2:11" ht="14.25">
      <c r="B17" s="93" t="s">
        <v>443</v>
      </c>
      <c r="C17" s="189">
        <f>'RG Peace Out 1'!M152</f>
        <v>25000</v>
      </c>
      <c r="D17" s="189">
        <f>'RG Peace Out 1'!N152</f>
        <v>25000</v>
      </c>
      <c r="E17" s="190">
        <f>'RG Peace Out 1'!O152</f>
        <v>0</v>
      </c>
      <c r="F17" s="189">
        <f>'RG Peace Out 1'!P152</f>
        <v>0</v>
      </c>
      <c r="G17" s="189">
        <f>'RG Peace Out 1'!Q152</f>
        <v>0</v>
      </c>
      <c r="H17" s="190">
        <f>'RG Peace Out 1'!R152</f>
        <v>0</v>
      </c>
      <c r="I17" s="189">
        <f>'RG Peace Out 1'!S152</f>
        <v>25000</v>
      </c>
      <c r="J17" s="189">
        <f>'RG Peace Out 1'!T152</f>
        <v>25000</v>
      </c>
      <c r="K17" s="190">
        <f>'RG Peace Out 1'!U152</f>
        <v>0</v>
      </c>
    </row>
    <row r="18" spans="2:11" ht="14.25">
      <c r="B18" s="713" t="s">
        <v>337</v>
      </c>
      <c r="C18" s="189">
        <f>'RG Peace Out 1'!M154</f>
        <v>300000</v>
      </c>
      <c r="D18" s="189">
        <f>'RG Peace Out 1'!N154</f>
        <v>300000</v>
      </c>
      <c r="E18" s="190">
        <f>'RG Peace Out 1'!O154</f>
        <v>0</v>
      </c>
      <c r="F18" s="189">
        <f>'RG Peace Out 1'!P154</f>
        <v>0</v>
      </c>
      <c r="G18" s="189">
        <f>'RG Peace Out 1'!Q154</f>
        <v>0</v>
      </c>
      <c r="H18" s="190">
        <f>'RG Peace Out 1'!R154</f>
        <v>0</v>
      </c>
      <c r="I18" s="189">
        <f>'RG Peace Out 1'!S154</f>
        <v>300000</v>
      </c>
      <c r="J18" s="189">
        <f>'RG Peace Out 1'!T154</f>
        <v>300000</v>
      </c>
      <c r="K18" s="190">
        <f>'RG Peace Out 1'!U154</f>
        <v>0</v>
      </c>
    </row>
    <row r="19" spans="2:11" ht="15">
      <c r="B19" s="94" t="s">
        <v>448</v>
      </c>
      <c r="C19" s="194">
        <f>'RG Peace Out 1'!M155</f>
        <v>15365371</v>
      </c>
      <c r="D19" s="194">
        <f>'RG Peace Out 1'!N155</f>
        <v>11279059</v>
      </c>
      <c r="E19" s="195">
        <f>'RG Peace Out 1'!O155</f>
        <v>4086312</v>
      </c>
      <c r="F19" s="194">
        <f>'RG Peace Out 1'!P155</f>
        <v>5548975</v>
      </c>
      <c r="G19" s="194">
        <f>'RG Peace Out 1'!Q155</f>
        <v>2678975</v>
      </c>
      <c r="H19" s="195">
        <f>'RG Peace Out 1'!R155</f>
        <v>2870000</v>
      </c>
      <c r="I19" s="194">
        <f>'RG Peace Out 1'!S155</f>
        <v>20914346</v>
      </c>
      <c r="J19" s="194">
        <f>'RG Peace Out 1'!T155</f>
        <v>13958034</v>
      </c>
      <c r="K19" s="195">
        <f>'RG Peace Out 1'!U155</f>
        <v>6956312</v>
      </c>
    </row>
    <row r="20" spans="2:11" ht="15">
      <c r="B20" s="170"/>
      <c r="C20" s="170"/>
      <c r="D20" s="170"/>
      <c r="E20" s="170"/>
      <c r="F20" s="170"/>
      <c r="G20" s="170"/>
      <c r="H20" s="170"/>
      <c r="I20" s="170"/>
      <c r="J20" s="170"/>
      <c r="K20" s="170"/>
    </row>
    <row r="21" spans="2:11" ht="15">
      <c r="B21" s="811" t="s">
        <v>563</v>
      </c>
      <c r="C21" s="1258" t="str">
        <f>'RG Peace Out 2'!S69</f>
        <v>TOTAL PLANNED BUDGET FOR RESULTS GROUP</v>
      </c>
      <c r="D21" s="1258">
        <f>'RG Peace Out 2'!T69</f>
        <v>0</v>
      </c>
      <c r="E21" s="1258">
        <f>'RG Peace Out 2'!U69</f>
        <v>0</v>
      </c>
      <c r="F21" s="1258">
        <f>'RG Peace Out 2'!V69</f>
        <v>0</v>
      </c>
      <c r="G21" s="1258">
        <f>'RG Peace Out 2'!W69</f>
        <v>0</v>
      </c>
      <c r="H21" s="1258">
        <f>'RG Peace Out 2'!X69</f>
        <v>0</v>
      </c>
      <c r="I21" s="1258">
        <f>'RG Peace Out 2'!Y69</f>
        <v>0</v>
      </c>
      <c r="J21" s="1258">
        <f>'RG Peace Out 2'!Z69</f>
        <v>0</v>
      </c>
      <c r="K21" s="1258">
        <f>'RG Peace Out 2'!AA69</f>
        <v>0</v>
      </c>
    </row>
    <row r="22" spans="2:11" ht="15">
      <c r="B22" s="815"/>
      <c r="C22" s="1258">
        <f>'RG Peace Out 2'!S70</f>
        <v>2021</v>
      </c>
      <c r="D22" s="1258">
        <f>'RG Peace Out 2'!T70</f>
        <v>0</v>
      </c>
      <c r="E22" s="1258">
        <f>'RG Peace Out 2'!U70</f>
        <v>0</v>
      </c>
      <c r="F22" s="1258" t="str">
        <f>'RG Peace Out 2'!V70</f>
        <v>2022 (if available)</v>
      </c>
      <c r="G22" s="1258">
        <f>'RG Peace Out 2'!W70</f>
        <v>0</v>
      </c>
      <c r="H22" s="1258">
        <f>'RG Peace Out 2'!X70</f>
        <v>0</v>
      </c>
      <c r="I22" s="1258" t="str">
        <f>'RG Peace Out 2'!Y70</f>
        <v>TOTAL 2021-2022</v>
      </c>
      <c r="J22" s="1258">
        <f>'RG Peace Out 2'!Z70</f>
        <v>0</v>
      </c>
      <c r="K22" s="1258">
        <f>'RG Peace Out 2'!AA70</f>
        <v>0</v>
      </c>
    </row>
    <row r="23" spans="2:11" ht="12.6" customHeight="1">
      <c r="B23" s="815"/>
      <c r="C23" s="1105" t="str">
        <f>'RG Peace Out 2'!S71</f>
        <v>Total Required (annual)</v>
      </c>
      <c r="D23" s="1105" t="str">
        <f>'RG Peace Out 2'!T71</f>
        <v>Available (annual)</v>
      </c>
      <c r="E23" s="1480" t="str">
        <f>'RG Peace Out 2'!U71</f>
        <v>To be mobilized</v>
      </c>
      <c r="F23" s="1105" t="str">
        <f>'RG Peace Out 2'!V71</f>
        <v>Total Required (annual)</v>
      </c>
      <c r="G23" s="1105" t="str">
        <f>'RG Peace Out 2'!W71</f>
        <v>Available (annual)</v>
      </c>
      <c r="H23" s="1480" t="str">
        <f>'RG Peace Out 2'!X71</f>
        <v>To be mobilized</v>
      </c>
      <c r="I23" s="1105" t="str">
        <f>'RG Peace Out 2'!Y71</f>
        <v>Total Required 2021-22</v>
      </c>
      <c r="J23" s="1105" t="str">
        <f>'RG Peace Out 2'!Z71</f>
        <v>Available 2021-22</v>
      </c>
      <c r="K23" s="1480" t="str">
        <f>'RG Peace Out 2'!AA71</f>
        <v>To be mobilized</v>
      </c>
    </row>
    <row r="24" spans="2:11" ht="31.5" customHeight="1">
      <c r="B24" s="815"/>
      <c r="C24" s="1106">
        <f>'RG Peace Out 2'!S72</f>
        <v>0</v>
      </c>
      <c r="D24" s="1106">
        <f>'RG Peace Out 2'!T72</f>
        <v>0</v>
      </c>
      <c r="E24" s="1481">
        <f>'RG Peace Out 2'!U72</f>
        <v>0</v>
      </c>
      <c r="F24" s="1106">
        <f>'RG Peace Out 2'!V72</f>
        <v>0</v>
      </c>
      <c r="G24" s="1106">
        <f>'RG Peace Out 2'!W72</f>
        <v>0</v>
      </c>
      <c r="H24" s="1481">
        <f>'RG Peace Out 2'!X72</f>
        <v>0</v>
      </c>
      <c r="I24" s="1106">
        <f>'RG Peace Out 2'!Y72</f>
        <v>0</v>
      </c>
      <c r="J24" s="1106">
        <f>'RG Peace Out 2'!Z72</f>
        <v>0</v>
      </c>
      <c r="K24" s="1481">
        <f>'RG Peace Out 2'!AA72</f>
        <v>0</v>
      </c>
    </row>
    <row r="25" spans="2:11" ht="14.25">
      <c r="B25" s="181" t="s">
        <v>65</v>
      </c>
      <c r="C25" s="189">
        <f ca="1">'RG Peace Out 2'!S73</f>
        <v>684600</v>
      </c>
      <c r="D25" s="189">
        <f ca="1">'RG Peace Out 2'!T73</f>
        <v>664600</v>
      </c>
      <c r="E25" s="788">
        <f ca="1">'RG Peace Out 2'!U73</f>
        <v>20000</v>
      </c>
      <c r="F25" s="189">
        <f ca="1">'RG Peace Out 2'!V73</f>
        <v>368400</v>
      </c>
      <c r="G25" s="189">
        <f ca="1">'RG Peace Out 2'!W73</f>
        <v>368400</v>
      </c>
      <c r="H25" s="788">
        <f ca="1">'RG Peace Out 2'!X73</f>
        <v>0</v>
      </c>
      <c r="I25" s="189">
        <f ca="1">'RG Peace Out 2'!Y73</f>
        <v>1053000</v>
      </c>
      <c r="J25" s="189">
        <f ca="1">'RG Peace Out 2'!Z73</f>
        <v>1033000</v>
      </c>
      <c r="K25" s="788">
        <f ca="1">'RG Peace Out 2'!AA73</f>
        <v>20000</v>
      </c>
    </row>
    <row r="26" spans="2:11" ht="14.25">
      <c r="B26" s="495" t="s">
        <v>502</v>
      </c>
      <c r="C26" s="189">
        <f ca="1">'RG Peace Out 2'!S74</f>
        <v>0</v>
      </c>
      <c r="D26" s="189">
        <f ca="1">'RG Peace Out 2'!T74</f>
        <v>0</v>
      </c>
      <c r="E26" s="788">
        <f ca="1">'RG Peace Out 2'!U74</f>
        <v>0</v>
      </c>
      <c r="F26" s="189">
        <f ca="1">'RG Peace Out 2'!V74</f>
        <v>0</v>
      </c>
      <c r="G26" s="189">
        <f ca="1">'RG Peace Out 2'!W74</f>
        <v>0</v>
      </c>
      <c r="H26" s="788">
        <f ca="1">'RG Peace Out 2'!X74</f>
        <v>0</v>
      </c>
      <c r="I26" s="189">
        <f ca="1">'RG Peace Out 2'!Y74</f>
        <v>0</v>
      </c>
      <c r="J26" s="189">
        <f ca="1">'RG Peace Out 2'!Z74</f>
        <v>0</v>
      </c>
      <c r="K26" s="788">
        <f ca="1">'RG Peace Out 2'!AA74</f>
        <v>0</v>
      </c>
    </row>
    <row r="27" spans="2:11" ht="14.25">
      <c r="B27" s="182" t="s">
        <v>139</v>
      </c>
      <c r="C27" s="189">
        <f ca="1">'RG Peace Out 2'!S75</f>
        <v>633000</v>
      </c>
      <c r="D27" s="189">
        <f ca="1">'RG Peace Out 2'!T75</f>
        <v>367000</v>
      </c>
      <c r="E27" s="788">
        <f ca="1">'RG Peace Out 2'!U75</f>
        <v>266000</v>
      </c>
      <c r="F27" s="189">
        <f ca="1">'RG Peace Out 2'!V75</f>
        <v>330000</v>
      </c>
      <c r="G27" s="189">
        <f ca="1">'RG Peace Out 2'!W75</f>
        <v>100000</v>
      </c>
      <c r="H27" s="788">
        <f ca="1">'RG Peace Out 2'!X75</f>
        <v>230000</v>
      </c>
      <c r="I27" s="189">
        <f ca="1">'RG Peace Out 2'!Y75</f>
        <v>963000</v>
      </c>
      <c r="J27" s="189">
        <f ca="1">'RG Peace Out 2'!Z75</f>
        <v>467000</v>
      </c>
      <c r="K27" s="788">
        <f ca="1">'RG Peace Out 2'!AA75</f>
        <v>496000</v>
      </c>
    </row>
    <row r="28" spans="2:11" ht="14.25">
      <c r="B28" s="490" t="s">
        <v>162</v>
      </c>
      <c r="C28" s="189">
        <f ca="1">'RG Peace Out 2'!S76</f>
        <v>889000</v>
      </c>
      <c r="D28" s="189">
        <f ca="1">'RG Peace Out 2'!T76</f>
        <v>687000</v>
      </c>
      <c r="E28" s="788">
        <f ca="1">'RG Peace Out 2'!U76</f>
        <v>202000</v>
      </c>
      <c r="F28" s="189">
        <f ca="1">'RG Peace Out 2'!V76</f>
        <v>809500</v>
      </c>
      <c r="G28" s="189">
        <f ca="1">'RG Peace Out 2'!W76</f>
        <v>71000</v>
      </c>
      <c r="H28" s="788">
        <f ca="1">'RG Peace Out 2'!X76</f>
        <v>738500</v>
      </c>
      <c r="I28" s="189">
        <f ca="1">'RG Peace Out 2'!Y76</f>
        <v>1698500</v>
      </c>
      <c r="J28" s="189">
        <f ca="1">'RG Peace Out 2'!Z76</f>
        <v>758000</v>
      </c>
      <c r="K28" s="788">
        <f ca="1">'RG Peace Out 2'!AA76</f>
        <v>940500</v>
      </c>
    </row>
    <row r="29" spans="2:11" ht="14.25">
      <c r="B29" s="183" t="s">
        <v>60</v>
      </c>
      <c r="C29" s="189">
        <f ca="1">'RG Peace Out 2'!S77</f>
        <v>400000</v>
      </c>
      <c r="D29" s="189">
        <f ca="1">'RG Peace Out 2'!T77</f>
        <v>360000</v>
      </c>
      <c r="E29" s="788">
        <f ca="1">'RG Peace Out 2'!U77</f>
        <v>40000</v>
      </c>
      <c r="F29" s="189">
        <f ca="1">'RG Peace Out 2'!V77</f>
        <v>0</v>
      </c>
      <c r="G29" s="189">
        <f ca="1">'RG Peace Out 2'!W77</f>
        <v>0</v>
      </c>
      <c r="H29" s="788">
        <f ca="1">'RG Peace Out 2'!X77</f>
        <v>0</v>
      </c>
      <c r="I29" s="189">
        <f ca="1">'RG Peace Out 2'!Y77</f>
        <v>400000</v>
      </c>
      <c r="J29" s="189">
        <f ca="1">'RG Peace Out 2'!Z77</f>
        <v>360000</v>
      </c>
      <c r="K29" s="788">
        <f ca="1">'RG Peace Out 2'!AA77</f>
        <v>40000</v>
      </c>
    </row>
    <row r="30" spans="2:11" ht="14.25">
      <c r="B30" s="184" t="s">
        <v>443</v>
      </c>
      <c r="C30" s="189">
        <f ca="1">'RG Peace Out 2'!S78</f>
        <v>65000</v>
      </c>
      <c r="D30" s="189">
        <f ca="1">'RG Peace Out 2'!T78</f>
        <v>50000</v>
      </c>
      <c r="E30" s="788">
        <f ca="1">'RG Peace Out 2'!U78</f>
        <v>15000</v>
      </c>
      <c r="F30" s="189">
        <f ca="1">'RG Peace Out 2'!V78</f>
        <v>15000</v>
      </c>
      <c r="G30" s="189">
        <f ca="1">'RG Peace Out 2'!W78</f>
        <v>0</v>
      </c>
      <c r="H30" s="788">
        <f ca="1">'RG Peace Out 2'!X78</f>
        <v>15000</v>
      </c>
      <c r="I30" s="189">
        <f ca="1">'RG Peace Out 2'!Y78</f>
        <v>80000</v>
      </c>
      <c r="J30" s="189">
        <f ca="1">'RG Peace Out 2'!Z78</f>
        <v>50000</v>
      </c>
      <c r="K30" s="788">
        <f ca="1">'RG Peace Out 2'!AA78</f>
        <v>30000</v>
      </c>
    </row>
    <row r="31" spans="2:11" ht="15">
      <c r="B31" s="94" t="s">
        <v>448</v>
      </c>
      <c r="C31" s="196">
        <f ca="1">'RG Peace Out 2'!S79</f>
        <v>2671600</v>
      </c>
      <c r="D31" s="196">
        <f ca="1">'RG Peace Out 2'!T79</f>
        <v>2128600</v>
      </c>
      <c r="E31" s="789">
        <f ca="1">'RG Peace Out 2'!U79</f>
        <v>543000</v>
      </c>
      <c r="F31" s="196">
        <f ca="1">'RG Peace Out 2'!V79</f>
        <v>1522900</v>
      </c>
      <c r="G31" s="196">
        <f ca="1">'RG Peace Out 2'!W79</f>
        <v>539400</v>
      </c>
      <c r="H31" s="789">
        <f ca="1">'RG Peace Out 2'!X79</f>
        <v>983500</v>
      </c>
      <c r="I31" s="196">
        <f ca="1">'RG Peace Out 2'!Y79</f>
        <v>4194500</v>
      </c>
      <c r="J31" s="196">
        <f ca="1">'RG Peace Out 2'!Z79</f>
        <v>2668000</v>
      </c>
      <c r="K31" s="789">
        <f ca="1">'RG Peace Out 2'!AA79</f>
        <v>1526500</v>
      </c>
    </row>
    <row r="33" spans="2:11" ht="15">
      <c r="B33" s="811" t="s">
        <v>847</v>
      </c>
      <c r="C33" s="1477" t="str">
        <f>'RG People and Prosperity Out 3 '!M142</f>
        <v>TOTAL PLANNED BUDGET FOR RESULTS GROUP</v>
      </c>
      <c r="D33" s="1478"/>
      <c r="E33" s="1478"/>
      <c r="F33" s="1478"/>
      <c r="G33" s="1478"/>
      <c r="H33" s="1478"/>
      <c r="I33" s="1478"/>
      <c r="J33" s="1478"/>
      <c r="K33" s="1479"/>
    </row>
    <row r="34" spans="2:11" ht="15">
      <c r="B34" s="815"/>
      <c r="C34" s="1477">
        <f>'RG People and Prosperity Out 3 '!M143</f>
        <v>2021</v>
      </c>
      <c r="D34" s="1478"/>
      <c r="E34" s="1479"/>
      <c r="F34" s="1477" t="str">
        <f>'RG People and Prosperity Out 3 '!P143</f>
        <v>2022 (if available)</v>
      </c>
      <c r="G34" s="1478"/>
      <c r="H34" s="1479"/>
      <c r="I34" s="1477" t="str">
        <f>'RG People and Prosperity Out 3 '!S143</f>
        <v>TOTAL 2021-2022</v>
      </c>
      <c r="J34" s="1478"/>
      <c r="K34" s="1479"/>
    </row>
    <row r="35" spans="2:11" ht="12.6" customHeight="1">
      <c r="B35" s="815"/>
      <c r="C35" s="1105" t="str">
        <f>'RG People and Prosperity Out 3 '!M144</f>
        <v>Total Required (annual)</v>
      </c>
      <c r="D35" s="1105" t="str">
        <f>'RG People and Prosperity Out 3 '!N144</f>
        <v>Available (annual)</v>
      </c>
      <c r="E35" s="1475" t="str">
        <f>'RG People and Prosperity Out 3 '!O144</f>
        <v>To be mobilized</v>
      </c>
      <c r="F35" s="1105" t="str">
        <f>'RG People and Prosperity Out 3 '!P144</f>
        <v>Total Required (annual)</v>
      </c>
      <c r="G35" s="1105" t="str">
        <f>'RG People and Prosperity Out 3 '!Q144</f>
        <v>Available (annual)</v>
      </c>
      <c r="H35" s="1475" t="str">
        <f>'RG People and Prosperity Out 3 '!R144</f>
        <v>To be mobilized</v>
      </c>
      <c r="I35" s="1105" t="str">
        <f>'RG People and Prosperity Out 3 '!S144</f>
        <v>Total Required 2021-22</v>
      </c>
      <c r="J35" s="1105" t="str">
        <f>'RG People and Prosperity Out 3 '!T144</f>
        <v>Available 2021-22</v>
      </c>
      <c r="K35" s="1473" t="str">
        <f>'RG People and Prosperity Out 3 '!U144</f>
        <v>To be mobilized</v>
      </c>
    </row>
    <row r="36" spans="2:11" ht="26.45" customHeight="1">
      <c r="B36" s="815"/>
      <c r="C36" s="1106">
        <f>'RG People and Prosperity Out 3 '!M145</f>
        <v>0</v>
      </c>
      <c r="D36" s="1106">
        <f>'RG People and Prosperity Out 3 '!N145</f>
        <v>0</v>
      </c>
      <c r="E36" s="1476"/>
      <c r="F36" s="1106">
        <f>'RG People and Prosperity Out 3 '!P145</f>
        <v>0</v>
      </c>
      <c r="G36" s="1106">
        <f>'RG People and Prosperity Out 3 '!Q145</f>
        <v>0</v>
      </c>
      <c r="H36" s="1476"/>
      <c r="I36" s="1106">
        <f>'RG People and Prosperity Out 3 '!S145</f>
        <v>0</v>
      </c>
      <c r="J36" s="1106">
        <f>'RG People and Prosperity Out 3 '!T145</f>
        <v>0</v>
      </c>
      <c r="K36" s="1474"/>
    </row>
    <row r="37" spans="2:11" ht="14.25">
      <c r="B37" s="188" t="s">
        <v>624</v>
      </c>
      <c r="C37" s="283">
        <f ca="1">'RG People and Prosperity Out 3 '!M146</f>
        <v>907520.02383999992</v>
      </c>
      <c r="D37" s="283">
        <f ca="1">'RG People and Prosperity Out 3 '!N146</f>
        <v>861611.03499999992</v>
      </c>
      <c r="E37" s="786">
        <f ca="1">'RG People and Prosperity Out 3 '!O146</f>
        <v>45908.988839999991</v>
      </c>
      <c r="F37" s="283">
        <f ca="1">'RG People and Prosperity Out 3 '!P146</f>
        <v>0</v>
      </c>
      <c r="G37" s="283">
        <f ca="1">'RG People and Prosperity Out 3 '!Q146</f>
        <v>0</v>
      </c>
      <c r="H37" s="786">
        <f ca="1">'RG People and Prosperity Out 3 '!R146</f>
        <v>0</v>
      </c>
      <c r="I37" s="283">
        <f ca="1">'RG People and Prosperity Out 3 '!S146</f>
        <v>907520.02383999992</v>
      </c>
      <c r="J37" s="283">
        <f ca="1">'RG People and Prosperity Out 3 '!T146</f>
        <v>861611.03499999992</v>
      </c>
      <c r="K37" s="786">
        <f ca="1">'RG People and Prosperity Out 3 '!U146</f>
        <v>45908.988839999991</v>
      </c>
    </row>
    <row r="38" spans="2:11" ht="14.25">
      <c r="B38" s="191" t="s">
        <v>791</v>
      </c>
      <c r="C38" s="283">
        <f ca="1">'RG People and Prosperity Out 3 '!M147</f>
        <v>21466000</v>
      </c>
      <c r="D38" s="283">
        <f ca="1">'RG People and Prosperity Out 3 '!N147</f>
        <v>21466000</v>
      </c>
      <c r="E38" s="786">
        <f ca="1">'RG People and Prosperity Out 3 '!O147</f>
        <v>0</v>
      </c>
      <c r="F38" s="283">
        <f ca="1">'RG People and Prosperity Out 3 '!P147</f>
        <v>0</v>
      </c>
      <c r="G38" s="283">
        <f ca="1">'RG People and Prosperity Out 3 '!Q147</f>
        <v>0</v>
      </c>
      <c r="H38" s="786">
        <f ca="1">'RG People and Prosperity Out 3 '!R147</f>
        <v>0</v>
      </c>
      <c r="I38" s="283">
        <f ca="1">'RG People and Prosperity Out 3 '!S147</f>
        <v>21466000</v>
      </c>
      <c r="J38" s="283">
        <f ca="1">'RG People and Prosperity Out 3 '!T147</f>
        <v>21466000</v>
      </c>
      <c r="K38" s="786">
        <f ca="1">'RG People and Prosperity Out 3 '!U147</f>
        <v>0</v>
      </c>
    </row>
    <row r="39" spans="2:11" ht="14.25">
      <c r="B39" s="192" t="s">
        <v>204</v>
      </c>
      <c r="C39" s="283">
        <f ca="1">'RG People and Prosperity Out 3 '!M148</f>
        <v>125000</v>
      </c>
      <c r="D39" s="283">
        <f ca="1">'RG People and Prosperity Out 3 '!N148</f>
        <v>125000</v>
      </c>
      <c r="E39" s="786">
        <f ca="1">'RG People and Prosperity Out 3 '!O148</f>
        <v>0</v>
      </c>
      <c r="F39" s="283">
        <f ca="1">'RG People and Prosperity Out 3 '!P148</f>
        <v>125000</v>
      </c>
      <c r="G39" s="283">
        <f ca="1">'RG People and Prosperity Out 3 '!Q148</f>
        <v>125000</v>
      </c>
      <c r="H39" s="786">
        <f ca="1">'RG People and Prosperity Out 3 '!R148</f>
        <v>0</v>
      </c>
      <c r="I39" s="283">
        <f ca="1">'RG People and Prosperity Out 3 '!S148</f>
        <v>250000</v>
      </c>
      <c r="J39" s="283">
        <f ca="1">'RG People and Prosperity Out 3 '!T148</f>
        <v>250000</v>
      </c>
      <c r="K39" s="786">
        <f ca="1">'RG People and Prosperity Out 3 '!U148</f>
        <v>0</v>
      </c>
    </row>
    <row r="40" spans="2:11" ht="14.25">
      <c r="B40" s="192" t="s">
        <v>714</v>
      </c>
      <c r="C40" s="283">
        <f ca="1">'RG People and Prosperity Out 3 '!M149</f>
        <v>2166514</v>
      </c>
      <c r="D40" s="283">
        <f ca="1">'RG People and Prosperity Out 3 '!N149</f>
        <v>2166514</v>
      </c>
      <c r="E40" s="786">
        <f ca="1">'RG People and Prosperity Out 3 '!O149</f>
        <v>0</v>
      </c>
      <c r="F40" s="283">
        <f ca="1">'RG People and Prosperity Out 3 '!P149</f>
        <v>1002792</v>
      </c>
      <c r="G40" s="283">
        <f ca="1">'RG People and Prosperity Out 3 '!Q149</f>
        <v>1002792</v>
      </c>
      <c r="H40" s="786">
        <f ca="1">'RG People and Prosperity Out 3 '!R149</f>
        <v>0</v>
      </c>
      <c r="I40" s="283">
        <f ca="1">'RG People and Prosperity Out 3 '!S149</f>
        <v>3169306</v>
      </c>
      <c r="J40" s="283">
        <f ca="1">'RG People and Prosperity Out 3 '!T149</f>
        <v>3169306</v>
      </c>
      <c r="K40" s="786">
        <f ca="1">'RG People and Prosperity Out 3 '!U149</f>
        <v>0</v>
      </c>
    </row>
    <row r="41" spans="2:11" ht="14.25">
      <c r="B41" s="192" t="s">
        <v>673</v>
      </c>
      <c r="C41" s="283">
        <f ca="1">'RG People and Prosperity Out 3 '!M150</f>
        <v>164000</v>
      </c>
      <c r="D41" s="283">
        <f ca="1">'RG People and Prosperity Out 3 '!N150</f>
        <v>164000</v>
      </c>
      <c r="E41" s="787">
        <f ca="1">'RG People and Prosperity Out 3 '!O150</f>
        <v>0</v>
      </c>
      <c r="F41" s="283">
        <f ca="1">'RG People and Prosperity Out 3 '!P150</f>
        <v>0</v>
      </c>
      <c r="G41" s="283">
        <f ca="1">'RG People and Prosperity Out 3 '!Q150</f>
        <v>0</v>
      </c>
      <c r="H41" s="786">
        <f ca="1">'RG People and Prosperity Out 3 '!R150</f>
        <v>0</v>
      </c>
      <c r="I41" s="283">
        <f ca="1">'RG People and Prosperity Out 3 '!S150</f>
        <v>164000</v>
      </c>
      <c r="J41" s="283">
        <f ca="1">'RG People and Prosperity Out 3 '!T150</f>
        <v>164000</v>
      </c>
      <c r="K41" s="786">
        <f ca="1">'RG People and Prosperity Out 3 '!U150</f>
        <v>0</v>
      </c>
    </row>
    <row r="42" spans="2:11" ht="14.25">
      <c r="B42" s="192" t="s">
        <v>65</v>
      </c>
      <c r="C42" s="283">
        <f ca="1">'RG People and Prosperity Out 3 '!M151</f>
        <v>4387947.4800000004</v>
      </c>
      <c r="D42" s="283">
        <f ca="1">'RG People and Prosperity Out 3 '!N151</f>
        <v>3653553.48</v>
      </c>
      <c r="E42" s="786">
        <f ca="1">'RG People and Prosperity Out 3 '!O151</f>
        <v>734394</v>
      </c>
      <c r="F42" s="283">
        <f ca="1">'RG People and Prosperity Out 3 '!P151</f>
        <v>1467197</v>
      </c>
      <c r="G42" s="283">
        <f ca="1">'RG People and Prosperity Out 3 '!Q151</f>
        <v>1100000</v>
      </c>
      <c r="H42" s="786">
        <f ca="1">'RG People and Prosperity Out 3 '!R151</f>
        <v>367197</v>
      </c>
      <c r="I42" s="283">
        <f ca="1">'RG People and Prosperity Out 3 '!S151</f>
        <v>5855144.4800000004</v>
      </c>
      <c r="J42" s="283">
        <f ca="1">'RG People and Prosperity Out 3 '!T151</f>
        <v>4753553.4800000004</v>
      </c>
      <c r="K42" s="786">
        <f ca="1">'RG People and Prosperity Out 3 '!U151</f>
        <v>1101591</v>
      </c>
    </row>
    <row r="43" spans="2:11" ht="14.25">
      <c r="B43" s="192" t="s">
        <v>808</v>
      </c>
      <c r="C43" s="283">
        <f ca="1">'RG People and Prosperity Out 3 '!M152</f>
        <v>42000</v>
      </c>
      <c r="D43" s="283">
        <f ca="1">'RG People and Prosperity Out 3 '!N152</f>
        <v>42000</v>
      </c>
      <c r="E43" s="786">
        <f ca="1">'RG People and Prosperity Out 3 '!O152</f>
        <v>0</v>
      </c>
      <c r="F43" s="283">
        <f ca="1">'RG People and Prosperity Out 3 '!P152</f>
        <v>70000</v>
      </c>
      <c r="G43" s="283">
        <f ca="1">'RG People and Prosperity Out 3 '!Q152</f>
        <v>0</v>
      </c>
      <c r="H43" s="786">
        <f ca="1">'RG People and Prosperity Out 3 '!R152</f>
        <v>70000</v>
      </c>
      <c r="I43" s="283">
        <f ca="1">'RG People and Prosperity Out 3 '!S152</f>
        <v>112000</v>
      </c>
      <c r="J43" s="283">
        <f ca="1">'RG People and Prosperity Out 3 '!T152</f>
        <v>42000</v>
      </c>
      <c r="K43" s="786">
        <f ca="1">'RG People and Prosperity Out 3 '!U152</f>
        <v>70000</v>
      </c>
    </row>
    <row r="44" spans="2:11" ht="14.25">
      <c r="B44" s="193" t="s">
        <v>502</v>
      </c>
      <c r="C44" s="283">
        <f ca="1">'RG People and Prosperity Out 3 '!M153</f>
        <v>0</v>
      </c>
      <c r="D44" s="283">
        <f ca="1">'RG People and Prosperity Out 3 '!N153</f>
        <v>0</v>
      </c>
      <c r="E44" s="786">
        <f ca="1">'RG People and Prosperity Out 3 '!O153</f>
        <v>0</v>
      </c>
      <c r="F44" s="283">
        <f ca="1">'RG People and Prosperity Out 3 '!P153</f>
        <v>0</v>
      </c>
      <c r="G44" s="283">
        <f ca="1">'RG People and Prosperity Out 3 '!Q153</f>
        <v>0</v>
      </c>
      <c r="H44" s="786">
        <f ca="1">'RG People and Prosperity Out 3 '!R153</f>
        <v>0</v>
      </c>
      <c r="I44" s="283">
        <f ca="1">'RG People and Prosperity Out 3 '!S153</f>
        <v>0</v>
      </c>
      <c r="J44" s="283">
        <f ca="1">'RG People and Prosperity Out 3 '!T153</f>
        <v>0</v>
      </c>
      <c r="K44" s="786">
        <f ca="1">'RG People and Prosperity Out 3 '!U153</f>
        <v>0</v>
      </c>
    </row>
    <row r="45" spans="2:11" ht="14.25">
      <c r="B45" s="193" t="s">
        <v>293</v>
      </c>
      <c r="C45" s="283">
        <f ca="1">'RG People and Prosperity Out 3 '!M154</f>
        <v>664459.5</v>
      </c>
      <c r="D45" s="283">
        <f ca="1">'RG People and Prosperity Out 3 '!N154</f>
        <v>635459.5</v>
      </c>
      <c r="E45" s="786">
        <f ca="1">'RG People and Prosperity Out 3 '!O154</f>
        <v>29000</v>
      </c>
      <c r="F45" s="283">
        <f ca="1">'RG People and Prosperity Out 3 '!P154</f>
        <v>1205775</v>
      </c>
      <c r="G45" s="283">
        <f ca="1">'RG People and Prosperity Out 3 '!Q154</f>
        <v>1205775</v>
      </c>
      <c r="H45" s="786">
        <f ca="1">'RG People and Prosperity Out 3 '!R154</f>
        <v>0</v>
      </c>
      <c r="I45" s="283">
        <f ca="1">'RG People and Prosperity Out 3 '!S154</f>
        <v>1870234.5</v>
      </c>
      <c r="J45" s="283">
        <f ca="1">'RG People and Prosperity Out 3 '!T154</f>
        <v>1841234.5</v>
      </c>
      <c r="K45" s="786">
        <f ca="1">'RG People and Prosperity Out 3 '!U154</f>
        <v>29000</v>
      </c>
    </row>
    <row r="46" spans="2:11" ht="14.25">
      <c r="B46" s="193" t="s">
        <v>139</v>
      </c>
      <c r="C46" s="283">
        <f ca="1">'RG People and Prosperity Out 3 '!M155</f>
        <v>48939.66</v>
      </c>
      <c r="D46" s="283">
        <f ca="1">'RG People and Prosperity Out 3 '!N155</f>
        <v>48939.66</v>
      </c>
      <c r="E46" s="786">
        <f ca="1">'RG People and Prosperity Out 3 '!O155</f>
        <v>0</v>
      </c>
      <c r="F46" s="283">
        <f ca="1">'RG People and Prosperity Out 3 '!P155</f>
        <v>109985.3</v>
      </c>
      <c r="G46" s="283">
        <f ca="1">'RG People and Prosperity Out 3 '!Q155</f>
        <v>109985.3</v>
      </c>
      <c r="H46" s="786">
        <f ca="1">'RG People and Prosperity Out 3 '!R155</f>
        <v>0</v>
      </c>
      <c r="I46" s="283">
        <f ca="1">'RG People and Prosperity Out 3 '!S155</f>
        <v>158924.96000000002</v>
      </c>
      <c r="J46" s="283">
        <f ca="1">'RG People and Prosperity Out 3 '!T155</f>
        <v>158924.96000000002</v>
      </c>
      <c r="K46" s="786">
        <f ca="1">'RG People and Prosperity Out 3 '!U155</f>
        <v>0</v>
      </c>
    </row>
    <row r="47" spans="2:11" ht="14.25">
      <c r="B47" s="193" t="s">
        <v>162</v>
      </c>
      <c r="C47" s="283">
        <f ca="1">'RG People and Prosperity Out 3 '!M156</f>
        <v>417150</v>
      </c>
      <c r="D47" s="283">
        <f ca="1">'RG People and Prosperity Out 3 '!N156</f>
        <v>317150</v>
      </c>
      <c r="E47" s="786">
        <f ca="1">'RG People and Prosperity Out 3 '!O156</f>
        <v>100000</v>
      </c>
      <c r="F47" s="283">
        <f ca="1">'RG People and Prosperity Out 3 '!P156</f>
        <v>332650</v>
      </c>
      <c r="G47" s="283">
        <f ca="1">'RG People and Prosperity Out 3 '!Q156</f>
        <v>55000</v>
      </c>
      <c r="H47" s="786">
        <f ca="1">'RG People and Prosperity Out 3 '!R156</f>
        <v>277650</v>
      </c>
      <c r="I47" s="283">
        <f ca="1">'RG People and Prosperity Out 3 '!S156</f>
        <v>749800</v>
      </c>
      <c r="J47" s="283">
        <f ca="1">'RG People and Prosperity Out 3 '!T156</f>
        <v>372150</v>
      </c>
      <c r="K47" s="786">
        <f ca="1">'RG People and Prosperity Out 3 '!U156</f>
        <v>377650</v>
      </c>
    </row>
    <row r="48" spans="2:11" ht="14.25">
      <c r="B48" s="193" t="s">
        <v>719</v>
      </c>
      <c r="C48" s="283">
        <f ca="1">'RG People and Prosperity Out 3 '!M157</f>
        <v>400000</v>
      </c>
      <c r="D48" s="283">
        <f ca="1">'RG People and Prosperity Out 3 '!N157</f>
        <v>0</v>
      </c>
      <c r="E48" s="786">
        <f ca="1">'RG People and Prosperity Out 3 '!O157</f>
        <v>400000</v>
      </c>
      <c r="F48" s="283">
        <f ca="1">'RG People and Prosperity Out 3 '!P157</f>
        <v>600000</v>
      </c>
      <c r="G48" s="283">
        <f ca="1">'RG People and Prosperity Out 3 '!Q157</f>
        <v>0</v>
      </c>
      <c r="H48" s="786">
        <f ca="1">'RG People and Prosperity Out 3 '!R157</f>
        <v>600000</v>
      </c>
      <c r="I48" s="283">
        <f ca="1">'RG People and Prosperity Out 3 '!S157</f>
        <v>1000000</v>
      </c>
      <c r="J48" s="283">
        <f ca="1">'RG People and Prosperity Out 3 '!T157</f>
        <v>0</v>
      </c>
      <c r="K48" s="786">
        <f ca="1">'RG People and Prosperity Out 3 '!U157</f>
        <v>1000000</v>
      </c>
    </row>
    <row r="49" spans="2:11" ht="14.25">
      <c r="B49" s="193" t="s">
        <v>120</v>
      </c>
      <c r="C49" s="283">
        <f ca="1">'RG People and Prosperity Out 3 '!M158</f>
        <v>0</v>
      </c>
      <c r="D49" s="283">
        <f ca="1">'RG People and Prosperity Out 3 '!N158</f>
        <v>0</v>
      </c>
      <c r="E49" s="786">
        <f ca="1">'RG People and Prosperity Out 3 '!O158</f>
        <v>0</v>
      </c>
      <c r="F49" s="283">
        <f ca="1">'RG People and Prosperity Out 3 '!P158</f>
        <v>1400000</v>
      </c>
      <c r="G49" s="283">
        <f ca="1">'RG People and Prosperity Out 3 '!Q158</f>
        <v>0</v>
      </c>
      <c r="H49" s="786">
        <f ca="1">'RG People and Prosperity Out 3 '!R158</f>
        <v>1400000</v>
      </c>
      <c r="I49" s="283">
        <f ca="1">'RG People and Prosperity Out 3 '!S158</f>
        <v>1400000</v>
      </c>
      <c r="J49" s="283">
        <f ca="1">'RG People and Prosperity Out 3 '!T158</f>
        <v>0</v>
      </c>
      <c r="K49" s="786">
        <f ca="1">'RG People and Prosperity Out 3 '!U158</f>
        <v>1400000</v>
      </c>
    </row>
    <row r="50" spans="2:11" ht="14.25">
      <c r="B50" s="284" t="s">
        <v>443</v>
      </c>
      <c r="C50" s="283">
        <f ca="1">'RG People and Prosperity Out 3 '!M159</f>
        <v>25000</v>
      </c>
      <c r="D50" s="283">
        <f ca="1">'RG People and Prosperity Out 3 '!N159</f>
        <v>25000</v>
      </c>
      <c r="E50" s="786">
        <f ca="1">'RG People and Prosperity Out 3 '!O159</f>
        <v>0</v>
      </c>
      <c r="F50" s="283">
        <f ca="1">'RG People and Prosperity Out 3 '!P159</f>
        <v>0</v>
      </c>
      <c r="G50" s="283">
        <f ca="1">'RG People and Prosperity Out 3 '!Q159</f>
        <v>0</v>
      </c>
      <c r="H50" s="786">
        <f ca="1">'RG People and Prosperity Out 3 '!R159</f>
        <v>0</v>
      </c>
      <c r="I50" s="283">
        <f ca="1">'RG People and Prosperity Out 3 '!S159</f>
        <v>25000</v>
      </c>
      <c r="J50" s="283">
        <f ca="1">'RG People and Prosperity Out 3 '!T159</f>
        <v>25000</v>
      </c>
      <c r="K50" s="786">
        <f ca="1">'RG People and Prosperity Out 3 '!U159</f>
        <v>0</v>
      </c>
    </row>
    <row r="51" spans="2:11" ht="14.25">
      <c r="B51" s="741" t="s">
        <v>1619</v>
      </c>
      <c r="C51" s="283">
        <f ca="1">'RG People and Prosperity Out 3 '!M160</f>
        <v>50000</v>
      </c>
      <c r="D51" s="283">
        <f ca="1">'RG People and Prosperity Out 3 '!N160</f>
        <v>50000</v>
      </c>
      <c r="E51" s="786">
        <f ca="1">'RG People and Prosperity Out 3 '!O160</f>
        <v>0</v>
      </c>
      <c r="F51" s="283">
        <f ca="1">'RG People and Prosperity Out 3 '!P160</f>
        <v>100000</v>
      </c>
      <c r="G51" s="283">
        <f ca="1">'RG People and Prosperity Out 3 '!Q160</f>
        <v>50000</v>
      </c>
      <c r="H51" s="786">
        <f ca="1">'RG People and Prosperity Out 3 '!R160</f>
        <v>50000</v>
      </c>
      <c r="I51" s="283">
        <f ca="1">'RG People and Prosperity Out 3 '!S160</f>
        <v>150000</v>
      </c>
      <c r="J51" s="283">
        <f ca="1">'RG People and Prosperity Out 3 '!T160</f>
        <v>100000</v>
      </c>
      <c r="K51" s="786">
        <f ca="1">'RG People and Prosperity Out 3 '!U160</f>
        <v>50000</v>
      </c>
    </row>
    <row r="52" spans="2:11" ht="15">
      <c r="B52" s="94" t="s">
        <v>448</v>
      </c>
      <c r="C52" s="194">
        <f ca="1">'RG People and Prosperity Out 3 '!M161</f>
        <v>30864530.66384</v>
      </c>
      <c r="D52" s="194">
        <f ca="1">'RG People and Prosperity Out 3 '!N161</f>
        <v>29555227.675000001</v>
      </c>
      <c r="E52" s="784">
        <f ca="1">'RG People and Prosperity Out 3 '!O161</f>
        <v>1309302.98884</v>
      </c>
      <c r="F52" s="194">
        <f ca="1">'RG People and Prosperity Out 3 '!P161</f>
        <v>6413399.2999999998</v>
      </c>
      <c r="G52" s="194">
        <f ca="1">'RG People and Prosperity Out 3 '!Q161</f>
        <v>3648552.3</v>
      </c>
      <c r="H52" s="784">
        <f ca="1">'RG People and Prosperity Out 3 '!R161</f>
        <v>2764847</v>
      </c>
      <c r="I52" s="194">
        <f ca="1">'RG People and Prosperity Out 3 '!S161</f>
        <v>37277929.96384</v>
      </c>
      <c r="J52" s="194">
        <f ca="1">'RG People and Prosperity Out 3 '!T161</f>
        <v>33203779.975000001</v>
      </c>
      <c r="K52" s="784">
        <f ca="1">'RG People and Prosperity Out 3 '!U161</f>
        <v>4074149.9888399998</v>
      </c>
    </row>
    <row r="54" spans="2:11" ht="15">
      <c r="B54" s="811" t="s">
        <v>1301</v>
      </c>
      <c r="C54" s="818"/>
      <c r="D54" s="818" t="e">
        <f>#REF!</f>
        <v>#REF!</v>
      </c>
      <c r="E54" s="818" t="e">
        <f>#REF!</f>
        <v>#REF!</v>
      </c>
      <c r="F54" s="818" t="e">
        <f>#REF!</f>
        <v>#REF!</v>
      </c>
      <c r="G54" s="818" t="e">
        <f>#REF!</f>
        <v>#REF!</v>
      </c>
      <c r="H54" s="818" t="e">
        <f>#REF!</f>
        <v>#REF!</v>
      </c>
      <c r="I54" s="818" t="e">
        <f>#REF!</f>
        <v>#REF!</v>
      </c>
      <c r="J54" s="818" t="e">
        <f>#REF!</f>
        <v>#REF!</v>
      </c>
      <c r="K54" s="818" t="e">
        <f>#REF!</f>
        <v>#REF!</v>
      </c>
    </row>
    <row r="55" spans="2:11" ht="15">
      <c r="B55" s="815"/>
      <c r="C55" s="1477">
        <f>'RG People and Prosperity Out 4'!N180</f>
        <v>2021</v>
      </c>
      <c r="D55" s="1478">
        <f>'RG People and Prosperity Out 4'!O180</f>
        <v>0</v>
      </c>
      <c r="E55" s="1479">
        <f>'RG People and Prosperity Out 4'!P180</f>
        <v>0</v>
      </c>
      <c r="F55" s="1477" t="str">
        <f>'RG People and Prosperity Out 4'!Q180</f>
        <v>2022 (if available)</v>
      </c>
      <c r="G55" s="1478">
        <f>'RG People and Prosperity Out 4'!R180</f>
        <v>0</v>
      </c>
      <c r="H55" s="1479">
        <f>'RG People and Prosperity Out 4'!S180</f>
        <v>0</v>
      </c>
      <c r="I55" s="1477" t="str">
        <f>'RG People and Prosperity Out 4'!T180</f>
        <v>TOTAL 2021-2022</v>
      </c>
      <c r="J55" s="1478">
        <f>'RG People and Prosperity Out 4'!U180</f>
        <v>0</v>
      </c>
      <c r="K55" s="1479">
        <f>'RG People and Prosperity Out 4'!V180</f>
        <v>0</v>
      </c>
    </row>
    <row r="56" spans="2:11" ht="12.6" customHeight="1">
      <c r="B56" s="815"/>
      <c r="C56" s="1471" t="str">
        <f>'RG People and Prosperity Out 4'!N181</f>
        <v>Total Required (annual)</v>
      </c>
      <c r="D56" s="1471" t="str">
        <f>'RG People and Prosperity Out 4'!O181</f>
        <v>Available (annual)</v>
      </c>
      <c r="E56" s="1475" t="str">
        <f>'RG People and Prosperity Out 4'!P181</f>
        <v>To be mobilized</v>
      </c>
      <c r="F56" s="1471" t="str">
        <f>'RG People and Prosperity Out 4'!Q181</f>
        <v>Total Required (annual)</v>
      </c>
      <c r="G56" s="1471" t="str">
        <f>'RG People and Prosperity Out 4'!R181</f>
        <v>Available (annual)</v>
      </c>
      <c r="H56" s="1475" t="str">
        <f>'RG People and Prosperity Out 4'!S181</f>
        <v>To be mobilized</v>
      </c>
      <c r="I56" s="1471" t="str">
        <f>'RG People and Prosperity Out 4'!T181</f>
        <v>Total Required 2021-22</v>
      </c>
      <c r="J56" s="1471" t="str">
        <f>'RG People and Prosperity Out 4'!U181</f>
        <v>Available 2021-22</v>
      </c>
      <c r="K56" s="1473" t="str">
        <f>'RG People and Prosperity Out 4'!V181</f>
        <v>To be mobilized</v>
      </c>
    </row>
    <row r="57" spans="2:11" ht="36.950000000000003" customHeight="1">
      <c r="B57" s="815"/>
      <c r="C57" s="1472">
        <f>'RG People and Prosperity Out 4'!N182</f>
        <v>0</v>
      </c>
      <c r="D57" s="1472">
        <f>'RG People and Prosperity Out 4'!O182</f>
        <v>0</v>
      </c>
      <c r="E57" s="1476">
        <f>'RG People and Prosperity Out 4'!P182</f>
        <v>0</v>
      </c>
      <c r="F57" s="1472">
        <f>'RG People and Prosperity Out 4'!Q182</f>
        <v>0</v>
      </c>
      <c r="G57" s="1472">
        <f>'RG People and Prosperity Out 4'!R182</f>
        <v>0</v>
      </c>
      <c r="H57" s="1476">
        <f>'RG People and Prosperity Out 4'!S182</f>
        <v>0</v>
      </c>
      <c r="I57" s="1472">
        <f>'RG People and Prosperity Out 4'!T182</f>
        <v>0</v>
      </c>
      <c r="J57" s="1472">
        <f>'RG People and Prosperity Out 4'!U182</f>
        <v>0</v>
      </c>
      <c r="K57" s="1474">
        <f>'RG People and Prosperity Out 4'!V182</f>
        <v>0</v>
      </c>
    </row>
    <row r="58" spans="2:11" ht="14.25">
      <c r="B58" s="352" t="s">
        <v>204</v>
      </c>
      <c r="C58" s="283">
        <f ca="1">'RG People and Prosperity Out 4'!N183</f>
        <v>505000</v>
      </c>
      <c r="D58" s="283">
        <f ca="1">'RG People and Prosperity Out 4'!O183</f>
        <v>230000</v>
      </c>
      <c r="E58" s="672">
        <f ca="1">'RG People and Prosperity Out 4'!P183</f>
        <v>275000</v>
      </c>
      <c r="F58" s="283">
        <f ca="1">'RG People and Prosperity Out 4'!Q183</f>
        <v>0</v>
      </c>
      <c r="G58" s="283">
        <f ca="1">'RG People and Prosperity Out 4'!R183</f>
        <v>0</v>
      </c>
      <c r="H58" s="672">
        <f ca="1">'RG People and Prosperity Out 4'!S183</f>
        <v>0</v>
      </c>
      <c r="I58" s="283">
        <f ca="1">'RG People and Prosperity Out 4'!T183</f>
        <v>505000</v>
      </c>
      <c r="J58" s="283">
        <f ca="1">'RG People and Prosperity Out 4'!U183</f>
        <v>230000</v>
      </c>
      <c r="K58" s="672">
        <f ca="1">'RG People and Prosperity Out 4'!V183</f>
        <v>275000</v>
      </c>
    </row>
    <row r="59" spans="2:11" ht="14.25">
      <c r="B59" s="353" t="s">
        <v>673</v>
      </c>
      <c r="C59" s="283">
        <f ca="1">'RG People and Prosperity Out 4'!N184</f>
        <v>220000</v>
      </c>
      <c r="D59" s="283">
        <f ca="1">'RG People and Prosperity Out 4'!O184</f>
        <v>220000</v>
      </c>
      <c r="E59" s="672">
        <f ca="1">'RG People and Prosperity Out 4'!P184</f>
        <v>0</v>
      </c>
      <c r="F59" s="283">
        <f ca="1">'RG People and Prosperity Out 4'!Q184</f>
        <v>250000</v>
      </c>
      <c r="G59" s="283">
        <f ca="1">'RG People and Prosperity Out 4'!R184</f>
        <v>250000</v>
      </c>
      <c r="H59" s="672">
        <f ca="1">'RG People and Prosperity Out 4'!S184</f>
        <v>0</v>
      </c>
      <c r="I59" s="283">
        <f ca="1">'RG People and Prosperity Out 4'!T184</f>
        <v>470000</v>
      </c>
      <c r="J59" s="283">
        <f ca="1">'RG People and Prosperity Out 4'!U184</f>
        <v>470000</v>
      </c>
      <c r="K59" s="672">
        <f ca="1">'RG People and Prosperity Out 4'!V184</f>
        <v>0</v>
      </c>
    </row>
    <row r="60" spans="2:11" ht="14.25">
      <c r="B60" s="354" t="s">
        <v>307</v>
      </c>
      <c r="C60" s="283">
        <f ca="1">'RG People and Prosperity Out 4'!N185</f>
        <v>581000</v>
      </c>
      <c r="D60" s="283">
        <f ca="1">'RG People and Prosperity Out 4'!O185</f>
        <v>581000</v>
      </c>
      <c r="E60" s="672">
        <f ca="1">'RG People and Prosperity Out 4'!P185</f>
        <v>0</v>
      </c>
      <c r="F60" s="283">
        <f ca="1">'RG People and Prosperity Out 4'!Q185</f>
        <v>200000</v>
      </c>
      <c r="G60" s="283">
        <f ca="1">'RG People and Prosperity Out 4'!R185</f>
        <v>0</v>
      </c>
      <c r="H60" s="672">
        <f ca="1">'RG People and Prosperity Out 4'!S185</f>
        <v>200000</v>
      </c>
      <c r="I60" s="283">
        <f ca="1">'RG People and Prosperity Out 4'!T185</f>
        <v>781000</v>
      </c>
      <c r="J60" s="283">
        <f ca="1">'RG People and Prosperity Out 4'!U185</f>
        <v>581000</v>
      </c>
      <c r="K60" s="672">
        <f ca="1">'RG People and Prosperity Out 4'!V185</f>
        <v>200000</v>
      </c>
    </row>
    <row r="61" spans="2:11" ht="14.25">
      <c r="B61" s="536" t="s">
        <v>65</v>
      </c>
      <c r="C61" s="283">
        <f ca="1">'RG People and Prosperity Out 4'!N186</f>
        <v>7289279.1699999999</v>
      </c>
      <c r="D61" s="283">
        <f ca="1">'RG People and Prosperity Out 4'!O186</f>
        <v>7289279.1699999999</v>
      </c>
      <c r="E61" s="672">
        <f ca="1">'RG People and Prosperity Out 4'!P186</f>
        <v>0</v>
      </c>
      <c r="F61" s="283">
        <f ca="1">'RG People and Prosperity Out 4'!Q186</f>
        <v>2197420</v>
      </c>
      <c r="G61" s="283">
        <f ca="1">'RG People and Prosperity Out 4'!R186</f>
        <v>197420</v>
      </c>
      <c r="H61" s="672">
        <f ca="1">'RG People and Prosperity Out 4'!S186</f>
        <v>2000000</v>
      </c>
      <c r="I61" s="283">
        <f ca="1">'RG People and Prosperity Out 4'!T186</f>
        <v>9486699.1699999999</v>
      </c>
      <c r="J61" s="283">
        <f ca="1">'RG People and Prosperity Out 4'!U186</f>
        <v>7486699.1699999999</v>
      </c>
      <c r="K61" s="672">
        <f ca="1">'RG People and Prosperity Out 4'!V186</f>
        <v>2000000</v>
      </c>
    </row>
    <row r="62" spans="2:11" ht="14.25">
      <c r="B62" s="355" t="s">
        <v>293</v>
      </c>
      <c r="C62" s="283">
        <f ca="1">'RG People and Prosperity Out 4'!N187</f>
        <v>597418</v>
      </c>
      <c r="D62" s="283">
        <f ca="1">'RG People and Prosperity Out 4'!O187</f>
        <v>557418</v>
      </c>
      <c r="E62" s="672">
        <f ca="1">'RG People and Prosperity Out 4'!P187</f>
        <v>40000</v>
      </c>
      <c r="F62" s="283">
        <f ca="1">'RG People and Prosperity Out 4'!Q187</f>
        <v>284954</v>
      </c>
      <c r="G62" s="283">
        <f ca="1">'RG People and Prosperity Out 4'!R187</f>
        <v>284954</v>
      </c>
      <c r="H62" s="672">
        <f ca="1">'RG People and Prosperity Out 4'!S187</f>
        <v>0</v>
      </c>
      <c r="I62" s="283">
        <f ca="1">'RG People and Prosperity Out 4'!T187</f>
        <v>882372</v>
      </c>
      <c r="J62" s="283">
        <f ca="1">'RG People and Prosperity Out 4'!U187</f>
        <v>842372</v>
      </c>
      <c r="K62" s="672">
        <f ca="1">'RG People and Prosperity Out 4'!V187</f>
        <v>40000</v>
      </c>
    </row>
    <row r="63" spans="2:11" ht="14.25">
      <c r="B63" s="356" t="s">
        <v>139</v>
      </c>
      <c r="C63" s="283">
        <f ca="1">'RG People and Prosperity Out 4'!N188</f>
        <v>1502400</v>
      </c>
      <c r="D63" s="283">
        <f ca="1">'RG People and Prosperity Out 4'!O188</f>
        <v>811737</v>
      </c>
      <c r="E63" s="672">
        <f ca="1">'RG People and Prosperity Out 4'!P188</f>
        <v>690663</v>
      </c>
      <c r="F63" s="283">
        <f ca="1">'RG People and Prosperity Out 4'!Q188</f>
        <v>670000</v>
      </c>
      <c r="G63" s="283">
        <f ca="1">'RG People and Prosperity Out 4'!R188</f>
        <v>411070</v>
      </c>
      <c r="H63" s="672">
        <f ca="1">'RG People and Prosperity Out 4'!S188</f>
        <v>258930</v>
      </c>
      <c r="I63" s="283">
        <f ca="1">'RG People and Prosperity Out 4'!T188</f>
        <v>2172400</v>
      </c>
      <c r="J63" s="283">
        <f ca="1">'RG People and Prosperity Out 4'!U188</f>
        <v>1222807</v>
      </c>
      <c r="K63" s="672">
        <f ca="1">'RG People and Prosperity Out 4'!V188</f>
        <v>949593</v>
      </c>
    </row>
    <row r="64" spans="2:11" ht="14.25">
      <c r="B64" s="357" t="s">
        <v>245</v>
      </c>
      <c r="C64" s="283">
        <f ca="1">'RG People and Prosperity Out 4'!N189</f>
        <v>56300</v>
      </c>
      <c r="D64" s="283">
        <f ca="1">'RG People and Prosperity Out 4'!O189</f>
        <v>56300</v>
      </c>
      <c r="E64" s="672">
        <f ca="1">'RG People and Prosperity Out 4'!P189</f>
        <v>0</v>
      </c>
      <c r="F64" s="283">
        <f ca="1">'RG People and Prosperity Out 4'!Q189</f>
        <v>0</v>
      </c>
      <c r="G64" s="283">
        <f ca="1">'RG People and Prosperity Out 4'!R189</f>
        <v>0</v>
      </c>
      <c r="H64" s="672">
        <f ca="1">'RG People and Prosperity Out 4'!S189</f>
        <v>0</v>
      </c>
      <c r="I64" s="283">
        <f ca="1">'RG People and Prosperity Out 4'!T189</f>
        <v>56300</v>
      </c>
      <c r="J64" s="283">
        <f ca="1">'RG People and Prosperity Out 4'!U189</f>
        <v>56300</v>
      </c>
      <c r="K64" s="672">
        <f ca="1">'RG People and Prosperity Out 4'!V189</f>
        <v>0</v>
      </c>
    </row>
    <row r="65" spans="2:11" ht="14.25">
      <c r="B65" s="333" t="s">
        <v>162</v>
      </c>
      <c r="C65" s="283">
        <f ca="1">'RG People and Prosperity Out 4'!N190</f>
        <v>10877872</v>
      </c>
      <c r="D65" s="283">
        <f ca="1">'RG People and Prosperity Out 4'!O190</f>
        <v>5286857</v>
      </c>
      <c r="E65" s="672">
        <f ca="1">'RG People and Prosperity Out 4'!P190</f>
        <v>5591015</v>
      </c>
      <c r="F65" s="283">
        <f ca="1">'RG People and Prosperity Out 4'!Q190</f>
        <v>10268200</v>
      </c>
      <c r="G65" s="283">
        <f ca="1">'RG People and Prosperity Out 4'!R190</f>
        <v>569200</v>
      </c>
      <c r="H65" s="672">
        <f ca="1">'RG People and Prosperity Out 4'!S190</f>
        <v>9699000</v>
      </c>
      <c r="I65" s="283">
        <f ca="1">'RG People and Prosperity Out 4'!T190</f>
        <v>21146072</v>
      </c>
      <c r="J65" s="283">
        <f ca="1">'RG People and Prosperity Out 4'!U190</f>
        <v>5856057</v>
      </c>
      <c r="K65" s="672">
        <f ca="1">'RG People and Prosperity Out 4'!V190</f>
        <v>15290015</v>
      </c>
    </row>
    <row r="66" spans="2:11" ht="14.25">
      <c r="B66" s="508" t="s">
        <v>1736</v>
      </c>
      <c r="C66" s="283">
        <f ca="1">'RG People and Prosperity Out 4'!N191</f>
        <v>504306</v>
      </c>
      <c r="D66" s="283">
        <f ca="1">'RG People and Prosperity Out 4'!O191</f>
        <v>504306</v>
      </c>
      <c r="E66" s="672">
        <f ca="1">'RG People and Prosperity Out 4'!P191</f>
        <v>0</v>
      </c>
      <c r="F66" s="283">
        <f ca="1">'RG People and Prosperity Out 4'!Q191</f>
        <v>0</v>
      </c>
      <c r="G66" s="283">
        <f ca="1">'RG People and Prosperity Out 4'!R191</f>
        <v>0</v>
      </c>
      <c r="H66" s="672">
        <f ca="1">'RG People and Prosperity Out 4'!S191</f>
        <v>0</v>
      </c>
      <c r="I66" s="283">
        <f ca="1">'RG People and Prosperity Out 4'!T191</f>
        <v>504306</v>
      </c>
      <c r="J66" s="283">
        <f ca="1">'RG People and Prosperity Out 4'!U191</f>
        <v>504306</v>
      </c>
      <c r="K66" s="672">
        <f ca="1">'RG People and Prosperity Out 4'!V191</f>
        <v>0</v>
      </c>
    </row>
    <row r="67" spans="2:11" ht="14.25">
      <c r="B67" s="536" t="s">
        <v>1296</v>
      </c>
      <c r="C67" s="283">
        <f ca="1">'RG People and Prosperity Out 4'!N192</f>
        <v>700000</v>
      </c>
      <c r="D67" s="283">
        <f ca="1">'RG People and Prosperity Out 4'!O192</f>
        <v>100000</v>
      </c>
      <c r="E67" s="672">
        <f ca="1">'RG People and Prosperity Out 4'!P192</f>
        <v>600000</v>
      </c>
      <c r="F67" s="283">
        <f ca="1">'RG People and Prosperity Out 4'!Q192</f>
        <v>0</v>
      </c>
      <c r="G67" s="283">
        <f ca="1">'RG People and Prosperity Out 4'!R192</f>
        <v>0</v>
      </c>
      <c r="H67" s="672">
        <f ca="1">'RG People and Prosperity Out 4'!S192</f>
        <v>0</v>
      </c>
      <c r="I67" s="283">
        <f ca="1">'RG People and Prosperity Out 4'!T192</f>
        <v>700000</v>
      </c>
      <c r="J67" s="283">
        <f ca="1">'RG People and Prosperity Out 4'!U192</f>
        <v>100000</v>
      </c>
      <c r="K67" s="672">
        <f ca="1">'RG People and Prosperity Out 4'!V192</f>
        <v>600000</v>
      </c>
    </row>
    <row r="68" spans="2:11" ht="14.25">
      <c r="B68" s="301" t="s">
        <v>60</v>
      </c>
      <c r="C68" s="283">
        <f ca="1">'RG People and Prosperity Out 4'!N193</f>
        <v>735000</v>
      </c>
      <c r="D68" s="283">
        <f ca="1">'RG People and Prosperity Out 4'!O193</f>
        <v>471500</v>
      </c>
      <c r="E68" s="672">
        <f ca="1">'RG People and Prosperity Out 4'!P193</f>
        <v>263500</v>
      </c>
      <c r="F68" s="283">
        <f ca="1">'RG People and Prosperity Out 4'!Q193</f>
        <v>0</v>
      </c>
      <c r="G68" s="283">
        <f ca="1">'RG People and Prosperity Out 4'!R193</f>
        <v>0</v>
      </c>
      <c r="H68" s="672">
        <f ca="1">'RG People and Prosperity Out 4'!S193</f>
        <v>0</v>
      </c>
      <c r="I68" s="283">
        <f ca="1">'RG People and Prosperity Out 4'!T193</f>
        <v>735000</v>
      </c>
      <c r="J68" s="283">
        <f ca="1">'RG People and Prosperity Out 4'!U193</f>
        <v>471500</v>
      </c>
      <c r="K68" s="672">
        <f ca="1">'RG People and Prosperity Out 4'!V193</f>
        <v>263500</v>
      </c>
    </row>
    <row r="69" spans="2:11" ht="14.25">
      <c r="B69" s="333" t="s">
        <v>931</v>
      </c>
      <c r="C69" s="283">
        <f ca="1">'RG People and Prosperity Out 4'!N194</f>
        <v>67500</v>
      </c>
      <c r="D69" s="283">
        <f ca="1">'RG People and Prosperity Out 4'!O194</f>
        <v>67500</v>
      </c>
      <c r="E69" s="672">
        <f ca="1">'RG People and Prosperity Out 4'!P194</f>
        <v>0</v>
      </c>
      <c r="F69" s="283">
        <f ca="1">'RG People and Prosperity Out 4'!Q194</f>
        <v>0</v>
      </c>
      <c r="G69" s="283">
        <f ca="1">'RG People and Prosperity Out 4'!R194</f>
        <v>0</v>
      </c>
      <c r="H69" s="672">
        <f ca="1">'RG People and Prosperity Out 4'!S194</f>
        <v>0</v>
      </c>
      <c r="I69" s="283">
        <f ca="1">'RG People and Prosperity Out 4'!T194</f>
        <v>67500</v>
      </c>
      <c r="J69" s="283">
        <f ca="1">'RG People and Prosperity Out 4'!U194</f>
        <v>67500</v>
      </c>
      <c r="K69" s="672">
        <f ca="1">'RG People and Prosperity Out 4'!V194</f>
        <v>0</v>
      </c>
    </row>
    <row r="70" spans="2:11" ht="14.25">
      <c r="B70" s="358" t="s">
        <v>120</v>
      </c>
      <c r="C70" s="283">
        <f ca="1">'RG People and Prosperity Out 4'!N195</f>
        <v>3600000</v>
      </c>
      <c r="D70" s="283">
        <f ca="1">'RG People and Prosperity Out 4'!O195</f>
        <v>3600000</v>
      </c>
      <c r="E70" s="672">
        <f ca="1">'RG People and Prosperity Out 4'!P195</f>
        <v>0</v>
      </c>
      <c r="F70" s="283">
        <f ca="1">'RG People and Prosperity Out 4'!Q195</f>
        <v>5000000</v>
      </c>
      <c r="G70" s="283">
        <f ca="1">'RG People and Prosperity Out 4'!R195</f>
        <v>0</v>
      </c>
      <c r="H70" s="672">
        <f ca="1">'RG People and Prosperity Out 4'!S195</f>
        <v>5000000</v>
      </c>
      <c r="I70" s="283">
        <f ca="1">'RG People and Prosperity Out 4'!T195</f>
        <v>8600000</v>
      </c>
      <c r="J70" s="283">
        <f ca="1">'RG People and Prosperity Out 4'!U195</f>
        <v>3600000</v>
      </c>
      <c r="K70" s="672">
        <f ca="1">'RG People and Prosperity Out 4'!V195</f>
        <v>5000000</v>
      </c>
    </row>
    <row r="71" spans="2:11" ht="14.25">
      <c r="B71" s="333" t="s">
        <v>443</v>
      </c>
      <c r="C71" s="283">
        <f ca="1">'RG People and Prosperity Out 4'!N196</f>
        <v>10220000</v>
      </c>
      <c r="D71" s="283">
        <f ca="1">'RG People and Prosperity Out 4'!O196</f>
        <v>8996000</v>
      </c>
      <c r="E71" s="672">
        <f ca="1">'RG People and Prosperity Out 4'!P196</f>
        <v>1224000</v>
      </c>
      <c r="F71" s="283">
        <f ca="1">'RG People and Prosperity Out 4'!Q196</f>
        <v>810000</v>
      </c>
      <c r="G71" s="283">
        <f ca="1">'RG People and Prosperity Out 4'!R196</f>
        <v>0</v>
      </c>
      <c r="H71" s="672">
        <f ca="1">'RG People and Prosperity Out 4'!S196</f>
        <v>810000</v>
      </c>
      <c r="I71" s="283">
        <f ca="1">'RG People and Prosperity Out 4'!T196</f>
        <v>11030000</v>
      </c>
      <c r="J71" s="283">
        <f ca="1">'RG People and Prosperity Out 4'!U196</f>
        <v>8996000</v>
      </c>
      <c r="K71" s="672">
        <f ca="1">'RG People and Prosperity Out 4'!V196</f>
        <v>2034000</v>
      </c>
    </row>
    <row r="72" spans="2:11" ht="15">
      <c r="B72" s="94" t="s">
        <v>448</v>
      </c>
      <c r="C72" s="194">
        <f ca="1">'RG People and Prosperity Out 4'!N197</f>
        <v>37456075.170000002</v>
      </c>
      <c r="D72" s="194">
        <f ca="1">'RG People and Prosperity Out 4'!O197</f>
        <v>28771897.170000002</v>
      </c>
      <c r="E72" s="784">
        <f ca="1">'RG People and Prosperity Out 4'!P197</f>
        <v>8684178</v>
      </c>
      <c r="F72" s="194">
        <f ca="1">'RG People and Prosperity Out 4'!Q197</f>
        <v>19680574</v>
      </c>
      <c r="G72" s="194">
        <f ca="1">'RG People and Prosperity Out 4'!R197</f>
        <v>1712644</v>
      </c>
      <c r="H72" s="784">
        <f ca="1">'RG People and Prosperity Out 4'!S197</f>
        <v>17967930</v>
      </c>
      <c r="I72" s="194">
        <f ca="1">'RG People and Prosperity Out 4'!T197</f>
        <v>57136649.170000002</v>
      </c>
      <c r="J72" s="194">
        <f ca="1">'RG People and Prosperity Out 4'!U197</f>
        <v>30484541.170000002</v>
      </c>
      <c r="K72" s="784">
        <f ca="1">'RG People and Prosperity Out 4'!V197</f>
        <v>26652108</v>
      </c>
    </row>
    <row r="74" spans="2:11" ht="15">
      <c r="B74" s="1365" t="s">
        <v>1617</v>
      </c>
      <c r="C74" s="818" t="str">
        <f>'RG Planet Out 5'!S131</f>
        <v>TOTAL PLANNED BUDGET FOR RESULTS GROUP</v>
      </c>
      <c r="D74" s="818">
        <f>'RG Planet Out 5'!T131</f>
        <v>0</v>
      </c>
      <c r="E74" s="818">
        <f>'RG Planet Out 5'!U131</f>
        <v>0</v>
      </c>
      <c r="F74" s="818">
        <f>'RG Planet Out 5'!V131</f>
        <v>0</v>
      </c>
      <c r="G74" s="818">
        <f>'RG Planet Out 5'!W131</f>
        <v>0</v>
      </c>
      <c r="H74" s="818">
        <f>'RG Planet Out 5'!X131</f>
        <v>0</v>
      </c>
      <c r="I74" s="818">
        <f>'RG Planet Out 5'!Y131</f>
        <v>0</v>
      </c>
      <c r="J74" s="818">
        <f>'RG Planet Out 5'!Z131</f>
        <v>0</v>
      </c>
      <c r="K74" s="818">
        <f>'RG Planet Out 5'!AA131</f>
        <v>0</v>
      </c>
    </row>
    <row r="75" spans="2:11" ht="15">
      <c r="B75" s="1366"/>
      <c r="C75" s="818">
        <f>'RG Planet Out 5'!S132</f>
        <v>2021</v>
      </c>
      <c r="D75" s="818">
        <f>'RG Planet Out 5'!T132</f>
        <v>0</v>
      </c>
      <c r="E75" s="818">
        <f>'RG Planet Out 5'!U132</f>
        <v>0</v>
      </c>
      <c r="F75" s="818" t="str">
        <f>'RG Planet Out 5'!V132</f>
        <v>2022 (if available)</v>
      </c>
      <c r="G75" s="818">
        <f>'RG Planet Out 5'!W132</f>
        <v>0</v>
      </c>
      <c r="H75" s="818">
        <f>'RG Planet Out 5'!X132</f>
        <v>0</v>
      </c>
      <c r="I75" s="818" t="str">
        <f>'RG Planet Out 5'!Y132</f>
        <v>TOTAL 2021-2022</v>
      </c>
      <c r="J75" s="818">
        <f>'RG Planet Out 5'!Z132</f>
        <v>0</v>
      </c>
      <c r="K75" s="818">
        <f>'RG Planet Out 5'!AA132</f>
        <v>0</v>
      </c>
    </row>
    <row r="76" spans="2:11" ht="12.6" customHeight="1">
      <c r="B76" s="1366"/>
      <c r="C76" s="873" t="str">
        <f>'RG Planet Out 5'!S133</f>
        <v>Total Required (annual)</v>
      </c>
      <c r="D76" s="873" t="str">
        <f>'RG Planet Out 5'!T133</f>
        <v>Available (annual)</v>
      </c>
      <c r="E76" s="1470" t="str">
        <f>'RG Planet Out 5'!U133</f>
        <v>To be mobilized</v>
      </c>
      <c r="F76" s="873" t="str">
        <f>'RG Planet Out 5'!V133</f>
        <v>Total Required (annual)</v>
      </c>
      <c r="G76" s="873" t="str">
        <f>'RG Planet Out 5'!W133</f>
        <v>Available (annual)</v>
      </c>
      <c r="H76" s="1470" t="str">
        <f>'RG Planet Out 5'!X133</f>
        <v>To be mobilized</v>
      </c>
      <c r="I76" s="873" t="str">
        <f>'RG Planet Out 5'!Y133</f>
        <v>Total Required 2021-22</v>
      </c>
      <c r="J76" s="873" t="str">
        <f>'RG Planet Out 5'!Z133</f>
        <v>Available 2021-22</v>
      </c>
      <c r="K76" s="1470" t="str">
        <f>'RG Planet Out 5'!AA133</f>
        <v>To be mobilized</v>
      </c>
    </row>
    <row r="77" spans="2:11" ht="12.6" customHeight="1">
      <c r="B77" s="1367"/>
      <c r="C77" s="873">
        <f>'RG Planet Out 5'!S134</f>
        <v>0</v>
      </c>
      <c r="D77" s="873">
        <f>'RG Planet Out 5'!T134</f>
        <v>0</v>
      </c>
      <c r="E77" s="1470">
        <f>'RG Planet Out 5'!U134</f>
        <v>0</v>
      </c>
      <c r="F77" s="873">
        <f>'RG Planet Out 5'!V134</f>
        <v>0</v>
      </c>
      <c r="G77" s="873">
        <f>'RG Planet Out 5'!W134</f>
        <v>0</v>
      </c>
      <c r="H77" s="1470">
        <f>'RG Planet Out 5'!X134</f>
        <v>0</v>
      </c>
      <c r="I77" s="873">
        <f>'RG Planet Out 5'!Y134</f>
        <v>0</v>
      </c>
      <c r="J77" s="873">
        <f>'RG Planet Out 5'!Z134</f>
        <v>0</v>
      </c>
      <c r="K77" s="1470">
        <f>'RG Planet Out 5'!AA134</f>
        <v>0</v>
      </c>
    </row>
    <row r="78" spans="2:11" ht="14.25">
      <c r="B78" s="64" t="s">
        <v>624</v>
      </c>
      <c r="C78" s="422">
        <f>'RG Planet Out 5'!S135</f>
        <v>556285.16499999992</v>
      </c>
      <c r="D78" s="422">
        <f>'RG Planet Out 5'!T135</f>
        <v>556285.16499999992</v>
      </c>
      <c r="E78" s="785">
        <f>'RG Planet Out 5'!U135</f>
        <v>0</v>
      </c>
      <c r="F78" s="422">
        <f>'RG Planet Out 5'!V135</f>
        <v>48476.67</v>
      </c>
      <c r="G78" s="422">
        <f>'RG Planet Out 5'!W135</f>
        <v>48476.67</v>
      </c>
      <c r="H78" s="785">
        <f>'RG Planet Out 5'!X135</f>
        <v>0</v>
      </c>
      <c r="I78" s="422">
        <f>'RG Planet Out 5'!Y135</f>
        <v>604761.83499999996</v>
      </c>
      <c r="J78" s="422">
        <f>'RG Planet Out 5'!Z135</f>
        <v>604761.83499999996</v>
      </c>
      <c r="K78" s="785">
        <f>'RG Planet Out 5'!AA135</f>
        <v>0</v>
      </c>
    </row>
    <row r="79" spans="2:11" ht="14.25">
      <c r="B79" s="64" t="s">
        <v>791</v>
      </c>
      <c r="C79" s="422">
        <f>'RG Planet Out 5'!S136</f>
        <v>3500000</v>
      </c>
      <c r="D79" s="422">
        <f>'RG Planet Out 5'!T136</f>
        <v>3500000</v>
      </c>
      <c r="E79" s="785">
        <f>'RG Planet Out 5'!U136</f>
        <v>0</v>
      </c>
      <c r="F79" s="422">
        <f>'RG Planet Out 5'!V136</f>
        <v>0</v>
      </c>
      <c r="G79" s="422">
        <f>'RG Planet Out 5'!W136</f>
        <v>0</v>
      </c>
      <c r="H79" s="785">
        <f>'RG Planet Out 5'!X136</f>
        <v>0</v>
      </c>
      <c r="I79" s="422">
        <f>'RG Planet Out 5'!Y136</f>
        <v>3500000</v>
      </c>
      <c r="J79" s="422">
        <f>'RG Planet Out 5'!Z136</f>
        <v>3500000</v>
      </c>
      <c r="K79" s="785">
        <f>'RG Planet Out 5'!AA136</f>
        <v>0</v>
      </c>
    </row>
    <row r="80" spans="2:11" ht="14.25">
      <c r="B80" s="64" t="s">
        <v>65</v>
      </c>
      <c r="C80" s="422">
        <f>'RG Planet Out 5'!S137</f>
        <v>11405472.559999999</v>
      </c>
      <c r="D80" s="422">
        <f>'RG Planet Out 5'!T137</f>
        <v>8320219.4600000009</v>
      </c>
      <c r="E80" s="785">
        <f>'RG Planet Out 5'!U137</f>
        <v>3085253.1</v>
      </c>
      <c r="F80" s="422">
        <f>'RG Planet Out 5'!V137</f>
        <v>15607746.870000001</v>
      </c>
      <c r="G80" s="422">
        <f>'RG Planet Out 5'!W137</f>
        <v>6639837.8699999992</v>
      </c>
      <c r="H80" s="785">
        <f>'RG Planet Out 5'!X137</f>
        <v>8967909</v>
      </c>
      <c r="I80" s="422">
        <f>'RG Planet Out 5'!Y137</f>
        <v>27013219.429999996</v>
      </c>
      <c r="J80" s="422">
        <f>'RG Planet Out 5'!Z137</f>
        <v>14960057.33</v>
      </c>
      <c r="K80" s="785">
        <f>'RG Planet Out 5'!AA137</f>
        <v>12053162.1</v>
      </c>
    </row>
    <row r="81" spans="2:11" ht="14.25">
      <c r="B81" s="64" t="s">
        <v>1549</v>
      </c>
      <c r="C81" s="422">
        <f>'RG Planet Out 5'!S138</f>
        <v>128690</v>
      </c>
      <c r="D81" s="422">
        <f>'RG Planet Out 5'!T138</f>
        <v>128690</v>
      </c>
      <c r="E81" s="785">
        <f>'RG Planet Out 5'!U138</f>
        <v>0</v>
      </c>
      <c r="F81" s="422">
        <f>'RG Planet Out 5'!V138</f>
        <v>128690</v>
      </c>
      <c r="G81" s="422">
        <f>'RG Planet Out 5'!W138</f>
        <v>128690</v>
      </c>
      <c r="H81" s="785">
        <f>'RG Planet Out 5'!X138</f>
        <v>0</v>
      </c>
      <c r="I81" s="422">
        <f>'RG Planet Out 5'!Y138</f>
        <v>257380</v>
      </c>
      <c r="J81" s="422">
        <f>'RG Planet Out 5'!Z138</f>
        <v>257380</v>
      </c>
      <c r="K81" s="785">
        <f>'RG Planet Out 5'!AA138</f>
        <v>0</v>
      </c>
    </row>
    <row r="82" spans="2:11" ht="14.25">
      <c r="B82" s="64" t="s">
        <v>808</v>
      </c>
      <c r="C82" s="422">
        <f>'RG Planet Out 5'!S139</f>
        <v>170500</v>
      </c>
      <c r="D82" s="422">
        <f>'RG Planet Out 5'!T139</f>
        <v>150500</v>
      </c>
      <c r="E82" s="785">
        <f>'RG Planet Out 5'!U139</f>
        <v>20000</v>
      </c>
      <c r="F82" s="422">
        <f>'RG Planet Out 5'!V139</f>
        <v>123000</v>
      </c>
      <c r="G82" s="422">
        <f>'RG Planet Out 5'!W139</f>
        <v>103000</v>
      </c>
      <c r="H82" s="785">
        <f>'RG Planet Out 5'!X139</f>
        <v>20000</v>
      </c>
      <c r="I82" s="422">
        <f>'RG Planet Out 5'!Y139</f>
        <v>293500</v>
      </c>
      <c r="J82" s="422">
        <f>'RG Planet Out 5'!Z139</f>
        <v>253500</v>
      </c>
      <c r="K82" s="785">
        <f>'RG Planet Out 5'!AA139</f>
        <v>40000</v>
      </c>
    </row>
    <row r="83" spans="2:11" ht="14.25">
      <c r="B83" s="64" t="s">
        <v>1483</v>
      </c>
      <c r="C83" s="422">
        <f>'RG Planet Out 5'!S140</f>
        <v>100000</v>
      </c>
      <c r="D83" s="422">
        <f>'RG Planet Out 5'!T140</f>
        <v>100000</v>
      </c>
      <c r="E83" s="785">
        <f>'RG Planet Out 5'!U140</f>
        <v>0</v>
      </c>
      <c r="F83" s="422">
        <f>'RG Planet Out 5'!V140</f>
        <v>130000</v>
      </c>
      <c r="G83" s="422">
        <f>'RG Planet Out 5'!W140</f>
        <v>130000</v>
      </c>
      <c r="H83" s="785">
        <f>'RG Planet Out 5'!X140</f>
        <v>0</v>
      </c>
      <c r="I83" s="422">
        <f>'RG Planet Out 5'!Y140</f>
        <v>230000</v>
      </c>
      <c r="J83" s="422">
        <f>'RG Planet Out 5'!Z140</f>
        <v>230000</v>
      </c>
      <c r="K83" s="785">
        <f>'RG Planet Out 5'!AA140</f>
        <v>0</v>
      </c>
    </row>
    <row r="84" spans="2:11" ht="14.25">
      <c r="B84" s="64" t="s">
        <v>502</v>
      </c>
      <c r="C84" s="422">
        <f>'RG Planet Out 5'!S141</f>
        <v>0</v>
      </c>
      <c r="D84" s="422">
        <f>'RG Planet Out 5'!T141</f>
        <v>0</v>
      </c>
      <c r="E84" s="785">
        <f>'RG Planet Out 5'!U141</f>
        <v>0</v>
      </c>
      <c r="F84" s="422">
        <f>'RG Planet Out 5'!V141</f>
        <v>0</v>
      </c>
      <c r="G84" s="422">
        <f>'RG Planet Out 5'!W141</f>
        <v>0</v>
      </c>
      <c r="H84" s="785">
        <f>'RG Planet Out 5'!X141</f>
        <v>0</v>
      </c>
      <c r="I84" s="422">
        <f>'RG Planet Out 5'!Y141</f>
        <v>0</v>
      </c>
      <c r="J84" s="422">
        <f>'RG Planet Out 5'!Z141</f>
        <v>0</v>
      </c>
      <c r="K84" s="785">
        <f>'RG Planet Out 5'!AA141</f>
        <v>0</v>
      </c>
    </row>
    <row r="85" spans="2:11" ht="14.25">
      <c r="B85" s="64" t="s">
        <v>293</v>
      </c>
      <c r="C85" s="422">
        <f>'RG Planet Out 5'!S142</f>
        <v>297000</v>
      </c>
      <c r="D85" s="422">
        <f>'RG Planet Out 5'!T142</f>
        <v>297000</v>
      </c>
      <c r="E85" s="785">
        <f>'RG Planet Out 5'!U142</f>
        <v>0</v>
      </c>
      <c r="F85" s="422">
        <f>'RG Planet Out 5'!V142</f>
        <v>0</v>
      </c>
      <c r="G85" s="422">
        <f>'RG Planet Out 5'!W142</f>
        <v>0</v>
      </c>
      <c r="H85" s="785">
        <f>'RG Planet Out 5'!X142</f>
        <v>0</v>
      </c>
      <c r="I85" s="422">
        <f>'RG Planet Out 5'!Y142</f>
        <v>297000</v>
      </c>
      <c r="J85" s="422">
        <f>'RG Planet Out 5'!Z142</f>
        <v>297000</v>
      </c>
      <c r="K85" s="785">
        <f>'RG Planet Out 5'!AA142</f>
        <v>0</v>
      </c>
    </row>
    <row r="86" spans="2:11" ht="14.25">
      <c r="B86" s="64" t="s">
        <v>139</v>
      </c>
      <c r="C86" s="422">
        <f>'RG Planet Out 5'!S143</f>
        <v>0</v>
      </c>
      <c r="D86" s="422">
        <f>'RG Planet Out 5'!T143</f>
        <v>0</v>
      </c>
      <c r="E86" s="785">
        <f>'RG Planet Out 5'!U143</f>
        <v>0</v>
      </c>
      <c r="F86" s="422">
        <f>'RG Planet Out 5'!V143</f>
        <v>5000</v>
      </c>
      <c r="G86" s="422">
        <f>'RG Planet Out 5'!W143</f>
        <v>5000</v>
      </c>
      <c r="H86" s="785">
        <f>'RG Planet Out 5'!X143</f>
        <v>0</v>
      </c>
      <c r="I86" s="422">
        <f>'RG Planet Out 5'!Y143</f>
        <v>5000</v>
      </c>
      <c r="J86" s="422">
        <f>'RG Planet Out 5'!Z143</f>
        <v>5000</v>
      </c>
      <c r="K86" s="785">
        <f>'RG Planet Out 5'!AA143</f>
        <v>0</v>
      </c>
    </row>
    <row r="87" spans="2:11" ht="14.25">
      <c r="B87" s="64" t="s">
        <v>162</v>
      </c>
      <c r="C87" s="422">
        <f>'RG Planet Out 5'!S144</f>
        <v>6068700</v>
      </c>
      <c r="D87" s="422">
        <f>'RG Planet Out 5'!T144</f>
        <v>1105700</v>
      </c>
      <c r="E87" s="785">
        <f>'RG Planet Out 5'!U144</f>
        <v>4963000</v>
      </c>
      <c r="F87" s="422">
        <f>'RG Planet Out 5'!V144</f>
        <v>4733000</v>
      </c>
      <c r="G87" s="422">
        <f>'RG Planet Out 5'!W144</f>
        <v>633000</v>
      </c>
      <c r="H87" s="785">
        <f>'RG Planet Out 5'!X144</f>
        <v>4100000</v>
      </c>
      <c r="I87" s="422">
        <f>'RG Planet Out 5'!Y144</f>
        <v>10801700</v>
      </c>
      <c r="J87" s="422">
        <f>'RG Planet Out 5'!Z144</f>
        <v>1738700</v>
      </c>
      <c r="K87" s="785">
        <f>'RG Planet Out 5'!AA144</f>
        <v>9063000</v>
      </c>
    </row>
    <row r="88" spans="2:11" ht="14.25">
      <c r="B88" s="64" t="s">
        <v>1531</v>
      </c>
      <c r="C88" s="422">
        <f>'RG Planet Out 5'!S145</f>
        <v>53000</v>
      </c>
      <c r="D88" s="422">
        <f>'RG Planet Out 5'!T145</f>
        <v>53000</v>
      </c>
      <c r="E88" s="785">
        <f>'RG Planet Out 5'!U145</f>
        <v>0</v>
      </c>
      <c r="F88" s="422">
        <f>'RG Planet Out 5'!V145</f>
        <v>153000</v>
      </c>
      <c r="G88" s="422">
        <f>'RG Planet Out 5'!W145</f>
        <v>153000</v>
      </c>
      <c r="H88" s="785">
        <f>'RG Planet Out 5'!X145</f>
        <v>0</v>
      </c>
      <c r="I88" s="422">
        <f>'RG Planet Out 5'!Y145</f>
        <v>206000</v>
      </c>
      <c r="J88" s="422">
        <f>'RG Planet Out 5'!Z145</f>
        <v>206000</v>
      </c>
      <c r="K88" s="785">
        <f>'RG Planet Out 5'!AA145</f>
        <v>0</v>
      </c>
    </row>
    <row r="89" spans="2:11" ht="14.25">
      <c r="B89" s="64" t="s">
        <v>443</v>
      </c>
      <c r="C89" s="422">
        <f>'RG Planet Out 5'!S146</f>
        <v>50000</v>
      </c>
      <c r="D89" s="422">
        <f>'RG Planet Out 5'!T146</f>
        <v>50000</v>
      </c>
      <c r="E89" s="785">
        <f>'RG Planet Out 5'!U146</f>
        <v>0</v>
      </c>
      <c r="F89" s="422">
        <f>'RG Planet Out 5'!V146</f>
        <v>0</v>
      </c>
      <c r="G89" s="422">
        <f>'RG Planet Out 5'!W146</f>
        <v>0</v>
      </c>
      <c r="H89" s="785">
        <f>'RG Planet Out 5'!X146</f>
        <v>0</v>
      </c>
      <c r="I89" s="422">
        <f>'RG Planet Out 5'!Y146</f>
        <v>50000</v>
      </c>
      <c r="J89" s="422">
        <f>'RG Planet Out 5'!Z146</f>
        <v>50000</v>
      </c>
      <c r="K89" s="785">
        <f>'RG Planet Out 5'!AA146</f>
        <v>0</v>
      </c>
    </row>
    <row r="90" spans="2:11" ht="15">
      <c r="B90" s="94" t="s">
        <v>448</v>
      </c>
      <c r="C90" s="194">
        <f>'RG Planet Out 5'!S147</f>
        <v>22329647.725000001</v>
      </c>
      <c r="D90" s="194">
        <f>'RG Planet Out 5'!T147</f>
        <v>14261394.625</v>
      </c>
      <c r="E90" s="784">
        <f>'RG Planet Out 5'!U147</f>
        <v>8068253.0999999996</v>
      </c>
      <c r="F90" s="194">
        <f>'RG Planet Out 5'!V147</f>
        <v>20928913.539999999</v>
      </c>
      <c r="G90" s="194">
        <f>'RG Planet Out 5'!W147</f>
        <v>7841004.5399999991</v>
      </c>
      <c r="H90" s="784">
        <f>'RG Planet Out 5'!X147</f>
        <v>13087909</v>
      </c>
      <c r="I90" s="194">
        <f>'RG Planet Out 5'!Y147</f>
        <v>43258561.264999993</v>
      </c>
      <c r="J90" s="194">
        <f>'RG Planet Out 5'!Z147</f>
        <v>22102399.164999995</v>
      </c>
      <c r="K90" s="784">
        <f>'RG Planet Out 5'!AA147</f>
        <v>21156162.100000001</v>
      </c>
    </row>
    <row r="93" spans="2:11">
      <c r="B93" s="1465" t="s">
        <v>448</v>
      </c>
      <c r="C93" s="1467">
        <f>'Funding by Outcome-UN entity'!C36</f>
        <v>2021</v>
      </c>
      <c r="D93" s="1467"/>
      <c r="E93" s="1467"/>
      <c r="F93" s="1468">
        <f>'Funding by Outcome-UN entity'!F36</f>
        <v>2022</v>
      </c>
      <c r="G93" s="1468"/>
      <c r="H93" s="1468"/>
      <c r="I93" s="1469" t="str">
        <f>'Funding by Outcome-UN entity'!I36</f>
        <v>TOTAL 2021-2022</v>
      </c>
      <c r="J93" s="1469"/>
      <c r="K93" s="1469"/>
    </row>
    <row r="94" spans="2:11">
      <c r="B94" s="1466"/>
      <c r="C94" s="462" t="str">
        <f>'Funding by Outcome-UN entity'!C37</f>
        <v>Total required</v>
      </c>
      <c r="D94" s="462" t="str">
        <f>'Funding by Outcome-UN entity'!D37</f>
        <v>Available</v>
      </c>
      <c r="E94" s="462" t="str">
        <f>'Funding by Outcome-UN entity'!E37</f>
        <v>To be mobilized</v>
      </c>
      <c r="F94" s="450" t="str">
        <f>'Funding by Outcome-UN entity'!F37</f>
        <v>Total required</v>
      </c>
      <c r="G94" s="450" t="str">
        <f>'Funding by Outcome-UN entity'!G37</f>
        <v>Available</v>
      </c>
      <c r="H94" s="450" t="str">
        <f>'Funding by Outcome-UN entity'!H37</f>
        <v>To be mobilized</v>
      </c>
      <c r="I94" s="463" t="str">
        <f>'Funding by Outcome-UN entity'!I37</f>
        <v>Total required</v>
      </c>
      <c r="J94" s="463" t="str">
        <f>'Funding by Outcome-UN entity'!J37</f>
        <v>Available</v>
      </c>
      <c r="K94" s="463" t="str">
        <f>'Funding by Outcome-UN entity'!K37</f>
        <v>To be mobilized</v>
      </c>
    </row>
    <row r="95" spans="2:11">
      <c r="B95" s="464" t="str">
        <f>'Funding by Outcome-UN entity'!B38</f>
        <v>OUTCOME 1</v>
      </c>
      <c r="C95" s="456">
        <f>'Funding by Outcome-UN entity'!C38</f>
        <v>15365371</v>
      </c>
      <c r="D95" s="456">
        <f>'Funding by Outcome-UN entity'!D38</f>
        <v>11279059</v>
      </c>
      <c r="E95" s="456">
        <f>'Funding by Outcome-UN entity'!E38</f>
        <v>4086312</v>
      </c>
      <c r="F95" s="458">
        <f>'Funding by Outcome-UN entity'!F38</f>
        <v>5548975</v>
      </c>
      <c r="G95" s="458">
        <f>'Funding by Outcome-UN entity'!G38</f>
        <v>2678975</v>
      </c>
      <c r="H95" s="458">
        <f>'Funding by Outcome-UN entity'!H38</f>
        <v>2870000</v>
      </c>
      <c r="I95" s="460">
        <f>'Funding by Outcome-UN entity'!I38</f>
        <v>20914346</v>
      </c>
      <c r="J95" s="460">
        <f>'Funding by Outcome-UN entity'!J38</f>
        <v>13958034</v>
      </c>
      <c r="K95" s="460">
        <f>'Funding by Outcome-UN entity'!K38</f>
        <v>6956312</v>
      </c>
    </row>
    <row r="96" spans="2:11">
      <c r="B96" s="464" t="str">
        <f>'Funding by Outcome-UN entity'!B39</f>
        <v>OUTCOME 2</v>
      </c>
      <c r="C96" s="456">
        <f ca="1">'Funding by Outcome-UN entity'!C39</f>
        <v>2671600</v>
      </c>
      <c r="D96" s="456">
        <f ca="1">'Funding by Outcome-UN entity'!D39</f>
        <v>2128600</v>
      </c>
      <c r="E96" s="456">
        <f ca="1">'Funding by Outcome-UN entity'!E39</f>
        <v>543000</v>
      </c>
      <c r="F96" s="458">
        <f ca="1">'Funding by Outcome-UN entity'!F39</f>
        <v>1522900</v>
      </c>
      <c r="G96" s="458">
        <f ca="1">'Funding by Outcome-UN entity'!G39</f>
        <v>539400</v>
      </c>
      <c r="H96" s="458">
        <f ca="1">'Funding by Outcome-UN entity'!H39</f>
        <v>983500</v>
      </c>
      <c r="I96" s="460">
        <f ca="1">'Funding by Outcome-UN entity'!I39</f>
        <v>4194500</v>
      </c>
      <c r="J96" s="460">
        <f ca="1">'Funding by Outcome-UN entity'!J39</f>
        <v>2668000</v>
      </c>
      <c r="K96" s="460">
        <f ca="1">'Funding by Outcome-UN entity'!K39</f>
        <v>1526500</v>
      </c>
    </row>
    <row r="97" spans="2:11">
      <c r="B97" s="464" t="str">
        <f>'Funding by Outcome-UN entity'!B40</f>
        <v>OUTCOME 3</v>
      </c>
      <c r="C97" s="456">
        <f ca="1">'Funding by Outcome-UN entity'!C40</f>
        <v>30864530.66384</v>
      </c>
      <c r="D97" s="456">
        <f ca="1">'Funding by Outcome-UN entity'!D40</f>
        <v>29555227.675000001</v>
      </c>
      <c r="E97" s="456">
        <f ca="1">'Funding by Outcome-UN entity'!E40</f>
        <v>1309302.98884</v>
      </c>
      <c r="F97" s="458">
        <f ca="1">'Funding by Outcome-UN entity'!F40</f>
        <v>6413399.2999999998</v>
      </c>
      <c r="G97" s="458">
        <f ca="1">'Funding by Outcome-UN entity'!G40</f>
        <v>3648552.3</v>
      </c>
      <c r="H97" s="458">
        <f ca="1">'Funding by Outcome-UN entity'!H40</f>
        <v>2764847</v>
      </c>
      <c r="I97" s="460">
        <f ca="1">'Funding by Outcome-UN entity'!I40</f>
        <v>37277929.96384</v>
      </c>
      <c r="J97" s="460">
        <f ca="1">'Funding by Outcome-UN entity'!J40</f>
        <v>33203779.975000001</v>
      </c>
      <c r="K97" s="460">
        <f ca="1">'Funding by Outcome-UN entity'!K40</f>
        <v>4074149.9888399998</v>
      </c>
    </row>
    <row r="98" spans="2:11">
      <c r="B98" s="464" t="str">
        <f>'Funding by Outcome-UN entity'!B41</f>
        <v>OUTCOME 4</v>
      </c>
      <c r="C98" s="456">
        <f ca="1">'Funding by Outcome-UN entity'!C41</f>
        <v>37456075.170000002</v>
      </c>
      <c r="D98" s="456">
        <f ca="1">'Funding by Outcome-UN entity'!D41</f>
        <v>28771897.170000002</v>
      </c>
      <c r="E98" s="456">
        <f ca="1">'Funding by Outcome-UN entity'!E41</f>
        <v>8684178</v>
      </c>
      <c r="F98" s="458">
        <f ca="1">'Funding by Outcome-UN entity'!F41</f>
        <v>19680574</v>
      </c>
      <c r="G98" s="458">
        <f ca="1">'Funding by Outcome-UN entity'!G41</f>
        <v>1712644</v>
      </c>
      <c r="H98" s="458">
        <f ca="1">'Funding by Outcome-UN entity'!H41</f>
        <v>17967930</v>
      </c>
      <c r="I98" s="460">
        <f ca="1">'Funding by Outcome-UN entity'!I41</f>
        <v>57136649.170000002</v>
      </c>
      <c r="J98" s="460">
        <f ca="1">'Funding by Outcome-UN entity'!J41</f>
        <v>30484541.170000002</v>
      </c>
      <c r="K98" s="460">
        <f ca="1">'Funding by Outcome-UN entity'!K41</f>
        <v>26652108</v>
      </c>
    </row>
    <row r="99" spans="2:11">
      <c r="B99" s="464" t="str">
        <f>'Funding by Outcome-UN entity'!B42</f>
        <v>OUTCOME 5</v>
      </c>
      <c r="C99" s="456">
        <f>'Funding by Outcome-UN entity'!C42</f>
        <v>22329647.724999998</v>
      </c>
      <c r="D99" s="456">
        <f>'Funding by Outcome-UN entity'!D42</f>
        <v>14261394.625</v>
      </c>
      <c r="E99" s="456">
        <f>'Funding by Outcome-UN entity'!E42</f>
        <v>8068253.0999999996</v>
      </c>
      <c r="F99" s="458">
        <f>'Funding by Outcome-UN entity'!F42</f>
        <v>20928913.539999999</v>
      </c>
      <c r="G99" s="458">
        <f>'Funding by Outcome-UN entity'!G42</f>
        <v>7841004.5399999991</v>
      </c>
      <c r="H99" s="458">
        <f>'Funding by Outcome-UN entity'!H42</f>
        <v>13087909</v>
      </c>
      <c r="I99" s="460">
        <f>'Funding by Outcome-UN entity'!I42</f>
        <v>43258561.265000001</v>
      </c>
      <c r="J99" s="460">
        <f>'Funding by Outcome-UN entity'!J42</f>
        <v>22102399.164999999</v>
      </c>
      <c r="K99" s="460">
        <f>'Funding by Outcome-UN entity'!K42</f>
        <v>21156162.100000001</v>
      </c>
    </row>
    <row r="100" spans="2:11" ht="15">
      <c r="B100" s="465" t="str">
        <f>'Funding by Outcome-UN entity'!B43</f>
        <v>TOTAL</v>
      </c>
      <c r="C100" s="457">
        <f ca="1">'Funding by Outcome-UN entity'!C43</f>
        <v>108687224.55883999</v>
      </c>
      <c r="D100" s="457">
        <f ca="1">'Funding by Outcome-UN entity'!D43</f>
        <v>85996178.469999999</v>
      </c>
      <c r="E100" s="457">
        <f ca="1">'Funding by Outcome-UN entity'!E43</f>
        <v>22691046.08884</v>
      </c>
      <c r="F100" s="459">
        <f ca="1">'Funding by Outcome-UN entity'!F43</f>
        <v>54094761.840000004</v>
      </c>
      <c r="G100" s="459">
        <f ca="1">'Funding by Outcome-UN entity'!G43</f>
        <v>16420575.84</v>
      </c>
      <c r="H100" s="459">
        <f ca="1">'Funding by Outcome-UN entity'!H43</f>
        <v>37674186</v>
      </c>
      <c r="I100" s="461">
        <f ca="1">'Funding by Outcome-UN entity'!I43</f>
        <v>162781986.39884001</v>
      </c>
      <c r="J100" s="461">
        <f ca="1">'Funding by Outcome-UN entity'!J43</f>
        <v>102416754.31</v>
      </c>
      <c r="K100" s="461">
        <f ca="1">'Funding by Outcome-UN entity'!K43</f>
        <v>60365232.08884</v>
      </c>
    </row>
  </sheetData>
  <mergeCells count="74">
    <mergeCell ref="B2:B5"/>
    <mergeCell ref="C4:C5"/>
    <mergeCell ref="D4:D5"/>
    <mergeCell ref="G4:G5"/>
    <mergeCell ref="H4:H5"/>
    <mergeCell ref="C2:K2"/>
    <mergeCell ref="C3:E3"/>
    <mergeCell ref="F3:H3"/>
    <mergeCell ref="I3:K3"/>
    <mergeCell ref="E4:E5"/>
    <mergeCell ref="F4:F5"/>
    <mergeCell ref="I4:I5"/>
    <mergeCell ref="J4:J5"/>
    <mergeCell ref="K4:K5"/>
    <mergeCell ref="B21:B24"/>
    <mergeCell ref="C21:K21"/>
    <mergeCell ref="C22:E22"/>
    <mergeCell ref="F22:H22"/>
    <mergeCell ref="I22:K22"/>
    <mergeCell ref="C23:C24"/>
    <mergeCell ref="D23:D24"/>
    <mergeCell ref="E23:E24"/>
    <mergeCell ref="F23:F24"/>
    <mergeCell ref="G23:G24"/>
    <mergeCell ref="I23:I24"/>
    <mergeCell ref="J23:J24"/>
    <mergeCell ref="K23:K24"/>
    <mergeCell ref="H23:H24"/>
    <mergeCell ref="C33:K33"/>
    <mergeCell ref="E35:E36"/>
    <mergeCell ref="K35:K36"/>
    <mergeCell ref="H35:H36"/>
    <mergeCell ref="I34:K34"/>
    <mergeCell ref="F34:H34"/>
    <mergeCell ref="C34:E34"/>
    <mergeCell ref="I35:I36"/>
    <mergeCell ref="J35:J36"/>
    <mergeCell ref="C56:C57"/>
    <mergeCell ref="C35:C36"/>
    <mergeCell ref="D35:D36"/>
    <mergeCell ref="F35:F36"/>
    <mergeCell ref="G35:G36"/>
    <mergeCell ref="F76:F77"/>
    <mergeCell ref="G76:G77"/>
    <mergeCell ref="B33:B36"/>
    <mergeCell ref="J56:J57"/>
    <mergeCell ref="K56:K57"/>
    <mergeCell ref="D56:D57"/>
    <mergeCell ref="E56:E57"/>
    <mergeCell ref="F56:F57"/>
    <mergeCell ref="G56:G57"/>
    <mergeCell ref="H56:H57"/>
    <mergeCell ref="I56:I57"/>
    <mergeCell ref="B54:B57"/>
    <mergeCell ref="C54:K54"/>
    <mergeCell ref="C55:E55"/>
    <mergeCell ref="F55:H55"/>
    <mergeCell ref="I55:K55"/>
    <mergeCell ref="B93:B94"/>
    <mergeCell ref="C93:E93"/>
    <mergeCell ref="F93:H93"/>
    <mergeCell ref="I93:K93"/>
    <mergeCell ref="H76:H77"/>
    <mergeCell ref="I76:I77"/>
    <mergeCell ref="J76:J77"/>
    <mergeCell ref="K76:K77"/>
    <mergeCell ref="B74:B77"/>
    <mergeCell ref="C74:K74"/>
    <mergeCell ref="C75:E75"/>
    <mergeCell ref="F75:H75"/>
    <mergeCell ref="I75:K75"/>
    <mergeCell ref="C76:C77"/>
    <mergeCell ref="D76:D77"/>
    <mergeCell ref="E76:E77"/>
  </mergeCells>
  <printOptions horizontalCentered="1" verticalCentered="1"/>
  <pageMargins left="0.25" right="0.1" top="0.25" bottom="0.25" header="0" footer="0"/>
  <pageSetup paperSize="9" scale="7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109EF-04A5-4D4C-B3A5-DA8FE596D22E}">
  <dimension ref="A2:AF43"/>
  <sheetViews>
    <sheetView zoomScale="80" zoomScaleNormal="80" workbookViewId="0">
      <selection activeCell="B36" sqref="B36:K43"/>
    </sheetView>
  </sheetViews>
  <sheetFormatPr defaultRowHeight="12.75"/>
  <cols>
    <col min="2" max="2" width="31.42578125" bestFit="1" customWidth="1"/>
    <col min="3" max="3" width="15.28515625" bestFit="1" customWidth="1"/>
    <col min="4" max="4" width="14.140625" bestFit="1" customWidth="1"/>
    <col min="5" max="5" width="14.28515625" customWidth="1"/>
    <col min="6" max="7" width="14.140625" bestFit="1" customWidth="1"/>
    <col min="8" max="8" width="15.140625" bestFit="1" customWidth="1"/>
    <col min="9" max="9" width="14.5703125" customWidth="1"/>
    <col min="10" max="10" width="14.7109375" customWidth="1"/>
    <col min="11" max="11" width="14.7109375" bestFit="1" customWidth="1"/>
    <col min="12" max="14" width="16.42578125" bestFit="1" customWidth="1"/>
    <col min="15" max="16" width="14.85546875" bestFit="1" customWidth="1"/>
    <col min="17" max="17" width="13.5703125" bestFit="1" customWidth="1"/>
    <col min="18" max="18" width="12.5703125" customWidth="1"/>
    <col min="19" max="20" width="13.85546875" bestFit="1" customWidth="1"/>
    <col min="21" max="21" width="14.85546875" bestFit="1" customWidth="1"/>
    <col min="22" max="23" width="13.85546875" bestFit="1" customWidth="1"/>
    <col min="24" max="24" width="14.85546875" bestFit="1" customWidth="1"/>
    <col min="25" max="25" width="12.28515625" bestFit="1" customWidth="1"/>
    <col min="26" max="26" width="13.85546875" bestFit="1" customWidth="1"/>
    <col min="27" max="27" width="14.85546875" bestFit="1" customWidth="1"/>
    <col min="28" max="29" width="13.85546875" bestFit="1" customWidth="1"/>
    <col min="30" max="30" width="14.85546875" bestFit="1" customWidth="1"/>
    <col min="31" max="32" width="13.85546875" bestFit="1" customWidth="1"/>
  </cols>
  <sheetData>
    <row r="2" spans="2:32">
      <c r="C2" s="1489" t="s">
        <v>1621</v>
      </c>
      <c r="D2" s="1489"/>
      <c r="E2" s="1489"/>
      <c r="F2" s="1489"/>
      <c r="G2" s="1489"/>
      <c r="H2" s="1489"/>
      <c r="I2" s="1490" t="s">
        <v>1624</v>
      </c>
      <c r="J2" s="1490"/>
      <c r="K2" s="1490"/>
      <c r="L2" s="1490"/>
      <c r="M2" s="1490"/>
      <c r="N2" s="1490"/>
      <c r="O2" s="1487" t="s">
        <v>1625</v>
      </c>
      <c r="P2" s="1487"/>
      <c r="Q2" s="1487"/>
      <c r="R2" s="1487"/>
      <c r="S2" s="1487"/>
      <c r="T2" s="1487"/>
      <c r="U2" s="1488" t="s">
        <v>1626</v>
      </c>
      <c r="V2" s="1488"/>
      <c r="W2" s="1488"/>
      <c r="X2" s="1488"/>
      <c r="Y2" s="1488"/>
      <c r="Z2" s="1488"/>
      <c r="AA2" s="1483" t="s">
        <v>1627</v>
      </c>
      <c r="AB2" s="1483"/>
      <c r="AC2" s="1483"/>
      <c r="AD2" s="1483"/>
      <c r="AE2" s="1483"/>
      <c r="AF2" s="1483"/>
    </row>
    <row r="3" spans="2:32">
      <c r="C3" s="1489">
        <v>2021</v>
      </c>
      <c r="D3" s="1489"/>
      <c r="E3" s="1489"/>
      <c r="F3" s="1489">
        <v>2022</v>
      </c>
      <c r="G3" s="1489"/>
      <c r="H3" s="1489"/>
      <c r="I3" s="1490">
        <v>2021</v>
      </c>
      <c r="J3" s="1490"/>
      <c r="K3" s="1490"/>
      <c r="L3" s="1490">
        <v>2022</v>
      </c>
      <c r="M3" s="1490"/>
      <c r="N3" s="1490"/>
      <c r="O3" s="1487">
        <v>2021</v>
      </c>
      <c r="P3" s="1487"/>
      <c r="Q3" s="1487"/>
      <c r="R3" s="1487">
        <v>2022</v>
      </c>
      <c r="S3" s="1487"/>
      <c r="T3" s="1487"/>
      <c r="U3" s="1488">
        <v>2021</v>
      </c>
      <c r="V3" s="1488"/>
      <c r="W3" s="1488"/>
      <c r="X3" s="1488">
        <v>2022</v>
      </c>
      <c r="Y3" s="1488"/>
      <c r="Z3" s="1488"/>
      <c r="AA3" s="1483">
        <v>2021</v>
      </c>
      <c r="AB3" s="1483"/>
      <c r="AC3" s="1483"/>
      <c r="AD3" s="1483">
        <v>2022</v>
      </c>
      <c r="AE3" s="1483"/>
      <c r="AF3" s="1483"/>
    </row>
    <row r="4" spans="2:32">
      <c r="C4" s="432" t="s">
        <v>1622</v>
      </c>
      <c r="D4" s="432" t="s">
        <v>1623</v>
      </c>
      <c r="E4" s="434" t="s">
        <v>78</v>
      </c>
      <c r="F4" s="432" t="s">
        <v>1622</v>
      </c>
      <c r="G4" s="432" t="s">
        <v>1623</v>
      </c>
      <c r="H4" s="434" t="s">
        <v>78</v>
      </c>
      <c r="I4" s="436" t="s">
        <v>1622</v>
      </c>
      <c r="J4" s="436" t="s">
        <v>1623</v>
      </c>
      <c r="K4" s="438" t="s">
        <v>78</v>
      </c>
      <c r="L4" s="436" t="s">
        <v>1622</v>
      </c>
      <c r="M4" s="436" t="s">
        <v>1623</v>
      </c>
      <c r="N4" s="438" t="s">
        <v>78</v>
      </c>
      <c r="O4" s="440" t="s">
        <v>1622</v>
      </c>
      <c r="P4" s="440" t="s">
        <v>1623</v>
      </c>
      <c r="Q4" s="442" t="s">
        <v>78</v>
      </c>
      <c r="R4" s="440" t="s">
        <v>1622</v>
      </c>
      <c r="S4" s="440" t="s">
        <v>1623</v>
      </c>
      <c r="T4" s="442" t="s">
        <v>78</v>
      </c>
      <c r="U4" s="443" t="s">
        <v>1622</v>
      </c>
      <c r="V4" s="443" t="s">
        <v>1623</v>
      </c>
      <c r="W4" s="445" t="s">
        <v>78</v>
      </c>
      <c r="X4" s="443" t="s">
        <v>1622</v>
      </c>
      <c r="Y4" s="443" t="s">
        <v>1623</v>
      </c>
      <c r="Z4" s="445" t="s">
        <v>78</v>
      </c>
      <c r="AA4" s="447" t="s">
        <v>1622</v>
      </c>
      <c r="AB4" s="447" t="s">
        <v>1623</v>
      </c>
      <c r="AC4" s="449" t="s">
        <v>78</v>
      </c>
      <c r="AD4" s="447" t="s">
        <v>1622</v>
      </c>
      <c r="AE4" s="447" t="s">
        <v>1623</v>
      </c>
      <c r="AF4" s="449" t="s">
        <v>78</v>
      </c>
    </row>
    <row r="5" spans="2:32">
      <c r="B5" s="427" t="s">
        <v>624</v>
      </c>
      <c r="C5" s="433">
        <f>SUMIF('RG Peace Out 1'!$L$141:$L$154, 'Funding by Outcome-UN entity'!$B5, 'RG Peace Out 1'!M$141:M$154)</f>
        <v>0</v>
      </c>
      <c r="D5" s="433">
        <f>SUMIF('RG Peace Out 1'!$L$141:$L$154, 'Funding by Outcome-UN entity'!$B5, 'RG Peace Out 1'!N$141:N$154)</f>
        <v>0</v>
      </c>
      <c r="E5" s="435">
        <f>SUMIF('RG Peace Out 1'!$L$141:$L$154, 'Funding by Outcome-UN entity'!$B5, 'RG Peace Out 1'!O$141:O$154)</f>
        <v>0</v>
      </c>
      <c r="F5" s="433">
        <f>SUMIF('RG Peace Out 1'!$L$141:$L$154, 'Funding by Outcome-UN entity'!$B5, 'RG Peace Out 1'!P$141:P$154)</f>
        <v>0</v>
      </c>
      <c r="G5" s="433">
        <f>SUMIF('RG Peace Out 1'!$L$141:$L$154, 'Funding by Outcome-UN entity'!$B5, 'RG Peace Out 1'!Q$141:Q$154)</f>
        <v>0</v>
      </c>
      <c r="H5" s="435">
        <f>SUMIF('RG Peace Out 1'!$L$141:$L$154, 'Funding by Outcome-UN entity'!$B5, 'RG Peace Out 1'!R$141:R$154)</f>
        <v>0</v>
      </c>
      <c r="I5" s="437">
        <f>SUMIF('RG Peace Out 2'!$R$73:$R$78, 'Funding by Outcome-UN entity'!$B5, 'RG Peace Out 2'!S$73:S$78)</f>
        <v>0</v>
      </c>
      <c r="J5" s="437">
        <f>SUMIF('RG Peace Out 2'!$R$73:$R$78, 'Funding by Outcome-UN entity'!$B5, 'RG Peace Out 2'!T$73:T$78)</f>
        <v>0</v>
      </c>
      <c r="K5" s="439">
        <f>SUMIF('RG Peace Out 2'!$R$73:$R$78, 'Funding by Outcome-UN entity'!$B5, 'RG Peace Out 2'!U$73:U$78)</f>
        <v>0</v>
      </c>
      <c r="L5" s="437">
        <f>SUMIF('RG Peace Out 2'!$R$73:$R$78, 'Funding by Outcome-UN entity'!$B5, 'RG Peace Out 2'!V$73:V$78)</f>
        <v>0</v>
      </c>
      <c r="M5" s="437">
        <f>SUMIF('RG Peace Out 2'!$R$73:$R$78, 'Funding by Outcome-UN entity'!$B5, 'RG Peace Out 2'!W$73:W$78)</f>
        <v>0</v>
      </c>
      <c r="N5" s="439">
        <f>SUMIF('RG Peace Out 2'!$R$73:$R$78, 'Funding by Outcome-UN entity'!$B5, 'RG Peace Out 2'!X$73:X$78)</f>
        <v>0</v>
      </c>
      <c r="O5" s="441">
        <f ca="1">SUMIF('RG People and Prosperity Out 3 '!$L$146:$L$160, 'Funding by Outcome-UN entity'!$B5, 'RG People and Prosperity Out 3 '!M$146:M$160)</f>
        <v>907520.02383999992</v>
      </c>
      <c r="P5" s="441">
        <f ca="1">SUMIF('RG People and Prosperity Out 3 '!$L$146:$L$160, 'Funding by Outcome-UN entity'!$B5, 'RG People and Prosperity Out 3 '!N$146:N$160)</f>
        <v>861611.03499999992</v>
      </c>
      <c r="Q5" s="441">
        <f ca="1">SUMIF('RG People and Prosperity Out 3 '!$L$146:$L$160, 'Funding by Outcome-UN entity'!$B5, 'RG People and Prosperity Out 3 '!O$146:O$160)</f>
        <v>45908.988839999991</v>
      </c>
      <c r="R5" s="441">
        <f ca="1">SUMIF('RG People and Prosperity Out 3 '!$L$146:$L$160, 'Funding by Outcome-UN entity'!$B5, 'RG People and Prosperity Out 3 '!P$146:P$160)</f>
        <v>0</v>
      </c>
      <c r="S5" s="441">
        <f ca="1">SUMIF('RG People and Prosperity Out 3 '!$L$146:$L$160, 'Funding by Outcome-UN entity'!$B5, 'RG People and Prosperity Out 3 '!Q$146:Q$160)</f>
        <v>0</v>
      </c>
      <c r="T5" s="441">
        <f ca="1">SUMIF('RG People and Prosperity Out 3 '!$L$146:$L$160, 'Funding by Outcome-UN entity'!$B5, 'RG People and Prosperity Out 3 '!R$146:R$160)</f>
        <v>0</v>
      </c>
      <c r="U5" s="444">
        <f>SUMIF('RG People and Prosperity Out 4'!$M$183:$M$196, 'Funding by Outcome-UN entity'!$B5, 'RG People and Prosperity Out 4'!N$183:N$196)</f>
        <v>0</v>
      </c>
      <c r="V5" s="444">
        <f>SUMIF('RG People and Prosperity Out 4'!$M$183:$M$196, 'Funding by Outcome-UN entity'!$B5, 'RG People and Prosperity Out 4'!O$183:O$196)</f>
        <v>0</v>
      </c>
      <c r="W5" s="444">
        <f>SUMIF('RG People and Prosperity Out 4'!$M$183:$M$196, 'Funding by Outcome-UN entity'!$B5, 'RG People and Prosperity Out 4'!P$183:P$196)</f>
        <v>0</v>
      </c>
      <c r="X5" s="444">
        <f>SUMIF('RG People and Prosperity Out 4'!$M$183:$M$196, 'Funding by Outcome-UN entity'!$B5, 'RG People and Prosperity Out 4'!Q$183:Q$196)</f>
        <v>0</v>
      </c>
      <c r="Y5" s="444">
        <f>SUMIF('RG People and Prosperity Out 4'!$M$183:$M$196, 'Funding by Outcome-UN entity'!$B5, 'RG People and Prosperity Out 4'!R$183:R$196)</f>
        <v>0</v>
      </c>
      <c r="Z5" s="444">
        <f>SUMIF('RG People and Prosperity Out 4'!$M$183:$M$196, 'Funding by Outcome-UN entity'!$B5, 'RG People and Prosperity Out 4'!S$183:S$196)</f>
        <v>0</v>
      </c>
      <c r="AA5" s="448">
        <f>SUMIF('RG Planet Out 5'!$R$135:$R$146, 'Funding by Outcome-UN entity'!$B5, 'RG Planet Out 5'!S$135:S$146)</f>
        <v>556285.16499999992</v>
      </c>
      <c r="AB5" s="448">
        <f>SUMIF('RG Planet Out 5'!$R$135:$R$146, 'Funding by Outcome-UN entity'!$B5, 'RG Planet Out 5'!T$135:T$146)</f>
        <v>556285.16499999992</v>
      </c>
      <c r="AC5" s="448">
        <f>SUMIF('RG Planet Out 5'!$R$135:$R$146, 'Funding by Outcome-UN entity'!$B5, 'RG Planet Out 5'!U$135:U$146)</f>
        <v>0</v>
      </c>
      <c r="AD5" s="448">
        <f>SUMIF('RG Planet Out 5'!$R$135:$R$146, 'Funding by Outcome-UN entity'!$B5, 'RG Planet Out 5'!V$135:V$146)</f>
        <v>48476.67</v>
      </c>
      <c r="AE5" s="448">
        <f>SUMIF('RG Planet Out 5'!$R$135:$R$146, 'Funding by Outcome-UN entity'!$B5, 'RG Planet Out 5'!W$135:W$146)</f>
        <v>48476.67</v>
      </c>
      <c r="AF5" s="448">
        <f>SUMIF('RG Planet Out 5'!$R$135:$R$146, 'Funding by Outcome-UN entity'!$B5, 'RG Planet Out 5'!X$135:X$146)</f>
        <v>0</v>
      </c>
    </row>
    <row r="6" spans="2:32">
      <c r="B6" s="427" t="s">
        <v>791</v>
      </c>
      <c r="C6" s="433">
        <f>SUMIF('RG Peace Out 1'!$L$141:$L$154, 'Funding by Outcome-UN entity'!$B6, 'RG Peace Out 1'!M$141:M$154)</f>
        <v>0</v>
      </c>
      <c r="D6" s="433">
        <f>SUMIF('RG Peace Out 1'!$L$141:$L$154, 'Funding by Outcome-UN entity'!$B6, 'RG Peace Out 1'!N$141:N$154)</f>
        <v>0</v>
      </c>
      <c r="E6" s="435">
        <f>SUMIF('RG Peace Out 1'!$L$141:$L$154, 'Funding by Outcome-UN entity'!$B6, 'RG Peace Out 1'!O$141:O$154)</f>
        <v>0</v>
      </c>
      <c r="F6" s="433">
        <f>SUMIF('RG Peace Out 1'!$L$141:$L$154, 'Funding by Outcome-UN entity'!$B6, 'RG Peace Out 1'!P$141:P$154)</f>
        <v>0</v>
      </c>
      <c r="G6" s="433">
        <f>SUMIF('RG Peace Out 1'!$L$141:$L$154, 'Funding by Outcome-UN entity'!$B6, 'RG Peace Out 1'!Q$141:Q$154)</f>
        <v>0</v>
      </c>
      <c r="H6" s="435">
        <f>SUMIF('RG Peace Out 1'!$L$141:$L$154, 'Funding by Outcome-UN entity'!$B6, 'RG Peace Out 1'!R$141:R$154)</f>
        <v>0</v>
      </c>
      <c r="I6" s="437">
        <f>SUMIF('RG Peace Out 2'!$R$73:$R$78, 'Funding by Outcome-UN entity'!$B6, 'RG Peace Out 2'!S$73:S$78)</f>
        <v>0</v>
      </c>
      <c r="J6" s="437">
        <f>SUMIF('RG Peace Out 2'!$R$73:$R$78, 'Funding by Outcome-UN entity'!$B6, 'RG Peace Out 2'!T$73:T$78)</f>
        <v>0</v>
      </c>
      <c r="K6" s="439">
        <f>SUMIF('RG Peace Out 2'!$R$73:$R$78, 'Funding by Outcome-UN entity'!$B6, 'RG Peace Out 2'!U$73:U$78)</f>
        <v>0</v>
      </c>
      <c r="L6" s="437">
        <f>SUMIF('RG Peace Out 2'!$R$73:$R$78, 'Funding by Outcome-UN entity'!$B6, 'RG Peace Out 2'!V$73:V$78)</f>
        <v>0</v>
      </c>
      <c r="M6" s="437">
        <f>SUMIF('RG Peace Out 2'!$R$73:$R$78, 'Funding by Outcome-UN entity'!$B6, 'RG Peace Out 2'!W$73:W$78)</f>
        <v>0</v>
      </c>
      <c r="N6" s="439">
        <f>SUMIF('RG Peace Out 2'!$R$73:$R$78, 'Funding by Outcome-UN entity'!$B6, 'RG Peace Out 2'!X$73:X$78)</f>
        <v>0</v>
      </c>
      <c r="O6" s="441">
        <f ca="1">SUMIF('RG People and Prosperity Out 3 '!$L$146:$L$160, 'Funding by Outcome-UN entity'!$B6, 'RG People and Prosperity Out 3 '!M$146:M$160)</f>
        <v>21466000</v>
      </c>
      <c r="P6" s="441">
        <f ca="1">SUMIF('RG People and Prosperity Out 3 '!$L$146:$L$160, 'Funding by Outcome-UN entity'!$B6, 'RG People and Prosperity Out 3 '!N$146:N$160)</f>
        <v>21466000</v>
      </c>
      <c r="Q6" s="441">
        <f ca="1">SUMIF('RG People and Prosperity Out 3 '!$L$146:$L$160, 'Funding by Outcome-UN entity'!$B6, 'RG People and Prosperity Out 3 '!O$146:O$160)</f>
        <v>0</v>
      </c>
      <c r="R6" s="441">
        <f ca="1">SUMIF('RG People and Prosperity Out 3 '!$L$146:$L$160, 'Funding by Outcome-UN entity'!$B6, 'RG People and Prosperity Out 3 '!P$146:P$160)</f>
        <v>0</v>
      </c>
      <c r="S6" s="441">
        <f ca="1">SUMIF('RG People and Prosperity Out 3 '!$L$146:$L$160, 'Funding by Outcome-UN entity'!$B6, 'RG People and Prosperity Out 3 '!Q$146:Q$160)</f>
        <v>0</v>
      </c>
      <c r="T6" s="441">
        <f ca="1">SUMIF('RG People and Prosperity Out 3 '!$L$146:$L$160, 'Funding by Outcome-UN entity'!$B6, 'RG People and Prosperity Out 3 '!R$146:R$160)</f>
        <v>0</v>
      </c>
      <c r="U6" s="444">
        <f>SUMIF('RG People and Prosperity Out 4'!$M$183:$M$196, 'Funding by Outcome-UN entity'!$B6, 'RG People and Prosperity Out 4'!N$183:N$196)</f>
        <v>0</v>
      </c>
      <c r="V6" s="444">
        <f>SUMIF('RG People and Prosperity Out 4'!$M$183:$M$196, 'Funding by Outcome-UN entity'!$B6, 'RG People and Prosperity Out 4'!O$183:O$196)</f>
        <v>0</v>
      </c>
      <c r="W6" s="444">
        <f>SUMIF('RG People and Prosperity Out 4'!$M$183:$M$196, 'Funding by Outcome-UN entity'!$B6, 'RG People and Prosperity Out 4'!P$183:P$196)</f>
        <v>0</v>
      </c>
      <c r="X6" s="444">
        <f>SUMIF('RG People and Prosperity Out 4'!$M$183:$M$196, 'Funding by Outcome-UN entity'!$B6, 'RG People and Prosperity Out 4'!Q$183:Q$196)</f>
        <v>0</v>
      </c>
      <c r="Y6" s="444">
        <f>SUMIF('RG People and Prosperity Out 4'!$M$183:$M$196, 'Funding by Outcome-UN entity'!$B6, 'RG People and Prosperity Out 4'!R$183:R$196)</f>
        <v>0</v>
      </c>
      <c r="Z6" s="444">
        <f>SUMIF('RG People and Prosperity Out 4'!$M$183:$M$196, 'Funding by Outcome-UN entity'!$B6, 'RG People and Prosperity Out 4'!S$183:S$196)</f>
        <v>0</v>
      </c>
      <c r="AA6" s="448">
        <f>SUMIF('RG Planet Out 5'!$R$135:$R$146, 'Funding by Outcome-UN entity'!$B6, 'RG Planet Out 5'!S$135:S$146)</f>
        <v>3500000</v>
      </c>
      <c r="AB6" s="448">
        <f>SUMIF('RG Planet Out 5'!$R$135:$R$146, 'Funding by Outcome-UN entity'!$B6, 'RG Planet Out 5'!T$135:T$146)</f>
        <v>3500000</v>
      </c>
      <c r="AC6" s="448">
        <f>SUMIF('RG Planet Out 5'!$R$135:$R$146, 'Funding by Outcome-UN entity'!$B6, 'RG Planet Out 5'!U$135:U$146)</f>
        <v>0</v>
      </c>
      <c r="AD6" s="448">
        <f>SUMIF('RG Planet Out 5'!$R$135:$R$146, 'Funding by Outcome-UN entity'!$B6, 'RG Planet Out 5'!V$135:V$146)</f>
        <v>0</v>
      </c>
      <c r="AE6" s="448">
        <f>SUMIF('RG Planet Out 5'!$R$135:$R$146, 'Funding by Outcome-UN entity'!$B6, 'RG Planet Out 5'!W$135:W$146)</f>
        <v>0</v>
      </c>
      <c r="AF6" s="448">
        <f>SUMIF('RG Planet Out 5'!$R$135:$R$146, 'Funding by Outcome-UN entity'!$B6, 'RG Planet Out 5'!X$135:X$146)</f>
        <v>0</v>
      </c>
    </row>
    <row r="7" spans="2:32">
      <c r="B7" s="427" t="s">
        <v>204</v>
      </c>
      <c r="C7" s="433">
        <f>SUMIF('RG Peace Out 1'!$L$141:$L$154, 'Funding by Outcome-UN entity'!$B7, 'RG Peace Out 1'!M$141:M$154)</f>
        <v>195000</v>
      </c>
      <c r="D7" s="433">
        <f>SUMIF('RG Peace Out 1'!$L$141:$L$154, 'Funding by Outcome-UN entity'!$B7, 'RG Peace Out 1'!N$141:N$154)</f>
        <v>195000</v>
      </c>
      <c r="E7" s="435">
        <f>SUMIF('RG Peace Out 1'!$L$141:$L$154, 'Funding by Outcome-UN entity'!$B7, 'RG Peace Out 1'!O$141:O$154)</f>
        <v>0</v>
      </c>
      <c r="F7" s="433">
        <f>SUMIF('RG Peace Out 1'!$L$141:$L$154, 'Funding by Outcome-UN entity'!$B7, 'RG Peace Out 1'!P$141:P$154)</f>
        <v>0</v>
      </c>
      <c r="G7" s="433">
        <f>SUMIF('RG Peace Out 1'!$L$141:$L$154, 'Funding by Outcome-UN entity'!$B7, 'RG Peace Out 1'!Q$141:Q$154)</f>
        <v>0</v>
      </c>
      <c r="H7" s="435">
        <f>SUMIF('RG Peace Out 1'!$L$141:$L$154, 'Funding by Outcome-UN entity'!$B7, 'RG Peace Out 1'!R$141:R$154)</f>
        <v>0</v>
      </c>
      <c r="I7" s="437">
        <f>SUMIF('RG Peace Out 2'!$R$73:$R$78, 'Funding by Outcome-UN entity'!$B7, 'RG Peace Out 2'!S$73:S$78)</f>
        <v>0</v>
      </c>
      <c r="J7" s="437">
        <f>SUMIF('RG Peace Out 2'!$R$73:$R$78, 'Funding by Outcome-UN entity'!$B7, 'RG Peace Out 2'!T$73:T$78)</f>
        <v>0</v>
      </c>
      <c r="K7" s="439">
        <f>SUMIF('RG Peace Out 2'!$R$73:$R$78, 'Funding by Outcome-UN entity'!$B7, 'RG Peace Out 2'!U$73:U$78)</f>
        <v>0</v>
      </c>
      <c r="L7" s="437">
        <f>SUMIF('RG Peace Out 2'!$R$73:$R$78, 'Funding by Outcome-UN entity'!$B7, 'RG Peace Out 2'!V$73:V$78)</f>
        <v>0</v>
      </c>
      <c r="M7" s="437">
        <f>SUMIF('RG Peace Out 2'!$R$73:$R$78, 'Funding by Outcome-UN entity'!$B7, 'RG Peace Out 2'!W$73:W$78)</f>
        <v>0</v>
      </c>
      <c r="N7" s="439">
        <f>SUMIF('RG Peace Out 2'!$R$73:$R$78, 'Funding by Outcome-UN entity'!$B7, 'RG Peace Out 2'!X$73:X$78)</f>
        <v>0</v>
      </c>
      <c r="O7" s="441">
        <f ca="1">SUMIF('RG People and Prosperity Out 3 '!$L$146:$L$160, 'Funding by Outcome-UN entity'!$B7, 'RG People and Prosperity Out 3 '!M$146:M$160)</f>
        <v>125000</v>
      </c>
      <c r="P7" s="441">
        <f ca="1">SUMIF('RG People and Prosperity Out 3 '!$L$146:$L$160, 'Funding by Outcome-UN entity'!$B7, 'RG People and Prosperity Out 3 '!N$146:N$160)</f>
        <v>125000</v>
      </c>
      <c r="Q7" s="441">
        <f ca="1">SUMIF('RG People and Prosperity Out 3 '!$L$146:$L$160, 'Funding by Outcome-UN entity'!$B7, 'RG People and Prosperity Out 3 '!O$146:O$160)</f>
        <v>0</v>
      </c>
      <c r="R7" s="441">
        <f ca="1">SUMIF('RG People and Prosperity Out 3 '!$L$146:$L$160, 'Funding by Outcome-UN entity'!$B7, 'RG People and Prosperity Out 3 '!P$146:P$160)</f>
        <v>125000</v>
      </c>
      <c r="S7" s="441">
        <f ca="1">SUMIF('RG People and Prosperity Out 3 '!$L$146:$L$160, 'Funding by Outcome-UN entity'!$B7, 'RG People and Prosperity Out 3 '!Q$146:Q$160)</f>
        <v>125000</v>
      </c>
      <c r="T7" s="441">
        <f ca="1">SUMIF('RG People and Prosperity Out 3 '!$L$146:$L$160, 'Funding by Outcome-UN entity'!$B7, 'RG People and Prosperity Out 3 '!R$146:R$160)</f>
        <v>0</v>
      </c>
      <c r="U7" s="444">
        <f ca="1">SUMIF('RG People and Prosperity Out 4'!$M$183:$M$196, 'Funding by Outcome-UN entity'!$B7, 'RG People and Prosperity Out 4'!N$183:N$196)</f>
        <v>505000</v>
      </c>
      <c r="V7" s="444">
        <f ca="1">SUMIF('RG People and Prosperity Out 4'!$M$183:$M$196, 'Funding by Outcome-UN entity'!$B7, 'RG People and Prosperity Out 4'!O$183:O$196)</f>
        <v>230000</v>
      </c>
      <c r="W7" s="444">
        <f ca="1">SUMIF('RG People and Prosperity Out 4'!$M$183:$M$196, 'Funding by Outcome-UN entity'!$B7, 'RG People and Prosperity Out 4'!P$183:P$196)</f>
        <v>275000</v>
      </c>
      <c r="X7" s="444">
        <f ca="1">SUMIF('RG People and Prosperity Out 4'!$M$183:$M$196, 'Funding by Outcome-UN entity'!$B7, 'RG People and Prosperity Out 4'!Q$183:Q$196)</f>
        <v>0</v>
      </c>
      <c r="Y7" s="444">
        <f ca="1">SUMIF('RG People and Prosperity Out 4'!$M$183:$M$196, 'Funding by Outcome-UN entity'!$B7, 'RG People and Prosperity Out 4'!R$183:R$196)</f>
        <v>0</v>
      </c>
      <c r="Z7" s="444">
        <f ca="1">SUMIF('RG People and Prosperity Out 4'!$M$183:$M$196, 'Funding by Outcome-UN entity'!$B7, 'RG People and Prosperity Out 4'!S$183:S$196)</f>
        <v>0</v>
      </c>
      <c r="AA7" s="448">
        <f>SUMIF('RG Planet Out 5'!$R$135:$R$146, 'Funding by Outcome-UN entity'!$B7, 'RG Planet Out 5'!S$135:S$146)</f>
        <v>0</v>
      </c>
      <c r="AB7" s="448">
        <f>SUMIF('RG Planet Out 5'!$R$135:$R$146, 'Funding by Outcome-UN entity'!$B7, 'RG Planet Out 5'!T$135:T$146)</f>
        <v>0</v>
      </c>
      <c r="AC7" s="448">
        <f>SUMIF('RG Planet Out 5'!$R$135:$R$146, 'Funding by Outcome-UN entity'!$B7, 'RG Planet Out 5'!U$135:U$146)</f>
        <v>0</v>
      </c>
      <c r="AD7" s="448">
        <f>SUMIF('RG Planet Out 5'!$R$135:$R$146, 'Funding by Outcome-UN entity'!$B7, 'RG Planet Out 5'!V$135:V$146)</f>
        <v>0</v>
      </c>
      <c r="AE7" s="448">
        <f>SUMIF('RG Planet Out 5'!$R$135:$R$146, 'Funding by Outcome-UN entity'!$B7, 'RG Planet Out 5'!W$135:W$146)</f>
        <v>0</v>
      </c>
      <c r="AF7" s="448">
        <f>SUMIF('RG Planet Out 5'!$R$135:$R$146, 'Funding by Outcome-UN entity'!$B7, 'RG Planet Out 5'!X$135:X$146)</f>
        <v>0</v>
      </c>
    </row>
    <row r="8" spans="2:32">
      <c r="B8" s="427" t="s">
        <v>673</v>
      </c>
      <c r="C8" s="433">
        <f>SUMIF('RG Peace Out 1'!$L$141:$L$154, 'Funding by Outcome-UN entity'!$B8, 'RG Peace Out 1'!M$141:M$154)</f>
        <v>0</v>
      </c>
      <c r="D8" s="433">
        <f>SUMIF('RG Peace Out 1'!$L$141:$L$154, 'Funding by Outcome-UN entity'!$B8, 'RG Peace Out 1'!N$141:N$154)</f>
        <v>0</v>
      </c>
      <c r="E8" s="435">
        <f>SUMIF('RG Peace Out 1'!$L$141:$L$154, 'Funding by Outcome-UN entity'!$B8, 'RG Peace Out 1'!O$141:O$154)</f>
        <v>0</v>
      </c>
      <c r="F8" s="433">
        <f>SUMIF('RG Peace Out 1'!$L$141:$L$154, 'Funding by Outcome-UN entity'!$B8, 'RG Peace Out 1'!P$141:P$154)</f>
        <v>0</v>
      </c>
      <c r="G8" s="433">
        <f>SUMIF('RG Peace Out 1'!$L$141:$L$154, 'Funding by Outcome-UN entity'!$B8, 'RG Peace Out 1'!Q$141:Q$154)</f>
        <v>0</v>
      </c>
      <c r="H8" s="435">
        <f>SUMIF('RG Peace Out 1'!$L$141:$L$154, 'Funding by Outcome-UN entity'!$B8, 'RG Peace Out 1'!R$141:R$154)</f>
        <v>0</v>
      </c>
      <c r="I8" s="437">
        <f>SUMIF('RG Peace Out 2'!$R$73:$R$78, 'Funding by Outcome-UN entity'!$B8, 'RG Peace Out 2'!S$73:S$78)</f>
        <v>0</v>
      </c>
      <c r="J8" s="437">
        <f>SUMIF('RG Peace Out 2'!$R$73:$R$78, 'Funding by Outcome-UN entity'!$B8, 'RG Peace Out 2'!T$73:T$78)</f>
        <v>0</v>
      </c>
      <c r="K8" s="439">
        <f>SUMIF('RG Peace Out 2'!$R$73:$R$78, 'Funding by Outcome-UN entity'!$B8, 'RG Peace Out 2'!U$73:U$78)</f>
        <v>0</v>
      </c>
      <c r="L8" s="437">
        <f>SUMIF('RG Peace Out 2'!$R$73:$R$78, 'Funding by Outcome-UN entity'!$B8, 'RG Peace Out 2'!V$73:V$78)</f>
        <v>0</v>
      </c>
      <c r="M8" s="437">
        <f>SUMIF('RG Peace Out 2'!$R$73:$R$78, 'Funding by Outcome-UN entity'!$B8, 'RG Peace Out 2'!W$73:W$78)</f>
        <v>0</v>
      </c>
      <c r="N8" s="439">
        <f>SUMIF('RG Peace Out 2'!$R$73:$R$78, 'Funding by Outcome-UN entity'!$B8, 'RG Peace Out 2'!X$73:X$78)</f>
        <v>0</v>
      </c>
      <c r="O8" s="441">
        <f ca="1">SUMIF('RG People and Prosperity Out 3 '!$L$146:$L$160, 'Funding by Outcome-UN entity'!$B8, 'RG People and Prosperity Out 3 '!M$146:M$160)</f>
        <v>164000</v>
      </c>
      <c r="P8" s="441">
        <f ca="1">SUMIF('RG People and Prosperity Out 3 '!$L$146:$L$160, 'Funding by Outcome-UN entity'!$B8, 'RG People and Prosperity Out 3 '!N$146:N$160)</f>
        <v>164000</v>
      </c>
      <c r="Q8" s="441">
        <f ca="1">SUMIF('RG People and Prosperity Out 3 '!$L$146:$L$160, 'Funding by Outcome-UN entity'!$B8, 'RG People and Prosperity Out 3 '!O$146:O$160)</f>
        <v>0</v>
      </c>
      <c r="R8" s="441">
        <f ca="1">SUMIF('RG People and Prosperity Out 3 '!$L$146:$L$160, 'Funding by Outcome-UN entity'!$B8, 'RG People and Prosperity Out 3 '!P$146:P$160)</f>
        <v>0</v>
      </c>
      <c r="S8" s="441">
        <f ca="1">SUMIF('RG People and Prosperity Out 3 '!$L$146:$L$160, 'Funding by Outcome-UN entity'!$B8, 'RG People and Prosperity Out 3 '!Q$146:Q$160)</f>
        <v>0</v>
      </c>
      <c r="T8" s="441">
        <f ca="1">SUMIF('RG People and Prosperity Out 3 '!$L$146:$L$160, 'Funding by Outcome-UN entity'!$B8, 'RG People and Prosperity Out 3 '!R$146:R$160)</f>
        <v>0</v>
      </c>
      <c r="U8" s="444">
        <f ca="1">SUMIF('RG People and Prosperity Out 4'!$M$183:$M$196, 'Funding by Outcome-UN entity'!$B8, 'RG People and Prosperity Out 4'!N$183:N$196)</f>
        <v>220000</v>
      </c>
      <c r="V8" s="444">
        <f ca="1">SUMIF('RG People and Prosperity Out 4'!$M$183:$M$196, 'Funding by Outcome-UN entity'!$B8, 'RG People and Prosperity Out 4'!O$183:O$196)</f>
        <v>220000</v>
      </c>
      <c r="W8" s="444">
        <f ca="1">SUMIF('RG People and Prosperity Out 4'!$M$183:$M$196, 'Funding by Outcome-UN entity'!$B8, 'RG People and Prosperity Out 4'!P$183:P$196)</f>
        <v>0</v>
      </c>
      <c r="X8" s="444">
        <f ca="1">SUMIF('RG People and Prosperity Out 4'!$M$183:$M$196, 'Funding by Outcome-UN entity'!$B8, 'RG People and Prosperity Out 4'!Q$183:Q$196)</f>
        <v>250000</v>
      </c>
      <c r="Y8" s="444">
        <f ca="1">SUMIF('RG People and Prosperity Out 4'!$M$183:$M$196, 'Funding by Outcome-UN entity'!$B8, 'RG People and Prosperity Out 4'!R$183:R$196)</f>
        <v>250000</v>
      </c>
      <c r="Z8" s="444">
        <f ca="1">SUMIF('RG People and Prosperity Out 4'!$M$183:$M$196, 'Funding by Outcome-UN entity'!$B8, 'RG People and Prosperity Out 4'!S$183:S$196)</f>
        <v>0</v>
      </c>
      <c r="AA8" s="448">
        <f>SUMIF('RG Planet Out 5'!$R$135:$R$146, 'Funding by Outcome-UN entity'!$B8, 'RG Planet Out 5'!S$135:S$146)</f>
        <v>0</v>
      </c>
      <c r="AB8" s="448">
        <f>SUMIF('RG Planet Out 5'!$R$135:$R$146, 'Funding by Outcome-UN entity'!$B8, 'RG Planet Out 5'!T$135:T$146)</f>
        <v>0</v>
      </c>
      <c r="AC8" s="448">
        <f>SUMIF('RG Planet Out 5'!$R$135:$R$146, 'Funding by Outcome-UN entity'!$B8, 'RG Planet Out 5'!U$135:U$146)</f>
        <v>0</v>
      </c>
      <c r="AD8" s="448">
        <f>SUMIF('RG Planet Out 5'!$R$135:$R$146, 'Funding by Outcome-UN entity'!$B8, 'RG Planet Out 5'!V$135:V$146)</f>
        <v>0</v>
      </c>
      <c r="AE8" s="448">
        <f>SUMIF('RG Planet Out 5'!$R$135:$R$146, 'Funding by Outcome-UN entity'!$B8, 'RG Planet Out 5'!W$135:W$146)</f>
        <v>0</v>
      </c>
      <c r="AF8" s="448">
        <f>SUMIF('RG Planet Out 5'!$R$135:$R$146, 'Funding by Outcome-UN entity'!$B8, 'RG Planet Out 5'!X$135:X$146)</f>
        <v>0</v>
      </c>
    </row>
    <row r="9" spans="2:32">
      <c r="B9" s="427" t="s">
        <v>714</v>
      </c>
      <c r="C9" s="433">
        <f>SUMIF('RG Peace Out 1'!$L$141:$L$154, 'Funding by Outcome-UN entity'!$B9, 'RG Peace Out 1'!M$141:M$154)</f>
        <v>0</v>
      </c>
      <c r="D9" s="433">
        <f>SUMIF('RG Peace Out 1'!$L$141:$L$154, 'Funding by Outcome-UN entity'!$B9, 'RG Peace Out 1'!N$141:N$154)</f>
        <v>0</v>
      </c>
      <c r="E9" s="435">
        <f>SUMIF('RG Peace Out 1'!$L$141:$L$154, 'Funding by Outcome-UN entity'!$B9, 'RG Peace Out 1'!O$141:O$154)</f>
        <v>0</v>
      </c>
      <c r="F9" s="433">
        <f>SUMIF('RG Peace Out 1'!$L$141:$L$154, 'Funding by Outcome-UN entity'!$B9, 'RG Peace Out 1'!P$141:P$154)</f>
        <v>0</v>
      </c>
      <c r="G9" s="433">
        <f>SUMIF('RG Peace Out 1'!$L$141:$L$154, 'Funding by Outcome-UN entity'!$B9, 'RG Peace Out 1'!Q$141:Q$154)</f>
        <v>0</v>
      </c>
      <c r="H9" s="435">
        <f>SUMIF('RG Peace Out 1'!$L$141:$L$154, 'Funding by Outcome-UN entity'!$B9, 'RG Peace Out 1'!R$141:R$154)</f>
        <v>0</v>
      </c>
      <c r="I9" s="437">
        <f>SUMIF('RG Peace Out 2'!$R$73:$R$78, 'Funding by Outcome-UN entity'!$B9, 'RG Peace Out 2'!S$73:S$78)</f>
        <v>0</v>
      </c>
      <c r="J9" s="437">
        <f>SUMIF('RG Peace Out 2'!$R$73:$R$78, 'Funding by Outcome-UN entity'!$B9, 'RG Peace Out 2'!T$73:T$78)</f>
        <v>0</v>
      </c>
      <c r="K9" s="439">
        <f>SUMIF('RG Peace Out 2'!$R$73:$R$78, 'Funding by Outcome-UN entity'!$B9, 'RG Peace Out 2'!U$73:U$78)</f>
        <v>0</v>
      </c>
      <c r="L9" s="437">
        <f>SUMIF('RG Peace Out 2'!$R$73:$R$78, 'Funding by Outcome-UN entity'!$B9, 'RG Peace Out 2'!V$73:V$78)</f>
        <v>0</v>
      </c>
      <c r="M9" s="437">
        <f>SUMIF('RG Peace Out 2'!$R$73:$R$78, 'Funding by Outcome-UN entity'!$B9, 'RG Peace Out 2'!W$73:W$78)</f>
        <v>0</v>
      </c>
      <c r="N9" s="439">
        <f>SUMIF('RG Peace Out 2'!$R$73:$R$78, 'Funding by Outcome-UN entity'!$B9, 'RG Peace Out 2'!X$73:X$78)</f>
        <v>0</v>
      </c>
      <c r="O9" s="441">
        <f ca="1">SUMIF('RG People and Prosperity Out 3 '!$L$146:$L$160, 'Funding by Outcome-UN entity'!$B9, 'RG People and Prosperity Out 3 '!M$146:M$160)</f>
        <v>2166514</v>
      </c>
      <c r="P9" s="441">
        <f ca="1">SUMIF('RG People and Prosperity Out 3 '!$L$146:$L$160, 'Funding by Outcome-UN entity'!$B9, 'RG People and Prosperity Out 3 '!N$146:N$160)</f>
        <v>2166514</v>
      </c>
      <c r="Q9" s="441">
        <f ca="1">SUMIF('RG People and Prosperity Out 3 '!$L$146:$L$160, 'Funding by Outcome-UN entity'!$B9, 'RG People and Prosperity Out 3 '!O$146:O$160)</f>
        <v>0</v>
      </c>
      <c r="R9" s="441">
        <f ca="1">SUMIF('RG People and Prosperity Out 3 '!$L$146:$L$160, 'Funding by Outcome-UN entity'!$B9, 'RG People and Prosperity Out 3 '!P$146:P$160)</f>
        <v>1002792</v>
      </c>
      <c r="S9" s="441">
        <f ca="1">SUMIF('RG People and Prosperity Out 3 '!$L$146:$L$160, 'Funding by Outcome-UN entity'!$B9, 'RG People and Prosperity Out 3 '!Q$146:Q$160)</f>
        <v>1002792</v>
      </c>
      <c r="T9" s="441">
        <f ca="1">SUMIF('RG People and Prosperity Out 3 '!$L$146:$L$160, 'Funding by Outcome-UN entity'!$B9, 'RG People and Prosperity Out 3 '!R$146:R$160)</f>
        <v>0</v>
      </c>
      <c r="U9" s="444">
        <f>SUMIF('RG People and Prosperity Out 4'!$M$183:$M$196, 'Funding by Outcome-UN entity'!$B9, 'RG People and Prosperity Out 4'!N$183:N$196)</f>
        <v>0</v>
      </c>
      <c r="V9" s="444">
        <f>SUMIF('RG People and Prosperity Out 4'!$M$183:$M$196, 'Funding by Outcome-UN entity'!$B9, 'RG People and Prosperity Out 4'!O$183:O$196)</f>
        <v>0</v>
      </c>
      <c r="W9" s="444">
        <f>SUMIF('RG People and Prosperity Out 4'!$M$183:$M$196, 'Funding by Outcome-UN entity'!$B9, 'RG People and Prosperity Out 4'!P$183:P$196)</f>
        <v>0</v>
      </c>
      <c r="X9" s="444">
        <f>SUMIF('RG People and Prosperity Out 4'!$M$183:$M$196, 'Funding by Outcome-UN entity'!$B9, 'RG People and Prosperity Out 4'!Q$183:Q$196)</f>
        <v>0</v>
      </c>
      <c r="Y9" s="444">
        <f>SUMIF('RG People and Prosperity Out 4'!$M$183:$M$196, 'Funding by Outcome-UN entity'!$B9, 'RG People and Prosperity Out 4'!R$183:R$196)</f>
        <v>0</v>
      </c>
      <c r="Z9" s="444">
        <f>SUMIF('RG People and Prosperity Out 4'!$M$183:$M$196, 'Funding by Outcome-UN entity'!$B9, 'RG People and Prosperity Out 4'!S$183:S$196)</f>
        <v>0</v>
      </c>
      <c r="AA9" s="448">
        <f>SUMIF('RG Planet Out 5'!$R$135:$R$146, 'Funding by Outcome-UN entity'!$B9, 'RG Planet Out 5'!S$135:S$146)</f>
        <v>0</v>
      </c>
      <c r="AB9" s="448">
        <f>SUMIF('RG Planet Out 5'!$R$135:$R$146, 'Funding by Outcome-UN entity'!$B9, 'RG Planet Out 5'!T$135:T$146)</f>
        <v>0</v>
      </c>
      <c r="AC9" s="448">
        <f>SUMIF('RG Planet Out 5'!$R$135:$R$146, 'Funding by Outcome-UN entity'!$B9, 'RG Planet Out 5'!U$135:U$146)</f>
        <v>0</v>
      </c>
      <c r="AD9" s="448">
        <f>SUMIF('RG Planet Out 5'!$R$135:$R$146, 'Funding by Outcome-UN entity'!$B9, 'RG Planet Out 5'!V$135:V$146)</f>
        <v>0</v>
      </c>
      <c r="AE9" s="448">
        <f>SUMIF('RG Planet Out 5'!$R$135:$R$146, 'Funding by Outcome-UN entity'!$B9, 'RG Planet Out 5'!W$135:W$146)</f>
        <v>0</v>
      </c>
      <c r="AF9" s="448">
        <f>SUMIF('RG Planet Out 5'!$R$135:$R$146, 'Funding by Outcome-UN entity'!$B9, 'RG Planet Out 5'!X$135:X$146)</f>
        <v>0</v>
      </c>
    </row>
    <row r="10" spans="2:32">
      <c r="B10" s="427" t="s">
        <v>221</v>
      </c>
      <c r="C10" s="433">
        <f>SUMIF('RG Peace Out 1'!$L$141:$L$154, 'Funding by Outcome-UN entity'!$B10, 'RG Peace Out 1'!M$141:M$154)</f>
        <v>750000</v>
      </c>
      <c r="D10" s="433">
        <f>SUMIF('RG Peace Out 1'!$L$141:$L$154, 'Funding by Outcome-UN entity'!$B10, 'RG Peace Out 1'!N$141:N$154)</f>
        <v>43000</v>
      </c>
      <c r="E10" s="435">
        <f>SUMIF('RG Peace Out 1'!$L$141:$L$154, 'Funding by Outcome-UN entity'!$B10, 'RG Peace Out 1'!O$141:O$154)</f>
        <v>707000</v>
      </c>
      <c r="F10" s="433">
        <f>SUMIF('RG Peace Out 1'!$L$141:$L$154, 'Funding by Outcome-UN entity'!$B10, 'RG Peace Out 1'!P$141:P$154)</f>
        <v>0</v>
      </c>
      <c r="G10" s="433">
        <f>SUMIF('RG Peace Out 1'!$L$141:$L$154, 'Funding by Outcome-UN entity'!$B10, 'RG Peace Out 1'!Q$141:Q$154)</f>
        <v>0</v>
      </c>
      <c r="H10" s="435">
        <f>SUMIF('RG Peace Out 1'!$L$141:$L$154, 'Funding by Outcome-UN entity'!$B10, 'RG Peace Out 1'!R$141:R$154)</f>
        <v>0</v>
      </c>
      <c r="I10" s="437">
        <f>SUMIF('RG Peace Out 2'!$R$73:$R$78, 'Funding by Outcome-UN entity'!$B10, 'RG Peace Out 2'!S$73:S$78)</f>
        <v>0</v>
      </c>
      <c r="J10" s="437">
        <f>SUMIF('RG Peace Out 2'!$R$73:$R$78, 'Funding by Outcome-UN entity'!$B10, 'RG Peace Out 2'!T$73:T$78)</f>
        <v>0</v>
      </c>
      <c r="K10" s="439">
        <f>SUMIF('RG Peace Out 2'!$R$73:$R$78, 'Funding by Outcome-UN entity'!$B10, 'RG Peace Out 2'!U$73:U$78)</f>
        <v>0</v>
      </c>
      <c r="L10" s="437">
        <f>SUMIF('RG Peace Out 2'!$R$73:$R$78, 'Funding by Outcome-UN entity'!$B10, 'RG Peace Out 2'!V$73:V$78)</f>
        <v>0</v>
      </c>
      <c r="M10" s="437">
        <f>SUMIF('RG Peace Out 2'!$R$73:$R$78, 'Funding by Outcome-UN entity'!$B10, 'RG Peace Out 2'!W$73:W$78)</f>
        <v>0</v>
      </c>
      <c r="N10" s="439">
        <f>SUMIF('RG Peace Out 2'!$R$73:$R$78, 'Funding by Outcome-UN entity'!$B10, 'RG Peace Out 2'!X$73:X$78)</f>
        <v>0</v>
      </c>
      <c r="O10" s="441">
        <f>SUMIF('RG People and Prosperity Out 3 '!$L$146:$L$160, 'Funding by Outcome-UN entity'!$B10, 'RG People and Prosperity Out 3 '!M$146:M$160)</f>
        <v>0</v>
      </c>
      <c r="P10" s="441">
        <f>SUMIF('RG People and Prosperity Out 3 '!$L$146:$L$160, 'Funding by Outcome-UN entity'!$B10, 'RG People and Prosperity Out 3 '!N$146:N$160)</f>
        <v>0</v>
      </c>
      <c r="Q10" s="441">
        <f>SUMIF('RG People and Prosperity Out 3 '!$L$146:$L$160, 'Funding by Outcome-UN entity'!$B10, 'RG People and Prosperity Out 3 '!O$146:O$160)</f>
        <v>0</v>
      </c>
      <c r="R10" s="441">
        <f>SUMIF('RG People and Prosperity Out 3 '!$L$146:$L$160, 'Funding by Outcome-UN entity'!$B10, 'RG People and Prosperity Out 3 '!P$146:P$160)</f>
        <v>0</v>
      </c>
      <c r="S10" s="441">
        <f>SUMIF('RG People and Prosperity Out 3 '!$L$146:$L$160, 'Funding by Outcome-UN entity'!$B10, 'RG People and Prosperity Out 3 '!Q$146:Q$160)</f>
        <v>0</v>
      </c>
      <c r="T10" s="441">
        <f>SUMIF('RG People and Prosperity Out 3 '!$L$146:$L$160, 'Funding by Outcome-UN entity'!$B10, 'RG People and Prosperity Out 3 '!R$146:R$160)</f>
        <v>0</v>
      </c>
      <c r="U10" s="444">
        <f>SUMIF('RG People and Prosperity Out 4'!$M$183:$M$196, 'Funding by Outcome-UN entity'!$B10, 'RG People and Prosperity Out 4'!N$183:N$196)</f>
        <v>0</v>
      </c>
      <c r="V10" s="444">
        <f>SUMIF('RG People and Prosperity Out 4'!$M$183:$M$196, 'Funding by Outcome-UN entity'!$B10, 'RG People and Prosperity Out 4'!O$183:O$196)</f>
        <v>0</v>
      </c>
      <c r="W10" s="444">
        <f>SUMIF('RG People and Prosperity Out 4'!$M$183:$M$196, 'Funding by Outcome-UN entity'!$B10, 'RG People and Prosperity Out 4'!P$183:P$196)</f>
        <v>0</v>
      </c>
      <c r="X10" s="444">
        <f>SUMIF('RG People and Prosperity Out 4'!$M$183:$M$196, 'Funding by Outcome-UN entity'!$B10, 'RG People and Prosperity Out 4'!Q$183:Q$196)</f>
        <v>0</v>
      </c>
      <c r="Y10" s="444">
        <f>SUMIF('RG People and Prosperity Out 4'!$M$183:$M$196, 'Funding by Outcome-UN entity'!$B10, 'RG People and Prosperity Out 4'!R$183:R$196)</f>
        <v>0</v>
      </c>
      <c r="Z10" s="444">
        <f>SUMIF('RG People and Prosperity Out 4'!$M$183:$M$196, 'Funding by Outcome-UN entity'!$B10, 'RG People and Prosperity Out 4'!S$183:S$196)</f>
        <v>0</v>
      </c>
      <c r="AA10" s="448">
        <f>SUMIF('RG Planet Out 5'!$R$135:$R$146, 'Funding by Outcome-UN entity'!$B10, 'RG Planet Out 5'!S$135:S$146)</f>
        <v>0</v>
      </c>
      <c r="AB10" s="448">
        <f>SUMIF('RG Planet Out 5'!$R$135:$R$146, 'Funding by Outcome-UN entity'!$B10, 'RG Planet Out 5'!T$135:T$146)</f>
        <v>0</v>
      </c>
      <c r="AC10" s="448">
        <f>SUMIF('RG Planet Out 5'!$R$135:$R$146, 'Funding by Outcome-UN entity'!$B10, 'RG Planet Out 5'!U$135:U$146)</f>
        <v>0</v>
      </c>
      <c r="AD10" s="448">
        <f>SUMIF('RG Planet Out 5'!$R$135:$R$146, 'Funding by Outcome-UN entity'!$B10, 'RG Planet Out 5'!V$135:V$146)</f>
        <v>0</v>
      </c>
      <c r="AE10" s="448">
        <f>SUMIF('RG Planet Out 5'!$R$135:$R$146, 'Funding by Outcome-UN entity'!$B10, 'RG Planet Out 5'!W$135:W$146)</f>
        <v>0</v>
      </c>
      <c r="AF10" s="448">
        <f>SUMIF('RG Planet Out 5'!$R$135:$R$146, 'Funding by Outcome-UN entity'!$B10, 'RG Planet Out 5'!X$135:X$146)</f>
        <v>0</v>
      </c>
    </row>
    <row r="11" spans="2:32">
      <c r="B11" s="427" t="s">
        <v>307</v>
      </c>
      <c r="C11" s="433">
        <f>SUMIF('RG Peace Out 1'!$L$141:$L$154, 'Funding by Outcome-UN entity'!$B11, 'RG Peace Out 1'!M$141:M$154)</f>
        <v>120000</v>
      </c>
      <c r="D11" s="433">
        <f>SUMIF('RG Peace Out 1'!$L$141:$L$154, 'Funding by Outcome-UN entity'!$B11, 'RG Peace Out 1'!N$141:N$154)</f>
        <v>120000</v>
      </c>
      <c r="E11" s="435">
        <f>SUMIF('RG Peace Out 1'!$L$141:$L$154, 'Funding by Outcome-UN entity'!$B11, 'RG Peace Out 1'!O$141:O$154)</f>
        <v>0</v>
      </c>
      <c r="F11" s="433">
        <f>SUMIF('RG Peace Out 1'!$L$141:$L$154, 'Funding by Outcome-UN entity'!$B11, 'RG Peace Out 1'!P$141:P$154)</f>
        <v>100000</v>
      </c>
      <c r="G11" s="433">
        <f>SUMIF('RG Peace Out 1'!$L$141:$L$154, 'Funding by Outcome-UN entity'!$B11, 'RG Peace Out 1'!Q$141:Q$154)</f>
        <v>0</v>
      </c>
      <c r="H11" s="435">
        <f>SUMIF('RG Peace Out 1'!$L$141:$L$154, 'Funding by Outcome-UN entity'!$B11, 'RG Peace Out 1'!R$141:R$154)</f>
        <v>100000</v>
      </c>
      <c r="I11" s="437">
        <f>SUMIF('RG Peace Out 2'!$R$73:$R$78, 'Funding by Outcome-UN entity'!$B11, 'RG Peace Out 2'!S$73:S$78)</f>
        <v>0</v>
      </c>
      <c r="J11" s="437">
        <f>SUMIF('RG Peace Out 2'!$R$73:$R$78, 'Funding by Outcome-UN entity'!$B11, 'RG Peace Out 2'!T$73:T$78)</f>
        <v>0</v>
      </c>
      <c r="K11" s="439">
        <f>SUMIF('RG Peace Out 2'!$R$73:$R$78, 'Funding by Outcome-UN entity'!$B11, 'RG Peace Out 2'!U$73:U$78)</f>
        <v>0</v>
      </c>
      <c r="L11" s="437">
        <f>SUMIF('RG Peace Out 2'!$R$73:$R$78, 'Funding by Outcome-UN entity'!$B11, 'RG Peace Out 2'!V$73:V$78)</f>
        <v>0</v>
      </c>
      <c r="M11" s="437">
        <f>SUMIF('RG Peace Out 2'!$R$73:$R$78, 'Funding by Outcome-UN entity'!$B11, 'RG Peace Out 2'!W$73:W$78)</f>
        <v>0</v>
      </c>
      <c r="N11" s="439">
        <f>SUMIF('RG Peace Out 2'!$R$73:$R$78, 'Funding by Outcome-UN entity'!$B11, 'RG Peace Out 2'!X$73:X$78)</f>
        <v>0</v>
      </c>
      <c r="O11" s="441">
        <f>SUMIF('RG People and Prosperity Out 3 '!$L$146:$L$160, 'Funding by Outcome-UN entity'!$B11, 'RG People and Prosperity Out 3 '!M$146:M$160)</f>
        <v>0</v>
      </c>
      <c r="P11" s="441">
        <f>SUMIF('RG People and Prosperity Out 3 '!$L$146:$L$160, 'Funding by Outcome-UN entity'!$B11, 'RG People and Prosperity Out 3 '!N$146:N$160)</f>
        <v>0</v>
      </c>
      <c r="Q11" s="441">
        <f>SUMIF('RG People and Prosperity Out 3 '!$L$146:$L$160, 'Funding by Outcome-UN entity'!$B11, 'RG People and Prosperity Out 3 '!O$146:O$160)</f>
        <v>0</v>
      </c>
      <c r="R11" s="441">
        <f>SUMIF('RG People and Prosperity Out 3 '!$L$146:$L$160, 'Funding by Outcome-UN entity'!$B11, 'RG People and Prosperity Out 3 '!P$146:P$160)</f>
        <v>0</v>
      </c>
      <c r="S11" s="441">
        <f>SUMIF('RG People and Prosperity Out 3 '!$L$146:$L$160, 'Funding by Outcome-UN entity'!$B11, 'RG People and Prosperity Out 3 '!Q$146:Q$160)</f>
        <v>0</v>
      </c>
      <c r="T11" s="441">
        <f>SUMIF('RG People and Prosperity Out 3 '!$L$146:$L$160, 'Funding by Outcome-UN entity'!$B11, 'RG People and Prosperity Out 3 '!R$146:R$160)</f>
        <v>0</v>
      </c>
      <c r="U11" s="444">
        <f ca="1">SUMIF('RG People and Prosperity Out 4'!$M$183:$M$196, 'Funding by Outcome-UN entity'!$B11, 'RG People and Prosperity Out 4'!N$183:N$196)</f>
        <v>581000</v>
      </c>
      <c r="V11" s="444">
        <f ca="1">SUMIF('RG People and Prosperity Out 4'!$M$183:$M$196, 'Funding by Outcome-UN entity'!$B11, 'RG People and Prosperity Out 4'!O$183:O$196)</f>
        <v>581000</v>
      </c>
      <c r="W11" s="444">
        <f ca="1">SUMIF('RG People and Prosperity Out 4'!$M$183:$M$196, 'Funding by Outcome-UN entity'!$B11, 'RG People and Prosperity Out 4'!P$183:P$196)</f>
        <v>0</v>
      </c>
      <c r="X11" s="444">
        <f ca="1">SUMIF('RG People and Prosperity Out 4'!$M$183:$M$196, 'Funding by Outcome-UN entity'!$B11, 'RG People and Prosperity Out 4'!Q$183:Q$196)</f>
        <v>200000</v>
      </c>
      <c r="Y11" s="444">
        <f ca="1">SUMIF('RG People and Prosperity Out 4'!$M$183:$M$196, 'Funding by Outcome-UN entity'!$B11, 'RG People and Prosperity Out 4'!R$183:R$196)</f>
        <v>0</v>
      </c>
      <c r="Z11" s="444">
        <f ca="1">SUMIF('RG People and Prosperity Out 4'!$M$183:$M$196, 'Funding by Outcome-UN entity'!$B11, 'RG People and Prosperity Out 4'!S$183:S$196)</f>
        <v>200000</v>
      </c>
      <c r="AA11" s="448">
        <f>SUMIF('RG Planet Out 5'!$R$135:$R$146, 'Funding by Outcome-UN entity'!$B11, 'RG Planet Out 5'!S$135:S$146)</f>
        <v>0</v>
      </c>
      <c r="AB11" s="448">
        <f>SUMIF('RG Planet Out 5'!$R$135:$R$146, 'Funding by Outcome-UN entity'!$B11, 'RG Planet Out 5'!T$135:T$146)</f>
        <v>0</v>
      </c>
      <c r="AC11" s="448">
        <f>SUMIF('RG Planet Out 5'!$R$135:$R$146, 'Funding by Outcome-UN entity'!$B11, 'RG Planet Out 5'!U$135:U$146)</f>
        <v>0</v>
      </c>
      <c r="AD11" s="448">
        <f>SUMIF('RG Planet Out 5'!$R$135:$R$146, 'Funding by Outcome-UN entity'!$B11, 'RG Planet Out 5'!V$135:V$146)</f>
        <v>0</v>
      </c>
      <c r="AE11" s="448">
        <f>SUMIF('RG Planet Out 5'!$R$135:$R$146, 'Funding by Outcome-UN entity'!$B11, 'RG Planet Out 5'!W$135:W$146)</f>
        <v>0</v>
      </c>
      <c r="AF11" s="448">
        <f>SUMIF('RG Planet Out 5'!$R$135:$R$146, 'Funding by Outcome-UN entity'!$B11, 'RG Planet Out 5'!X$135:X$146)</f>
        <v>0</v>
      </c>
    </row>
    <row r="12" spans="2:32">
      <c r="B12" s="427" t="s">
        <v>1619</v>
      </c>
      <c r="C12" s="433">
        <f>SUMIF('RG Peace Out 1'!$L$141:$L$154, 'Funding by Outcome-UN entity'!$B12, 'RG Peace Out 1'!M$141:M$154)</f>
        <v>0</v>
      </c>
      <c r="D12" s="433">
        <f>SUMIF('RG Peace Out 1'!$L$141:$L$154, 'Funding by Outcome-UN entity'!$B12, 'RG Peace Out 1'!N$141:N$154)</f>
        <v>0</v>
      </c>
      <c r="E12" s="435">
        <f>SUMIF('RG Peace Out 1'!$L$141:$L$154, 'Funding by Outcome-UN entity'!$B12, 'RG Peace Out 1'!O$141:O$154)</f>
        <v>0</v>
      </c>
      <c r="F12" s="433">
        <f>SUMIF('RG Peace Out 1'!$L$141:$L$154, 'Funding by Outcome-UN entity'!$B12, 'RG Peace Out 1'!P$141:P$154)</f>
        <v>0</v>
      </c>
      <c r="G12" s="433">
        <f>SUMIF('RG Peace Out 1'!$L$141:$L$154, 'Funding by Outcome-UN entity'!$B12, 'RG Peace Out 1'!Q$141:Q$154)</f>
        <v>0</v>
      </c>
      <c r="H12" s="435">
        <f>SUMIF('RG Peace Out 1'!$L$141:$L$154, 'Funding by Outcome-UN entity'!$B12, 'RG Peace Out 1'!R$141:R$154)</f>
        <v>0</v>
      </c>
      <c r="I12" s="437">
        <f>SUMIF('RG Peace Out 2'!$R$73:$R$78, 'Funding by Outcome-UN entity'!$B12, 'RG Peace Out 2'!S$73:S$78)</f>
        <v>0</v>
      </c>
      <c r="J12" s="437">
        <f>SUMIF('RG Peace Out 2'!$R$73:$R$78, 'Funding by Outcome-UN entity'!$B12, 'RG Peace Out 2'!T$73:T$78)</f>
        <v>0</v>
      </c>
      <c r="K12" s="439">
        <f>SUMIF('RG Peace Out 2'!$R$73:$R$78, 'Funding by Outcome-UN entity'!$B12, 'RG Peace Out 2'!U$73:U$78)</f>
        <v>0</v>
      </c>
      <c r="L12" s="437">
        <f>SUMIF('RG Peace Out 2'!$R$73:$R$78, 'Funding by Outcome-UN entity'!$B12, 'RG Peace Out 2'!V$73:V$78)</f>
        <v>0</v>
      </c>
      <c r="M12" s="437">
        <f>SUMIF('RG Peace Out 2'!$R$73:$R$78, 'Funding by Outcome-UN entity'!$B12, 'RG Peace Out 2'!W$73:W$78)</f>
        <v>0</v>
      </c>
      <c r="N12" s="439">
        <f>SUMIF('RG Peace Out 2'!$R$73:$R$78, 'Funding by Outcome-UN entity'!$B12, 'RG Peace Out 2'!X$73:X$78)</f>
        <v>0</v>
      </c>
      <c r="O12" s="441">
        <f ca="1">SUMIF('RG People and Prosperity Out 3 '!$L$146:$L$160, 'Funding by Outcome-UN entity'!$B12, 'RG People and Prosperity Out 3 '!M$146:M$160)</f>
        <v>50000</v>
      </c>
      <c r="P12" s="441">
        <f ca="1">SUMIF('RG People and Prosperity Out 3 '!$L$146:$L$160, 'Funding by Outcome-UN entity'!$B12, 'RG People and Prosperity Out 3 '!N$146:N$160)</f>
        <v>50000</v>
      </c>
      <c r="Q12" s="441">
        <f ca="1">SUMIF('RG People and Prosperity Out 3 '!$L$146:$L$160, 'Funding by Outcome-UN entity'!$B12, 'RG People and Prosperity Out 3 '!O$146:O$160)</f>
        <v>0</v>
      </c>
      <c r="R12" s="441">
        <f ca="1">SUMIF('RG People and Prosperity Out 3 '!$L$146:$L$160, 'Funding by Outcome-UN entity'!$B12, 'RG People and Prosperity Out 3 '!P$146:P$160)</f>
        <v>100000</v>
      </c>
      <c r="S12" s="441">
        <f ca="1">SUMIF('RG People and Prosperity Out 3 '!$L$146:$L$160, 'Funding by Outcome-UN entity'!$B12, 'RG People and Prosperity Out 3 '!Q$146:Q$160)</f>
        <v>50000</v>
      </c>
      <c r="T12" s="441">
        <f ca="1">SUMIF('RG People and Prosperity Out 3 '!$L$146:$L$160, 'Funding by Outcome-UN entity'!$B12, 'RG People and Prosperity Out 3 '!R$146:R$160)</f>
        <v>50000</v>
      </c>
      <c r="U12" s="444">
        <f>SUMIF('RG People and Prosperity Out 4'!$M$183:$M$196, 'Funding by Outcome-UN entity'!$B12, 'RG People and Prosperity Out 4'!N$183:N$196)</f>
        <v>0</v>
      </c>
      <c r="V12" s="444">
        <f>SUMIF('RG People and Prosperity Out 4'!$M$183:$M$196, 'Funding by Outcome-UN entity'!$B12, 'RG People and Prosperity Out 4'!O$183:O$196)</f>
        <v>0</v>
      </c>
      <c r="W12" s="444">
        <f>SUMIF('RG People and Prosperity Out 4'!$M$183:$M$196, 'Funding by Outcome-UN entity'!$B12, 'RG People and Prosperity Out 4'!P$183:P$196)</f>
        <v>0</v>
      </c>
      <c r="X12" s="444">
        <f>SUMIF('RG People and Prosperity Out 4'!$M$183:$M$196, 'Funding by Outcome-UN entity'!$B12, 'RG People and Prosperity Out 4'!Q$183:Q$196)</f>
        <v>0</v>
      </c>
      <c r="Y12" s="444">
        <f>SUMIF('RG People and Prosperity Out 4'!$M$183:$M$196, 'Funding by Outcome-UN entity'!$B12, 'RG People and Prosperity Out 4'!R$183:R$196)</f>
        <v>0</v>
      </c>
      <c r="Z12" s="444">
        <f>SUMIF('RG People and Prosperity Out 4'!$M$183:$M$196, 'Funding by Outcome-UN entity'!$B12, 'RG People and Prosperity Out 4'!S$183:S$196)</f>
        <v>0</v>
      </c>
      <c r="AA12" s="448">
        <f>SUMIF('RG Planet Out 5'!$R$135:$R$146, 'Funding by Outcome-UN entity'!$B12, 'RG Planet Out 5'!S$135:S$146)</f>
        <v>0</v>
      </c>
      <c r="AB12" s="448">
        <f>SUMIF('RG Planet Out 5'!$R$135:$R$146, 'Funding by Outcome-UN entity'!$B12, 'RG Planet Out 5'!T$135:T$146)</f>
        <v>0</v>
      </c>
      <c r="AC12" s="448">
        <f>SUMIF('RG Planet Out 5'!$R$135:$R$146, 'Funding by Outcome-UN entity'!$B12, 'RG Planet Out 5'!U$135:U$146)</f>
        <v>0</v>
      </c>
      <c r="AD12" s="448">
        <f>SUMIF('RG Planet Out 5'!$R$135:$R$146, 'Funding by Outcome-UN entity'!$B12, 'RG Planet Out 5'!V$135:V$146)</f>
        <v>0</v>
      </c>
      <c r="AE12" s="448">
        <f>SUMIF('RG Planet Out 5'!$R$135:$R$146, 'Funding by Outcome-UN entity'!$B12, 'RG Planet Out 5'!W$135:W$146)</f>
        <v>0</v>
      </c>
      <c r="AF12" s="448">
        <f>SUMIF('RG Planet Out 5'!$R$135:$R$146, 'Funding by Outcome-UN entity'!$B12, 'RG Planet Out 5'!X$135:X$146)</f>
        <v>0</v>
      </c>
    </row>
    <row r="13" spans="2:32">
      <c r="B13" s="427" t="s">
        <v>65</v>
      </c>
      <c r="C13" s="433">
        <f>SUMIF('RG Peace Out 1'!$L$141:$L$154, 'Funding by Outcome-UN entity'!$B13, 'RG Peace Out 1'!M$141:M$154)</f>
        <v>6957030</v>
      </c>
      <c r="D13" s="433">
        <f>SUMIF('RG Peace Out 1'!$L$141:$L$154, 'Funding by Outcome-UN entity'!$B13, 'RG Peace Out 1'!N$141:N$154)</f>
        <v>6716718</v>
      </c>
      <c r="E13" s="435">
        <f>SUMIF('RG Peace Out 1'!$L$141:$L$154, 'Funding by Outcome-UN entity'!$B13, 'RG Peace Out 1'!O$141:O$154)</f>
        <v>240312</v>
      </c>
      <c r="F13" s="433">
        <f>SUMIF('RG Peace Out 1'!$L$141:$L$154, 'Funding by Outcome-UN entity'!$B13, 'RG Peace Out 1'!P$141:P$154)</f>
        <v>2584975</v>
      </c>
      <c r="G13" s="433">
        <f>SUMIF('RG Peace Out 1'!$L$141:$L$154, 'Funding by Outcome-UN entity'!$B13, 'RG Peace Out 1'!Q$141:Q$154)</f>
        <v>2584975</v>
      </c>
      <c r="H13" s="435">
        <f>SUMIF('RG Peace Out 1'!$L$141:$L$154, 'Funding by Outcome-UN entity'!$B13, 'RG Peace Out 1'!R$141:R$154)</f>
        <v>0</v>
      </c>
      <c r="I13" s="437">
        <f ca="1">SUMIF('RG Peace Out 2'!$R$73:$R$78, 'Funding by Outcome-UN entity'!$B13, 'RG Peace Out 2'!S$73:S$78)</f>
        <v>684600</v>
      </c>
      <c r="J13" s="437">
        <f ca="1">SUMIF('RG Peace Out 2'!$R$73:$R$78, 'Funding by Outcome-UN entity'!$B13, 'RG Peace Out 2'!T$73:T$78)</f>
        <v>664600</v>
      </c>
      <c r="K13" s="439">
        <f ca="1">SUMIF('RG Peace Out 2'!$R$73:$R$78, 'Funding by Outcome-UN entity'!$B13, 'RG Peace Out 2'!U$73:U$78)</f>
        <v>20000</v>
      </c>
      <c r="L13" s="437">
        <f ca="1">SUMIF('RG Peace Out 2'!$R$73:$R$78, 'Funding by Outcome-UN entity'!$B13, 'RG Peace Out 2'!V$73:V$78)</f>
        <v>368400</v>
      </c>
      <c r="M13" s="437">
        <f ca="1">SUMIF('RG Peace Out 2'!$R$73:$R$78, 'Funding by Outcome-UN entity'!$B13, 'RG Peace Out 2'!W$73:W$78)</f>
        <v>368400</v>
      </c>
      <c r="N13" s="439">
        <f ca="1">SUMIF('RG Peace Out 2'!$R$73:$R$78, 'Funding by Outcome-UN entity'!$B13, 'RG Peace Out 2'!X$73:X$78)</f>
        <v>0</v>
      </c>
      <c r="O13" s="441">
        <f ca="1">SUMIF('RG People and Prosperity Out 3 '!$L$146:$L$160, 'Funding by Outcome-UN entity'!$B13, 'RG People and Prosperity Out 3 '!M$146:M$160)</f>
        <v>4387947.4800000004</v>
      </c>
      <c r="P13" s="441">
        <f ca="1">SUMIF('RG People and Prosperity Out 3 '!$L$146:$L$160, 'Funding by Outcome-UN entity'!$B13, 'RG People and Prosperity Out 3 '!N$146:N$160)</f>
        <v>3653553.48</v>
      </c>
      <c r="Q13" s="441">
        <f ca="1">SUMIF('RG People and Prosperity Out 3 '!$L$146:$L$160, 'Funding by Outcome-UN entity'!$B13, 'RG People and Prosperity Out 3 '!O$146:O$160)</f>
        <v>734394</v>
      </c>
      <c r="R13" s="441">
        <f ca="1">SUMIF('RG People and Prosperity Out 3 '!$L$146:$L$160, 'Funding by Outcome-UN entity'!$B13, 'RG People and Prosperity Out 3 '!P$146:P$160)</f>
        <v>1467197</v>
      </c>
      <c r="S13" s="441">
        <f ca="1">SUMIF('RG People and Prosperity Out 3 '!$L$146:$L$160, 'Funding by Outcome-UN entity'!$B13, 'RG People and Prosperity Out 3 '!Q$146:Q$160)</f>
        <v>1100000</v>
      </c>
      <c r="T13" s="441">
        <f ca="1">SUMIF('RG People and Prosperity Out 3 '!$L$146:$L$160, 'Funding by Outcome-UN entity'!$B13, 'RG People and Prosperity Out 3 '!R$146:R$160)</f>
        <v>367197</v>
      </c>
      <c r="U13" s="444">
        <f ca="1">SUMIF('RG People and Prosperity Out 4'!$M$183:$M$196, 'Funding by Outcome-UN entity'!$B13, 'RG People and Prosperity Out 4'!N$183:N$196)</f>
        <v>7289279.1699999999</v>
      </c>
      <c r="V13" s="444">
        <f ca="1">SUMIF('RG People and Prosperity Out 4'!$M$183:$M$196, 'Funding by Outcome-UN entity'!$B13, 'RG People and Prosperity Out 4'!O$183:O$196)</f>
        <v>7289279.1699999999</v>
      </c>
      <c r="W13" s="444">
        <f ca="1">SUMIF('RG People and Prosperity Out 4'!$M$183:$M$196, 'Funding by Outcome-UN entity'!$B13, 'RG People and Prosperity Out 4'!P$183:P$196)</f>
        <v>0</v>
      </c>
      <c r="X13" s="444">
        <f ca="1">SUMIF('RG People and Prosperity Out 4'!$M$183:$M$196, 'Funding by Outcome-UN entity'!$B13, 'RG People and Prosperity Out 4'!Q$183:Q$196)</f>
        <v>2197420</v>
      </c>
      <c r="Y13" s="444">
        <f ca="1">SUMIF('RG People and Prosperity Out 4'!$M$183:$M$196, 'Funding by Outcome-UN entity'!$B13, 'RG People and Prosperity Out 4'!R$183:R$196)</f>
        <v>197420</v>
      </c>
      <c r="Z13" s="444">
        <f ca="1">SUMIF('RG People and Prosperity Out 4'!$M$183:$M$196, 'Funding by Outcome-UN entity'!$B13, 'RG People and Prosperity Out 4'!S$183:S$196)</f>
        <v>2000000</v>
      </c>
      <c r="AA13" s="448">
        <f>SUMIF('RG Planet Out 5'!$R$135:$R$146, 'Funding by Outcome-UN entity'!$B13, 'RG Planet Out 5'!S$135:S$146)</f>
        <v>11405472.559999999</v>
      </c>
      <c r="AB13" s="448">
        <f>SUMIF('RG Planet Out 5'!$R$135:$R$146, 'Funding by Outcome-UN entity'!$B13, 'RG Planet Out 5'!T$135:T$146)</f>
        <v>8320219.4600000009</v>
      </c>
      <c r="AC13" s="448">
        <f>SUMIF('RG Planet Out 5'!$R$135:$R$146, 'Funding by Outcome-UN entity'!$B13, 'RG Planet Out 5'!U$135:U$146)</f>
        <v>3085253.1</v>
      </c>
      <c r="AD13" s="448">
        <f>SUMIF('RG Planet Out 5'!$R$135:$R$146, 'Funding by Outcome-UN entity'!$B13, 'RG Planet Out 5'!V$135:V$146)</f>
        <v>15607746.870000001</v>
      </c>
      <c r="AE13" s="448">
        <f>SUMIF('RG Planet Out 5'!$R$135:$R$146, 'Funding by Outcome-UN entity'!$B13, 'RG Planet Out 5'!W$135:W$146)</f>
        <v>6639837.8699999992</v>
      </c>
      <c r="AF13" s="448">
        <f>SUMIF('RG Planet Out 5'!$R$135:$R$146, 'Funding by Outcome-UN entity'!$B13, 'RG Planet Out 5'!X$135:X$146)</f>
        <v>8967909</v>
      </c>
    </row>
    <row r="14" spans="2:32">
      <c r="B14" s="427" t="s">
        <v>1549</v>
      </c>
      <c r="C14" s="433">
        <f>SUMIF('RG Peace Out 1'!$L$141:$L$154, 'Funding by Outcome-UN entity'!$B14, 'RG Peace Out 1'!M$141:M$154)</f>
        <v>0</v>
      </c>
      <c r="D14" s="433">
        <f>SUMIF('RG Peace Out 1'!$L$141:$L$154, 'Funding by Outcome-UN entity'!$B14, 'RG Peace Out 1'!N$141:N$154)</f>
        <v>0</v>
      </c>
      <c r="E14" s="435">
        <f>SUMIF('RG Peace Out 1'!$L$141:$L$154, 'Funding by Outcome-UN entity'!$B14, 'RG Peace Out 1'!O$141:O$154)</f>
        <v>0</v>
      </c>
      <c r="F14" s="433">
        <f>SUMIF('RG Peace Out 1'!$L$141:$L$154, 'Funding by Outcome-UN entity'!$B14, 'RG Peace Out 1'!P$141:P$154)</f>
        <v>0</v>
      </c>
      <c r="G14" s="433">
        <f>SUMIF('RG Peace Out 1'!$L$141:$L$154, 'Funding by Outcome-UN entity'!$B14, 'RG Peace Out 1'!Q$141:Q$154)</f>
        <v>0</v>
      </c>
      <c r="H14" s="435">
        <f>SUMIF('RG Peace Out 1'!$L$141:$L$154, 'Funding by Outcome-UN entity'!$B14, 'RG Peace Out 1'!R$141:R$154)</f>
        <v>0</v>
      </c>
      <c r="I14" s="437">
        <f>SUMIF('RG Peace Out 2'!$R$73:$R$78, 'Funding by Outcome-UN entity'!$B14, 'RG Peace Out 2'!S$73:S$78)</f>
        <v>0</v>
      </c>
      <c r="J14" s="437">
        <f>SUMIF('RG Peace Out 2'!$R$73:$R$78, 'Funding by Outcome-UN entity'!$B14, 'RG Peace Out 2'!T$73:T$78)</f>
        <v>0</v>
      </c>
      <c r="K14" s="439">
        <f>SUMIF('RG Peace Out 2'!$R$73:$R$78, 'Funding by Outcome-UN entity'!$B14, 'RG Peace Out 2'!U$73:U$78)</f>
        <v>0</v>
      </c>
      <c r="L14" s="437">
        <f>SUMIF('RG Peace Out 2'!$R$73:$R$78, 'Funding by Outcome-UN entity'!$B14, 'RG Peace Out 2'!V$73:V$78)</f>
        <v>0</v>
      </c>
      <c r="M14" s="437">
        <f>SUMIF('RG Peace Out 2'!$R$73:$R$78, 'Funding by Outcome-UN entity'!$B14, 'RG Peace Out 2'!W$73:W$78)</f>
        <v>0</v>
      </c>
      <c r="N14" s="439">
        <f>SUMIF('RG Peace Out 2'!$R$73:$R$78, 'Funding by Outcome-UN entity'!$B14, 'RG Peace Out 2'!X$73:X$78)</f>
        <v>0</v>
      </c>
      <c r="O14" s="441">
        <f>SUMIF('RG People and Prosperity Out 3 '!$L$146:$L$160, 'Funding by Outcome-UN entity'!$B14, 'RG People and Prosperity Out 3 '!M$146:M$160)</f>
        <v>0</v>
      </c>
      <c r="P14" s="441">
        <f>SUMIF('RG People and Prosperity Out 3 '!$L$146:$L$160, 'Funding by Outcome-UN entity'!$B14, 'RG People and Prosperity Out 3 '!N$146:N$160)</f>
        <v>0</v>
      </c>
      <c r="Q14" s="441">
        <f>SUMIF('RG People and Prosperity Out 3 '!$L$146:$L$160, 'Funding by Outcome-UN entity'!$B14, 'RG People and Prosperity Out 3 '!O$146:O$160)</f>
        <v>0</v>
      </c>
      <c r="R14" s="441">
        <f>SUMIF('RG People and Prosperity Out 3 '!$L$146:$L$160, 'Funding by Outcome-UN entity'!$B14, 'RG People and Prosperity Out 3 '!P$146:P$160)</f>
        <v>0</v>
      </c>
      <c r="S14" s="441">
        <f>SUMIF('RG People and Prosperity Out 3 '!$L$146:$L$160, 'Funding by Outcome-UN entity'!$B14, 'RG People and Prosperity Out 3 '!Q$146:Q$160)</f>
        <v>0</v>
      </c>
      <c r="T14" s="441">
        <f>SUMIF('RG People and Prosperity Out 3 '!$L$146:$L$160, 'Funding by Outcome-UN entity'!$B14, 'RG People and Prosperity Out 3 '!R$146:R$160)</f>
        <v>0</v>
      </c>
      <c r="U14" s="444">
        <f>SUMIF('RG People and Prosperity Out 4'!$M$183:$M$196, 'Funding by Outcome-UN entity'!$B14, 'RG People and Prosperity Out 4'!N$183:N$196)</f>
        <v>0</v>
      </c>
      <c r="V14" s="444">
        <f>SUMIF('RG People and Prosperity Out 4'!$M$183:$M$196, 'Funding by Outcome-UN entity'!$B14, 'RG People and Prosperity Out 4'!O$183:O$196)</f>
        <v>0</v>
      </c>
      <c r="W14" s="444">
        <f>SUMIF('RG People and Prosperity Out 4'!$M$183:$M$196, 'Funding by Outcome-UN entity'!$B14, 'RG People and Prosperity Out 4'!P$183:P$196)</f>
        <v>0</v>
      </c>
      <c r="X14" s="444">
        <f>SUMIF('RG People and Prosperity Out 4'!$M$183:$M$196, 'Funding by Outcome-UN entity'!$B14, 'RG People and Prosperity Out 4'!Q$183:Q$196)</f>
        <v>0</v>
      </c>
      <c r="Y14" s="444">
        <f>SUMIF('RG People and Prosperity Out 4'!$M$183:$M$196, 'Funding by Outcome-UN entity'!$B14, 'RG People and Prosperity Out 4'!R$183:R$196)</f>
        <v>0</v>
      </c>
      <c r="Z14" s="444">
        <f>SUMIF('RG People and Prosperity Out 4'!$M$183:$M$196, 'Funding by Outcome-UN entity'!$B14, 'RG People and Prosperity Out 4'!S$183:S$196)</f>
        <v>0</v>
      </c>
      <c r="AA14" s="448">
        <f>SUMIF('RG Planet Out 5'!$R$135:$R$146, 'Funding by Outcome-UN entity'!$B14, 'RG Planet Out 5'!S$135:S$146)</f>
        <v>128690</v>
      </c>
      <c r="AB14" s="448">
        <f>SUMIF('RG Planet Out 5'!$R$135:$R$146, 'Funding by Outcome-UN entity'!$B14, 'RG Planet Out 5'!T$135:T$146)</f>
        <v>128690</v>
      </c>
      <c r="AC14" s="448">
        <f>SUMIF('RG Planet Out 5'!$R$135:$R$146, 'Funding by Outcome-UN entity'!$B14, 'RG Planet Out 5'!U$135:U$146)</f>
        <v>0</v>
      </c>
      <c r="AD14" s="448">
        <f>SUMIF('RG Planet Out 5'!$R$135:$R$146, 'Funding by Outcome-UN entity'!$B14, 'RG Planet Out 5'!V$135:V$146)</f>
        <v>128690</v>
      </c>
      <c r="AE14" s="448">
        <f>SUMIF('RG Planet Out 5'!$R$135:$R$146, 'Funding by Outcome-UN entity'!$B14, 'RG Planet Out 5'!W$135:W$146)</f>
        <v>128690</v>
      </c>
      <c r="AF14" s="448">
        <f>SUMIF('RG Planet Out 5'!$R$135:$R$146, 'Funding by Outcome-UN entity'!$B14, 'RG Planet Out 5'!X$135:X$146)</f>
        <v>0</v>
      </c>
    </row>
    <row r="15" spans="2:32">
      <c r="B15" s="427" t="s">
        <v>808</v>
      </c>
      <c r="C15" s="433">
        <f>SUMIF('RG Peace Out 1'!$L$141:$L$154, 'Funding by Outcome-UN entity'!$B15, 'RG Peace Out 1'!M$141:M$154)</f>
        <v>0</v>
      </c>
      <c r="D15" s="433">
        <f>SUMIF('RG Peace Out 1'!$L$141:$L$154, 'Funding by Outcome-UN entity'!$B15, 'RG Peace Out 1'!N$141:N$154)</f>
        <v>0</v>
      </c>
      <c r="E15" s="435">
        <f>SUMIF('RG Peace Out 1'!$L$141:$L$154, 'Funding by Outcome-UN entity'!$B15, 'RG Peace Out 1'!O$141:O$154)</f>
        <v>0</v>
      </c>
      <c r="F15" s="433">
        <f>SUMIF('RG Peace Out 1'!$L$141:$L$154, 'Funding by Outcome-UN entity'!$B15, 'RG Peace Out 1'!P$141:P$154)</f>
        <v>0</v>
      </c>
      <c r="G15" s="433">
        <f>SUMIF('RG Peace Out 1'!$L$141:$L$154, 'Funding by Outcome-UN entity'!$B15, 'RG Peace Out 1'!Q$141:Q$154)</f>
        <v>0</v>
      </c>
      <c r="H15" s="435">
        <f>SUMIF('RG Peace Out 1'!$L$141:$L$154, 'Funding by Outcome-UN entity'!$B15, 'RG Peace Out 1'!R$141:R$154)</f>
        <v>0</v>
      </c>
      <c r="I15" s="437">
        <f>SUMIF('RG Peace Out 2'!$R$73:$R$78, 'Funding by Outcome-UN entity'!$B15, 'RG Peace Out 2'!S$73:S$78)</f>
        <v>0</v>
      </c>
      <c r="J15" s="437">
        <f>SUMIF('RG Peace Out 2'!$R$73:$R$78, 'Funding by Outcome-UN entity'!$B15, 'RG Peace Out 2'!T$73:T$78)</f>
        <v>0</v>
      </c>
      <c r="K15" s="439">
        <f>SUMIF('RG Peace Out 2'!$R$73:$R$78, 'Funding by Outcome-UN entity'!$B15, 'RG Peace Out 2'!U$73:U$78)</f>
        <v>0</v>
      </c>
      <c r="L15" s="437">
        <f>SUMIF('RG Peace Out 2'!$R$73:$R$78, 'Funding by Outcome-UN entity'!$B15, 'RG Peace Out 2'!V$73:V$78)</f>
        <v>0</v>
      </c>
      <c r="M15" s="437">
        <f>SUMIF('RG Peace Out 2'!$R$73:$R$78, 'Funding by Outcome-UN entity'!$B15, 'RG Peace Out 2'!W$73:W$78)</f>
        <v>0</v>
      </c>
      <c r="N15" s="439">
        <f>SUMIF('RG Peace Out 2'!$R$73:$R$78, 'Funding by Outcome-UN entity'!$B15, 'RG Peace Out 2'!X$73:X$78)</f>
        <v>0</v>
      </c>
      <c r="O15" s="441">
        <f ca="1">SUMIF('RG People and Prosperity Out 3 '!$L$146:$L$160, 'Funding by Outcome-UN entity'!$B15, 'RG People and Prosperity Out 3 '!M$146:M$160)</f>
        <v>42000</v>
      </c>
      <c r="P15" s="441">
        <f ca="1">SUMIF('RG People and Prosperity Out 3 '!$L$146:$L$160, 'Funding by Outcome-UN entity'!$B15, 'RG People and Prosperity Out 3 '!N$146:N$160)</f>
        <v>42000</v>
      </c>
      <c r="Q15" s="441">
        <f ca="1">SUMIF('RG People and Prosperity Out 3 '!$L$146:$L$160, 'Funding by Outcome-UN entity'!$B15, 'RG People and Prosperity Out 3 '!O$146:O$160)</f>
        <v>0</v>
      </c>
      <c r="R15" s="441">
        <f ca="1">SUMIF('RG People and Prosperity Out 3 '!$L$146:$L$160, 'Funding by Outcome-UN entity'!$B15, 'RG People and Prosperity Out 3 '!P$146:P$160)</f>
        <v>70000</v>
      </c>
      <c r="S15" s="441">
        <f ca="1">SUMIF('RG People and Prosperity Out 3 '!$L$146:$L$160, 'Funding by Outcome-UN entity'!$B15, 'RG People and Prosperity Out 3 '!Q$146:Q$160)</f>
        <v>0</v>
      </c>
      <c r="T15" s="441">
        <f ca="1">SUMIF('RG People and Prosperity Out 3 '!$L$146:$L$160, 'Funding by Outcome-UN entity'!$B15, 'RG People and Prosperity Out 3 '!R$146:R$160)</f>
        <v>70000</v>
      </c>
      <c r="U15" s="444">
        <f>SUMIF('RG People and Prosperity Out 4'!$M$183:$M$196, 'Funding by Outcome-UN entity'!$B15, 'RG People and Prosperity Out 4'!N$183:N$196)</f>
        <v>0</v>
      </c>
      <c r="V15" s="444">
        <f>SUMIF('RG People and Prosperity Out 4'!$M$183:$M$196, 'Funding by Outcome-UN entity'!$B15, 'RG People and Prosperity Out 4'!O$183:O$196)</f>
        <v>0</v>
      </c>
      <c r="W15" s="444">
        <f>SUMIF('RG People and Prosperity Out 4'!$M$183:$M$196, 'Funding by Outcome-UN entity'!$B15, 'RG People and Prosperity Out 4'!P$183:P$196)</f>
        <v>0</v>
      </c>
      <c r="X15" s="444">
        <f>SUMIF('RG People and Prosperity Out 4'!$M$183:$M$196, 'Funding by Outcome-UN entity'!$B15, 'RG People and Prosperity Out 4'!Q$183:Q$196)</f>
        <v>0</v>
      </c>
      <c r="Y15" s="444">
        <f>SUMIF('RG People and Prosperity Out 4'!$M$183:$M$196, 'Funding by Outcome-UN entity'!$B15, 'RG People and Prosperity Out 4'!R$183:R$196)</f>
        <v>0</v>
      </c>
      <c r="Z15" s="444">
        <f>SUMIF('RG People and Prosperity Out 4'!$M$183:$M$196, 'Funding by Outcome-UN entity'!$B15, 'RG People and Prosperity Out 4'!S$183:S$196)</f>
        <v>0</v>
      </c>
      <c r="AA15" s="448">
        <f>SUMIF('RG Planet Out 5'!$R$135:$R$146, 'Funding by Outcome-UN entity'!$B15, 'RG Planet Out 5'!S$135:S$146)</f>
        <v>170500</v>
      </c>
      <c r="AB15" s="448">
        <f>SUMIF('RG Planet Out 5'!$R$135:$R$146, 'Funding by Outcome-UN entity'!$B15, 'RG Planet Out 5'!T$135:T$146)</f>
        <v>150500</v>
      </c>
      <c r="AC15" s="448">
        <f>SUMIF('RG Planet Out 5'!$R$135:$R$146, 'Funding by Outcome-UN entity'!$B15, 'RG Planet Out 5'!U$135:U$146)</f>
        <v>20000</v>
      </c>
      <c r="AD15" s="448">
        <f>SUMIF('RG Planet Out 5'!$R$135:$R$146, 'Funding by Outcome-UN entity'!$B15, 'RG Planet Out 5'!V$135:V$146)</f>
        <v>123000</v>
      </c>
      <c r="AE15" s="448">
        <f>SUMIF('RG Planet Out 5'!$R$135:$R$146, 'Funding by Outcome-UN entity'!$B15, 'RG Planet Out 5'!W$135:W$146)</f>
        <v>103000</v>
      </c>
      <c r="AF15" s="448">
        <f>SUMIF('RG Planet Out 5'!$R$135:$R$146, 'Funding by Outcome-UN entity'!$B15, 'RG Planet Out 5'!X$135:X$146)</f>
        <v>20000</v>
      </c>
    </row>
    <row r="16" spans="2:32">
      <c r="B16" s="427" t="s">
        <v>1483</v>
      </c>
      <c r="C16" s="433">
        <f>SUMIF('RG Peace Out 1'!$L$141:$L$154, 'Funding by Outcome-UN entity'!$B16, 'RG Peace Out 1'!M$141:M$154)</f>
        <v>0</v>
      </c>
      <c r="D16" s="433">
        <f>SUMIF('RG Peace Out 1'!$L$141:$L$154, 'Funding by Outcome-UN entity'!$B16, 'RG Peace Out 1'!N$141:N$154)</f>
        <v>0</v>
      </c>
      <c r="E16" s="435">
        <f>SUMIF('RG Peace Out 1'!$L$141:$L$154, 'Funding by Outcome-UN entity'!$B16, 'RG Peace Out 1'!O$141:O$154)</f>
        <v>0</v>
      </c>
      <c r="F16" s="433">
        <f>SUMIF('RG Peace Out 1'!$L$141:$L$154, 'Funding by Outcome-UN entity'!$B16, 'RG Peace Out 1'!P$141:P$154)</f>
        <v>0</v>
      </c>
      <c r="G16" s="433">
        <f>SUMIF('RG Peace Out 1'!$L$141:$L$154, 'Funding by Outcome-UN entity'!$B16, 'RG Peace Out 1'!Q$141:Q$154)</f>
        <v>0</v>
      </c>
      <c r="H16" s="435">
        <f>SUMIF('RG Peace Out 1'!$L$141:$L$154, 'Funding by Outcome-UN entity'!$B16, 'RG Peace Out 1'!R$141:R$154)</f>
        <v>0</v>
      </c>
      <c r="I16" s="437">
        <f>SUMIF('RG Peace Out 2'!$R$73:$R$78, 'Funding by Outcome-UN entity'!$B16, 'RG Peace Out 2'!S$73:S$78)</f>
        <v>0</v>
      </c>
      <c r="J16" s="437">
        <f>SUMIF('RG Peace Out 2'!$R$73:$R$78, 'Funding by Outcome-UN entity'!$B16, 'RG Peace Out 2'!T$73:T$78)</f>
        <v>0</v>
      </c>
      <c r="K16" s="439">
        <f>SUMIF('RG Peace Out 2'!$R$73:$R$78, 'Funding by Outcome-UN entity'!$B16, 'RG Peace Out 2'!U$73:U$78)</f>
        <v>0</v>
      </c>
      <c r="L16" s="437">
        <f>SUMIF('RG Peace Out 2'!$R$73:$R$78, 'Funding by Outcome-UN entity'!$B16, 'RG Peace Out 2'!V$73:V$78)</f>
        <v>0</v>
      </c>
      <c r="M16" s="437">
        <f>SUMIF('RG Peace Out 2'!$R$73:$R$78, 'Funding by Outcome-UN entity'!$B16, 'RG Peace Out 2'!W$73:W$78)</f>
        <v>0</v>
      </c>
      <c r="N16" s="439">
        <f>SUMIF('RG Peace Out 2'!$R$73:$R$78, 'Funding by Outcome-UN entity'!$B16, 'RG Peace Out 2'!X$73:X$78)</f>
        <v>0</v>
      </c>
      <c r="O16" s="441">
        <f>SUMIF('RG People and Prosperity Out 3 '!$L$146:$L$160, 'Funding by Outcome-UN entity'!$B16, 'RG People and Prosperity Out 3 '!M$146:M$160)</f>
        <v>0</v>
      </c>
      <c r="P16" s="441">
        <f>SUMIF('RG People and Prosperity Out 3 '!$L$146:$L$160, 'Funding by Outcome-UN entity'!$B16, 'RG People and Prosperity Out 3 '!N$146:N$160)</f>
        <v>0</v>
      </c>
      <c r="Q16" s="441">
        <f>SUMIF('RG People and Prosperity Out 3 '!$L$146:$L$160, 'Funding by Outcome-UN entity'!$B16, 'RG People and Prosperity Out 3 '!O$146:O$160)</f>
        <v>0</v>
      </c>
      <c r="R16" s="441">
        <f>SUMIF('RG People and Prosperity Out 3 '!$L$146:$L$160, 'Funding by Outcome-UN entity'!$B16, 'RG People and Prosperity Out 3 '!P$146:P$160)</f>
        <v>0</v>
      </c>
      <c r="S16" s="441">
        <f>SUMIF('RG People and Prosperity Out 3 '!$L$146:$L$160, 'Funding by Outcome-UN entity'!$B16, 'RG People and Prosperity Out 3 '!Q$146:Q$160)</f>
        <v>0</v>
      </c>
      <c r="T16" s="441">
        <f>SUMIF('RG People and Prosperity Out 3 '!$L$146:$L$160, 'Funding by Outcome-UN entity'!$B16, 'RG People and Prosperity Out 3 '!R$146:R$160)</f>
        <v>0</v>
      </c>
      <c r="U16" s="444">
        <f>SUMIF('RG People and Prosperity Out 4'!$M$183:$M$196, 'Funding by Outcome-UN entity'!$B16, 'RG People and Prosperity Out 4'!N$183:N$196)</f>
        <v>0</v>
      </c>
      <c r="V16" s="444">
        <f>SUMIF('RG People and Prosperity Out 4'!$M$183:$M$196, 'Funding by Outcome-UN entity'!$B16, 'RG People and Prosperity Out 4'!O$183:O$196)</f>
        <v>0</v>
      </c>
      <c r="W16" s="444">
        <f>SUMIF('RG People and Prosperity Out 4'!$M$183:$M$196, 'Funding by Outcome-UN entity'!$B16, 'RG People and Prosperity Out 4'!P$183:P$196)</f>
        <v>0</v>
      </c>
      <c r="X16" s="444">
        <f>SUMIF('RG People and Prosperity Out 4'!$M$183:$M$196, 'Funding by Outcome-UN entity'!$B16, 'RG People and Prosperity Out 4'!Q$183:Q$196)</f>
        <v>0</v>
      </c>
      <c r="Y16" s="444">
        <f>SUMIF('RG People and Prosperity Out 4'!$M$183:$M$196, 'Funding by Outcome-UN entity'!$B16, 'RG People and Prosperity Out 4'!R$183:R$196)</f>
        <v>0</v>
      </c>
      <c r="Z16" s="444">
        <f>SUMIF('RG People and Prosperity Out 4'!$M$183:$M$196, 'Funding by Outcome-UN entity'!$B16, 'RG People and Prosperity Out 4'!S$183:S$196)</f>
        <v>0</v>
      </c>
      <c r="AA16" s="448">
        <f>SUMIF('RG Planet Out 5'!$R$135:$R$146, 'Funding by Outcome-UN entity'!$B16, 'RG Planet Out 5'!S$135:S$146)</f>
        <v>100000</v>
      </c>
      <c r="AB16" s="448">
        <f>SUMIF('RG Planet Out 5'!$R$135:$R$146, 'Funding by Outcome-UN entity'!$B16, 'RG Planet Out 5'!T$135:T$146)</f>
        <v>100000</v>
      </c>
      <c r="AC16" s="448">
        <f>SUMIF('RG Planet Out 5'!$R$135:$R$146, 'Funding by Outcome-UN entity'!$B16, 'RG Planet Out 5'!U$135:U$146)</f>
        <v>0</v>
      </c>
      <c r="AD16" s="448">
        <f>SUMIF('RG Planet Out 5'!$R$135:$R$146, 'Funding by Outcome-UN entity'!$B16, 'RG Planet Out 5'!V$135:V$146)</f>
        <v>130000</v>
      </c>
      <c r="AE16" s="448">
        <f>SUMIF('RG Planet Out 5'!$R$135:$R$146, 'Funding by Outcome-UN entity'!$B16, 'RG Planet Out 5'!W$135:W$146)</f>
        <v>130000</v>
      </c>
      <c r="AF16" s="448">
        <f>SUMIF('RG Planet Out 5'!$R$135:$R$146, 'Funding by Outcome-UN entity'!$B16, 'RG Planet Out 5'!X$135:X$146)</f>
        <v>0</v>
      </c>
    </row>
    <row r="17" spans="1:32">
      <c r="B17" s="427" t="s">
        <v>502</v>
      </c>
      <c r="C17" s="433">
        <f>SUMIF('RG Peace Out 1'!$L$141:$L$154, 'Funding by Outcome-UN entity'!$B17, 'RG Peace Out 1'!M$141:M$154)</f>
        <v>0</v>
      </c>
      <c r="D17" s="433">
        <f>SUMIF('RG Peace Out 1'!$L$141:$L$154, 'Funding by Outcome-UN entity'!$B17, 'RG Peace Out 1'!N$141:N$154)</f>
        <v>0</v>
      </c>
      <c r="E17" s="435">
        <f>SUMIF('RG Peace Out 1'!$L$141:$L$154, 'Funding by Outcome-UN entity'!$B17, 'RG Peace Out 1'!O$141:O$154)</f>
        <v>0</v>
      </c>
      <c r="F17" s="433">
        <f>SUMIF('RG Peace Out 1'!$L$141:$L$154, 'Funding by Outcome-UN entity'!$B17, 'RG Peace Out 1'!P$141:P$154)</f>
        <v>0</v>
      </c>
      <c r="G17" s="433">
        <f>SUMIF('RG Peace Out 1'!$L$141:$L$154, 'Funding by Outcome-UN entity'!$B17, 'RG Peace Out 1'!Q$141:Q$154)</f>
        <v>0</v>
      </c>
      <c r="H17" s="435">
        <f>SUMIF('RG Peace Out 1'!$L$141:$L$154, 'Funding by Outcome-UN entity'!$B17, 'RG Peace Out 1'!R$141:R$154)</f>
        <v>0</v>
      </c>
      <c r="I17" s="437">
        <f ca="1">SUMIF('RG Peace Out 2'!$R$73:$R$78, 'Funding by Outcome-UN entity'!$B17, 'RG Peace Out 2'!S$73:S$78)</f>
        <v>0</v>
      </c>
      <c r="J17" s="437">
        <f ca="1">SUMIF('RG Peace Out 2'!$R$73:$R$78, 'Funding by Outcome-UN entity'!$B17, 'RG Peace Out 2'!T$73:T$78)</f>
        <v>0</v>
      </c>
      <c r="K17" s="439">
        <f ca="1">SUMIF('RG Peace Out 2'!$R$73:$R$78, 'Funding by Outcome-UN entity'!$B17, 'RG Peace Out 2'!U$73:U$78)</f>
        <v>0</v>
      </c>
      <c r="L17" s="437">
        <f ca="1">SUMIF('RG Peace Out 2'!$R$73:$R$78, 'Funding by Outcome-UN entity'!$B17, 'RG Peace Out 2'!V$73:V$78)</f>
        <v>0</v>
      </c>
      <c r="M17" s="437">
        <f ca="1">SUMIF('RG Peace Out 2'!$R$73:$R$78, 'Funding by Outcome-UN entity'!$B17, 'RG Peace Out 2'!W$73:W$78)</f>
        <v>0</v>
      </c>
      <c r="N17" s="439">
        <f ca="1">SUMIF('RG Peace Out 2'!$R$73:$R$78, 'Funding by Outcome-UN entity'!$B17, 'RG Peace Out 2'!X$73:X$78)</f>
        <v>0</v>
      </c>
      <c r="O17" s="441">
        <f ca="1">SUMIF('RG People and Prosperity Out 3 '!$L$146:$L$160, 'Funding by Outcome-UN entity'!$B17, 'RG People and Prosperity Out 3 '!M$146:M$160)</f>
        <v>0</v>
      </c>
      <c r="P17" s="441">
        <f ca="1">SUMIF('RG People and Prosperity Out 3 '!$L$146:$L$160, 'Funding by Outcome-UN entity'!$B17, 'RG People and Prosperity Out 3 '!N$146:N$160)</f>
        <v>0</v>
      </c>
      <c r="Q17" s="441">
        <f ca="1">SUMIF('RG People and Prosperity Out 3 '!$L$146:$L$160, 'Funding by Outcome-UN entity'!$B17, 'RG People and Prosperity Out 3 '!O$146:O$160)</f>
        <v>0</v>
      </c>
      <c r="R17" s="441">
        <f ca="1">SUMIF('RG People and Prosperity Out 3 '!$L$146:$L$160, 'Funding by Outcome-UN entity'!$B17, 'RG People and Prosperity Out 3 '!P$146:P$160)</f>
        <v>0</v>
      </c>
      <c r="S17" s="441">
        <f ca="1">SUMIF('RG People and Prosperity Out 3 '!$L$146:$L$160, 'Funding by Outcome-UN entity'!$B17, 'RG People and Prosperity Out 3 '!Q$146:Q$160)</f>
        <v>0</v>
      </c>
      <c r="T17" s="441">
        <f ca="1">SUMIF('RG People and Prosperity Out 3 '!$L$146:$L$160, 'Funding by Outcome-UN entity'!$B17, 'RG People and Prosperity Out 3 '!R$146:R$160)</f>
        <v>0</v>
      </c>
      <c r="U17" s="444">
        <f>SUMIF('RG People and Prosperity Out 4'!$M$183:$M$196, 'Funding by Outcome-UN entity'!$B17, 'RG People and Prosperity Out 4'!N$183:N$196)</f>
        <v>0</v>
      </c>
      <c r="V17" s="444">
        <f>SUMIF('RG People and Prosperity Out 4'!$M$183:$M$196, 'Funding by Outcome-UN entity'!$B17, 'RG People and Prosperity Out 4'!O$183:O$196)</f>
        <v>0</v>
      </c>
      <c r="W17" s="444">
        <f>SUMIF('RG People and Prosperity Out 4'!$M$183:$M$196, 'Funding by Outcome-UN entity'!$B17, 'RG People and Prosperity Out 4'!P$183:P$196)</f>
        <v>0</v>
      </c>
      <c r="X17" s="444">
        <f>SUMIF('RG People and Prosperity Out 4'!$M$183:$M$196, 'Funding by Outcome-UN entity'!$B17, 'RG People and Prosperity Out 4'!Q$183:Q$196)</f>
        <v>0</v>
      </c>
      <c r="Y17" s="444">
        <f>SUMIF('RG People and Prosperity Out 4'!$M$183:$M$196, 'Funding by Outcome-UN entity'!$B17, 'RG People and Prosperity Out 4'!R$183:R$196)</f>
        <v>0</v>
      </c>
      <c r="Z17" s="444">
        <f>SUMIF('RG People and Prosperity Out 4'!$M$183:$M$196, 'Funding by Outcome-UN entity'!$B17, 'RG People and Prosperity Out 4'!S$183:S$196)</f>
        <v>0</v>
      </c>
      <c r="AA17" s="448">
        <f>SUMIF('RG Planet Out 5'!$R$135:$R$146, 'Funding by Outcome-UN entity'!$B17, 'RG Planet Out 5'!S$135:S$146)</f>
        <v>0</v>
      </c>
      <c r="AB17" s="448">
        <f>SUMIF('RG Planet Out 5'!$R$135:$R$146, 'Funding by Outcome-UN entity'!$B17, 'RG Planet Out 5'!T$135:T$146)</f>
        <v>0</v>
      </c>
      <c r="AC17" s="448">
        <f>SUMIF('RG Planet Out 5'!$R$135:$R$146, 'Funding by Outcome-UN entity'!$B17, 'RG Planet Out 5'!U$135:U$146)</f>
        <v>0</v>
      </c>
      <c r="AD17" s="448">
        <f>SUMIF('RG Planet Out 5'!$R$135:$R$146, 'Funding by Outcome-UN entity'!$B17, 'RG Planet Out 5'!V$135:V$146)</f>
        <v>0</v>
      </c>
      <c r="AE17" s="448">
        <f>SUMIF('RG Planet Out 5'!$R$135:$R$146, 'Funding by Outcome-UN entity'!$B17, 'RG Planet Out 5'!W$135:W$146)</f>
        <v>0</v>
      </c>
      <c r="AF17" s="448">
        <f>SUMIF('RG Planet Out 5'!$R$135:$R$146, 'Funding by Outcome-UN entity'!$B17, 'RG Planet Out 5'!X$135:X$146)</f>
        <v>0</v>
      </c>
    </row>
    <row r="18" spans="1:32">
      <c r="B18" s="427" t="s">
        <v>293</v>
      </c>
      <c r="C18" s="433">
        <f>SUMIF('RG Peace Out 1'!$L$141:$L$154, 'Funding by Outcome-UN entity'!$B18, 'RG Peace Out 1'!M$141:M$154)</f>
        <v>188000</v>
      </c>
      <c r="D18" s="433">
        <f>SUMIF('RG Peace Out 1'!$L$141:$L$154, 'Funding by Outcome-UN entity'!$B18, 'RG Peace Out 1'!N$141:N$154)</f>
        <v>188000</v>
      </c>
      <c r="E18" s="435">
        <f>SUMIF('RG Peace Out 1'!$L$141:$L$154, 'Funding by Outcome-UN entity'!$B18, 'RG Peace Out 1'!O$141:O$154)</f>
        <v>0</v>
      </c>
      <c r="F18" s="433">
        <f>SUMIF('RG Peace Out 1'!$L$141:$L$154, 'Funding by Outcome-UN entity'!$B18, 'RG Peace Out 1'!P$141:P$154)</f>
        <v>0</v>
      </c>
      <c r="G18" s="433">
        <f>SUMIF('RG Peace Out 1'!$L$141:$L$154, 'Funding by Outcome-UN entity'!$B18, 'RG Peace Out 1'!Q$141:Q$154)</f>
        <v>0</v>
      </c>
      <c r="H18" s="435">
        <f>SUMIF('RG Peace Out 1'!$L$141:$L$154, 'Funding by Outcome-UN entity'!$B18, 'RG Peace Out 1'!R$141:R$154)</f>
        <v>0</v>
      </c>
      <c r="I18" s="437">
        <f>SUMIF('RG Peace Out 2'!$R$73:$R$78, 'Funding by Outcome-UN entity'!$B18, 'RG Peace Out 2'!S$73:S$78)</f>
        <v>0</v>
      </c>
      <c r="J18" s="437">
        <f>SUMIF('RG Peace Out 2'!$R$73:$R$78, 'Funding by Outcome-UN entity'!$B18, 'RG Peace Out 2'!T$73:T$78)</f>
        <v>0</v>
      </c>
      <c r="K18" s="439">
        <f>SUMIF('RG Peace Out 2'!$R$73:$R$78, 'Funding by Outcome-UN entity'!$B18, 'RG Peace Out 2'!U$73:U$78)</f>
        <v>0</v>
      </c>
      <c r="L18" s="437">
        <f>SUMIF('RG Peace Out 2'!$R$73:$R$78, 'Funding by Outcome-UN entity'!$B18, 'RG Peace Out 2'!V$73:V$78)</f>
        <v>0</v>
      </c>
      <c r="M18" s="437">
        <f>SUMIF('RG Peace Out 2'!$R$73:$R$78, 'Funding by Outcome-UN entity'!$B18, 'RG Peace Out 2'!W$73:W$78)</f>
        <v>0</v>
      </c>
      <c r="N18" s="439">
        <f>SUMIF('RG Peace Out 2'!$R$73:$R$78, 'Funding by Outcome-UN entity'!$B18, 'RG Peace Out 2'!X$73:X$78)</f>
        <v>0</v>
      </c>
      <c r="O18" s="441">
        <f ca="1">SUMIF('RG People and Prosperity Out 3 '!$L$146:$L$160, 'Funding by Outcome-UN entity'!$B18, 'RG People and Prosperity Out 3 '!M$146:M$160)</f>
        <v>664459.5</v>
      </c>
      <c r="P18" s="441">
        <f ca="1">SUMIF('RG People and Prosperity Out 3 '!$L$146:$L$160, 'Funding by Outcome-UN entity'!$B18, 'RG People and Prosperity Out 3 '!N$146:N$160)</f>
        <v>635459.5</v>
      </c>
      <c r="Q18" s="441">
        <f ca="1">SUMIF('RG People and Prosperity Out 3 '!$L$146:$L$160, 'Funding by Outcome-UN entity'!$B18, 'RG People and Prosperity Out 3 '!O$146:O$160)</f>
        <v>29000</v>
      </c>
      <c r="R18" s="441">
        <f ca="1">SUMIF('RG People and Prosperity Out 3 '!$L$146:$L$160, 'Funding by Outcome-UN entity'!$B18, 'RG People and Prosperity Out 3 '!P$146:P$160)</f>
        <v>1205775</v>
      </c>
      <c r="S18" s="441">
        <f ca="1">SUMIF('RG People and Prosperity Out 3 '!$L$146:$L$160, 'Funding by Outcome-UN entity'!$B18, 'RG People and Prosperity Out 3 '!Q$146:Q$160)</f>
        <v>1205775</v>
      </c>
      <c r="T18" s="441">
        <f ca="1">SUMIF('RG People and Prosperity Out 3 '!$L$146:$L$160, 'Funding by Outcome-UN entity'!$B18, 'RG People and Prosperity Out 3 '!R$146:R$160)</f>
        <v>0</v>
      </c>
      <c r="U18" s="444">
        <f ca="1">SUMIF('RG People and Prosperity Out 4'!$M$183:$M$196, 'Funding by Outcome-UN entity'!$B18, 'RG People and Prosperity Out 4'!N$183:N$196)</f>
        <v>597418</v>
      </c>
      <c r="V18" s="444">
        <f ca="1">SUMIF('RG People and Prosperity Out 4'!$M$183:$M$196, 'Funding by Outcome-UN entity'!$B18, 'RG People and Prosperity Out 4'!O$183:O$196)</f>
        <v>557418</v>
      </c>
      <c r="W18" s="444">
        <f ca="1">SUMIF('RG People and Prosperity Out 4'!$M$183:$M$196, 'Funding by Outcome-UN entity'!$B18, 'RG People and Prosperity Out 4'!P$183:P$196)</f>
        <v>40000</v>
      </c>
      <c r="X18" s="444">
        <f ca="1">SUMIF('RG People and Prosperity Out 4'!$M$183:$M$196, 'Funding by Outcome-UN entity'!$B18, 'RG People and Prosperity Out 4'!Q$183:Q$196)</f>
        <v>284954</v>
      </c>
      <c r="Y18" s="444">
        <f ca="1">SUMIF('RG People and Prosperity Out 4'!$M$183:$M$196, 'Funding by Outcome-UN entity'!$B18, 'RG People and Prosperity Out 4'!R$183:R$196)</f>
        <v>284954</v>
      </c>
      <c r="Z18" s="444">
        <f ca="1">SUMIF('RG People and Prosperity Out 4'!$M$183:$M$196, 'Funding by Outcome-UN entity'!$B18, 'RG People and Prosperity Out 4'!S$183:S$196)</f>
        <v>0</v>
      </c>
      <c r="AA18" s="448">
        <f>SUMIF('RG Planet Out 5'!$R$135:$R$146, 'Funding by Outcome-UN entity'!$B18, 'RG Planet Out 5'!S$135:S$146)</f>
        <v>297000</v>
      </c>
      <c r="AB18" s="448">
        <f>SUMIF('RG Planet Out 5'!$R$135:$R$146, 'Funding by Outcome-UN entity'!$B18, 'RG Planet Out 5'!T$135:T$146)</f>
        <v>297000</v>
      </c>
      <c r="AC18" s="448">
        <f>SUMIF('RG Planet Out 5'!$R$135:$R$146, 'Funding by Outcome-UN entity'!$B18, 'RG Planet Out 5'!U$135:U$146)</f>
        <v>0</v>
      </c>
      <c r="AD18" s="448">
        <f>SUMIF('RG Planet Out 5'!$R$135:$R$146, 'Funding by Outcome-UN entity'!$B18, 'RG Planet Out 5'!V$135:V$146)</f>
        <v>0</v>
      </c>
      <c r="AE18" s="448">
        <f>SUMIF('RG Planet Out 5'!$R$135:$R$146, 'Funding by Outcome-UN entity'!$B18, 'RG Planet Out 5'!W$135:W$146)</f>
        <v>0</v>
      </c>
      <c r="AF18" s="448">
        <f>SUMIF('RG Planet Out 5'!$R$135:$R$146, 'Funding by Outcome-UN entity'!$B18, 'RG Planet Out 5'!X$135:X$146)</f>
        <v>0</v>
      </c>
    </row>
    <row r="19" spans="1:32">
      <c r="B19" s="427" t="s">
        <v>139</v>
      </c>
      <c r="C19" s="433">
        <f>SUMIF('RG Peace Out 1'!$L$141:$L$154, 'Funding by Outcome-UN entity'!$B19, 'RG Peace Out 1'!M$141:M$154)</f>
        <v>89980</v>
      </c>
      <c r="D19" s="433">
        <f>SUMIF('RG Peace Out 1'!$L$141:$L$154, 'Funding by Outcome-UN entity'!$B19, 'RG Peace Out 1'!N$141:N$154)</f>
        <v>49980</v>
      </c>
      <c r="E19" s="435">
        <f>SUMIF('RG Peace Out 1'!$L$141:$L$154, 'Funding by Outcome-UN entity'!$B19, 'RG Peace Out 1'!O$141:O$154)</f>
        <v>40000</v>
      </c>
      <c r="F19" s="433">
        <f>SUMIF('RG Peace Out 1'!$L$141:$L$154, 'Funding by Outcome-UN entity'!$B19, 'RG Peace Out 1'!P$141:P$154)</f>
        <v>450000</v>
      </c>
      <c r="G19" s="433">
        <f>SUMIF('RG Peace Out 1'!$L$141:$L$154, 'Funding by Outcome-UN entity'!$B19, 'RG Peace Out 1'!Q$141:Q$154)</f>
        <v>0</v>
      </c>
      <c r="H19" s="435">
        <f>SUMIF('RG Peace Out 1'!$L$141:$L$154, 'Funding by Outcome-UN entity'!$B19, 'RG Peace Out 1'!R$141:R$154)</f>
        <v>450000</v>
      </c>
      <c r="I19" s="437">
        <f ca="1">SUMIF('RG Peace Out 2'!$R$73:$R$78, 'Funding by Outcome-UN entity'!$B19, 'RG Peace Out 2'!S$73:S$78)</f>
        <v>633000</v>
      </c>
      <c r="J19" s="437">
        <f ca="1">SUMIF('RG Peace Out 2'!$R$73:$R$78, 'Funding by Outcome-UN entity'!$B19, 'RG Peace Out 2'!T$73:T$78)</f>
        <v>367000</v>
      </c>
      <c r="K19" s="439">
        <f ca="1">SUMIF('RG Peace Out 2'!$R$73:$R$78, 'Funding by Outcome-UN entity'!$B19, 'RG Peace Out 2'!U$73:U$78)</f>
        <v>266000</v>
      </c>
      <c r="L19" s="437">
        <f ca="1">SUMIF('RG Peace Out 2'!$R$73:$R$78, 'Funding by Outcome-UN entity'!$B19, 'RG Peace Out 2'!V$73:V$78)</f>
        <v>330000</v>
      </c>
      <c r="M19" s="437">
        <f ca="1">SUMIF('RG Peace Out 2'!$R$73:$R$78, 'Funding by Outcome-UN entity'!$B19, 'RG Peace Out 2'!W$73:W$78)</f>
        <v>100000</v>
      </c>
      <c r="N19" s="439">
        <f ca="1">SUMIF('RG Peace Out 2'!$R$73:$R$78, 'Funding by Outcome-UN entity'!$B19, 'RG Peace Out 2'!X$73:X$78)</f>
        <v>230000</v>
      </c>
      <c r="O19" s="441">
        <f ca="1">SUMIF('RG People and Prosperity Out 3 '!$L$146:$L$160, 'Funding by Outcome-UN entity'!$B19, 'RG People and Prosperity Out 3 '!M$146:M$160)</f>
        <v>48939.66</v>
      </c>
      <c r="P19" s="441">
        <f ca="1">SUMIF('RG People and Prosperity Out 3 '!$L$146:$L$160, 'Funding by Outcome-UN entity'!$B19, 'RG People and Prosperity Out 3 '!N$146:N$160)</f>
        <v>48939.66</v>
      </c>
      <c r="Q19" s="441">
        <f ca="1">SUMIF('RG People and Prosperity Out 3 '!$L$146:$L$160, 'Funding by Outcome-UN entity'!$B19, 'RG People and Prosperity Out 3 '!O$146:O$160)</f>
        <v>0</v>
      </c>
      <c r="R19" s="441">
        <f ca="1">SUMIF('RG People and Prosperity Out 3 '!$L$146:$L$160, 'Funding by Outcome-UN entity'!$B19, 'RG People and Prosperity Out 3 '!P$146:P$160)</f>
        <v>109985.3</v>
      </c>
      <c r="S19" s="441">
        <f ca="1">SUMIF('RG People and Prosperity Out 3 '!$L$146:$L$160, 'Funding by Outcome-UN entity'!$B19, 'RG People and Prosperity Out 3 '!Q$146:Q$160)</f>
        <v>109985.3</v>
      </c>
      <c r="T19" s="441">
        <f ca="1">SUMIF('RG People and Prosperity Out 3 '!$L$146:$L$160, 'Funding by Outcome-UN entity'!$B19, 'RG People and Prosperity Out 3 '!R$146:R$160)</f>
        <v>0</v>
      </c>
      <c r="U19" s="444">
        <f ca="1">SUMIF('RG People and Prosperity Out 4'!$M$183:$M$196, 'Funding by Outcome-UN entity'!$B19, 'RG People and Prosperity Out 4'!N$183:N$196)</f>
        <v>1502400</v>
      </c>
      <c r="V19" s="444">
        <f ca="1">SUMIF('RG People and Prosperity Out 4'!$M$183:$M$196, 'Funding by Outcome-UN entity'!$B19, 'RG People and Prosperity Out 4'!O$183:O$196)</f>
        <v>811737</v>
      </c>
      <c r="W19" s="444">
        <f ca="1">SUMIF('RG People and Prosperity Out 4'!$M$183:$M$196, 'Funding by Outcome-UN entity'!$B19, 'RG People and Prosperity Out 4'!P$183:P$196)</f>
        <v>690663</v>
      </c>
      <c r="X19" s="444">
        <f ca="1">SUMIF('RG People and Prosperity Out 4'!$M$183:$M$196, 'Funding by Outcome-UN entity'!$B19, 'RG People and Prosperity Out 4'!Q$183:Q$196)</f>
        <v>670000</v>
      </c>
      <c r="Y19" s="444">
        <f ca="1">SUMIF('RG People and Prosperity Out 4'!$M$183:$M$196, 'Funding by Outcome-UN entity'!$B19, 'RG People and Prosperity Out 4'!R$183:R$196)</f>
        <v>411070</v>
      </c>
      <c r="Z19" s="444">
        <f ca="1">SUMIF('RG People and Prosperity Out 4'!$M$183:$M$196, 'Funding by Outcome-UN entity'!$B19, 'RG People and Prosperity Out 4'!S$183:S$196)</f>
        <v>258930</v>
      </c>
      <c r="AA19" s="448">
        <f>SUMIF('RG Planet Out 5'!$R$135:$R$146, 'Funding by Outcome-UN entity'!$B19, 'RG Planet Out 5'!S$135:S$146)</f>
        <v>0</v>
      </c>
      <c r="AB19" s="448">
        <f>SUMIF('RG Planet Out 5'!$R$135:$R$146, 'Funding by Outcome-UN entity'!$B19, 'RG Planet Out 5'!T$135:T$146)</f>
        <v>0</v>
      </c>
      <c r="AC19" s="448">
        <f>SUMIF('RG Planet Out 5'!$R$135:$R$146, 'Funding by Outcome-UN entity'!$B19, 'RG Planet Out 5'!U$135:U$146)</f>
        <v>0</v>
      </c>
      <c r="AD19" s="448">
        <f>SUMIF('RG Planet Out 5'!$R$135:$R$146, 'Funding by Outcome-UN entity'!$B19, 'RG Planet Out 5'!V$135:V$146)</f>
        <v>5000</v>
      </c>
      <c r="AE19" s="448">
        <f>SUMIF('RG Planet Out 5'!$R$135:$R$146, 'Funding by Outcome-UN entity'!$B19, 'RG Planet Out 5'!W$135:W$146)</f>
        <v>5000</v>
      </c>
      <c r="AF19" s="448">
        <f>SUMIF('RG Planet Out 5'!$R$135:$R$146, 'Funding by Outcome-UN entity'!$B19, 'RG Planet Out 5'!X$135:X$146)</f>
        <v>0</v>
      </c>
    </row>
    <row r="20" spans="1:32">
      <c r="B20" s="427" t="s">
        <v>1620</v>
      </c>
      <c r="C20" s="433">
        <f>SUMIF('RG Peace Out 1'!$L$141:$L$154, 'Funding by Outcome-UN entity'!$B20, 'RG Peace Out 1'!M$141:M$154)</f>
        <v>0</v>
      </c>
      <c r="D20" s="433">
        <f>SUMIF('RG Peace Out 1'!$L$141:$L$154, 'Funding by Outcome-UN entity'!$B20, 'RG Peace Out 1'!N$141:N$154)</f>
        <v>0</v>
      </c>
      <c r="E20" s="435">
        <f>SUMIF('RG Peace Out 1'!$L$141:$L$154, 'Funding by Outcome-UN entity'!$B20, 'RG Peace Out 1'!O$141:O$154)</f>
        <v>0</v>
      </c>
      <c r="F20" s="433">
        <f>SUMIF('RG Peace Out 1'!$L$141:$L$154, 'Funding by Outcome-UN entity'!$B20, 'RG Peace Out 1'!P$141:P$154)</f>
        <v>0</v>
      </c>
      <c r="G20" s="433">
        <f>SUMIF('RG Peace Out 1'!$L$141:$L$154, 'Funding by Outcome-UN entity'!$B20, 'RG Peace Out 1'!Q$141:Q$154)</f>
        <v>0</v>
      </c>
      <c r="H20" s="435">
        <f>SUMIF('RG Peace Out 1'!$L$141:$L$154, 'Funding by Outcome-UN entity'!$B20, 'RG Peace Out 1'!R$141:R$154)</f>
        <v>0</v>
      </c>
      <c r="I20" s="437">
        <f>SUMIF('RG Peace Out 2'!$R$73:$R$78, 'Funding by Outcome-UN entity'!$B20, 'RG Peace Out 2'!S$73:S$78)</f>
        <v>0</v>
      </c>
      <c r="J20" s="437">
        <f>SUMIF('RG Peace Out 2'!$R$73:$R$78, 'Funding by Outcome-UN entity'!$B20, 'RG Peace Out 2'!T$73:T$78)</f>
        <v>0</v>
      </c>
      <c r="K20" s="439">
        <f>SUMIF('RG Peace Out 2'!$R$73:$R$78, 'Funding by Outcome-UN entity'!$B20, 'RG Peace Out 2'!U$73:U$78)</f>
        <v>0</v>
      </c>
      <c r="L20" s="437">
        <f>SUMIF('RG Peace Out 2'!$R$73:$R$78, 'Funding by Outcome-UN entity'!$B20, 'RG Peace Out 2'!V$73:V$78)</f>
        <v>0</v>
      </c>
      <c r="M20" s="437">
        <f>SUMIF('RG Peace Out 2'!$R$73:$R$78, 'Funding by Outcome-UN entity'!$B20, 'RG Peace Out 2'!W$73:W$78)</f>
        <v>0</v>
      </c>
      <c r="N20" s="439">
        <f>SUMIF('RG Peace Out 2'!$R$73:$R$78, 'Funding by Outcome-UN entity'!$B20, 'RG Peace Out 2'!X$73:X$78)</f>
        <v>0</v>
      </c>
      <c r="O20" s="441">
        <f>SUMIF('RG People and Prosperity Out 3 '!$L$146:$L$160, 'Funding by Outcome-UN entity'!$B20, 'RG People and Prosperity Out 3 '!M$146:M$160)</f>
        <v>0</v>
      </c>
      <c r="P20" s="441">
        <f>SUMIF('RG People and Prosperity Out 3 '!$L$146:$L$160, 'Funding by Outcome-UN entity'!$B20, 'RG People and Prosperity Out 3 '!N$146:N$160)</f>
        <v>0</v>
      </c>
      <c r="Q20" s="441">
        <f>SUMIF('RG People and Prosperity Out 3 '!$L$146:$L$160, 'Funding by Outcome-UN entity'!$B20, 'RG People and Prosperity Out 3 '!O$146:O$160)</f>
        <v>0</v>
      </c>
      <c r="R20" s="441">
        <f>SUMIF('RG People and Prosperity Out 3 '!$L$146:$L$160, 'Funding by Outcome-UN entity'!$B20, 'RG People and Prosperity Out 3 '!P$146:P$160)</f>
        <v>0</v>
      </c>
      <c r="S20" s="441">
        <f>SUMIF('RG People and Prosperity Out 3 '!$L$146:$L$160, 'Funding by Outcome-UN entity'!$B20, 'RG People and Prosperity Out 3 '!Q$146:Q$160)</f>
        <v>0</v>
      </c>
      <c r="T20" s="441">
        <f>SUMIF('RG People and Prosperity Out 3 '!$L$146:$L$160, 'Funding by Outcome-UN entity'!$B20, 'RG People and Prosperity Out 3 '!R$146:R$160)</f>
        <v>0</v>
      </c>
      <c r="U20" s="444">
        <f>SUMIF('RG People and Prosperity Out 4'!$M$183:$M$196, 'Funding by Outcome-UN entity'!$B20, 'RG People and Prosperity Out 4'!N$183:N$196)</f>
        <v>0</v>
      </c>
      <c r="V20" s="444">
        <f>SUMIF('RG People and Prosperity Out 4'!$M$183:$M$196, 'Funding by Outcome-UN entity'!$B20, 'RG People and Prosperity Out 4'!O$183:O$196)</f>
        <v>0</v>
      </c>
      <c r="W20" s="444">
        <f>SUMIF('RG People and Prosperity Out 4'!$M$183:$M$196, 'Funding by Outcome-UN entity'!$B20, 'RG People and Prosperity Out 4'!P$183:P$196)</f>
        <v>0</v>
      </c>
      <c r="X20" s="444">
        <f>SUMIF('RG People and Prosperity Out 4'!$M$183:$M$196, 'Funding by Outcome-UN entity'!$B20, 'RG People and Prosperity Out 4'!Q$183:Q$196)</f>
        <v>0</v>
      </c>
      <c r="Y20" s="444">
        <f>SUMIF('RG People and Prosperity Out 4'!$M$183:$M$196, 'Funding by Outcome-UN entity'!$B20, 'RG People and Prosperity Out 4'!R$183:R$196)</f>
        <v>0</v>
      </c>
      <c r="Z20" s="444">
        <f>SUMIF('RG People and Prosperity Out 4'!$M$183:$M$196, 'Funding by Outcome-UN entity'!$B20, 'RG People and Prosperity Out 4'!S$183:S$196)</f>
        <v>0</v>
      </c>
      <c r="AA20" s="448">
        <f>SUMIF('RG Planet Out 5'!$R$135:$R$146, 'Funding by Outcome-UN entity'!$B20, 'RG Planet Out 5'!S$135:S$146)</f>
        <v>0</v>
      </c>
      <c r="AB20" s="448">
        <f>SUMIF('RG Planet Out 5'!$R$135:$R$146, 'Funding by Outcome-UN entity'!$B20, 'RG Planet Out 5'!T$135:T$146)</f>
        <v>0</v>
      </c>
      <c r="AC20" s="448">
        <f>SUMIF('RG Planet Out 5'!$R$135:$R$146, 'Funding by Outcome-UN entity'!$B20, 'RG Planet Out 5'!U$135:U$146)</f>
        <v>0</v>
      </c>
      <c r="AD20" s="448">
        <f>SUMIF('RG Planet Out 5'!$R$135:$R$146, 'Funding by Outcome-UN entity'!$B20, 'RG Planet Out 5'!V$135:V$146)</f>
        <v>0</v>
      </c>
      <c r="AE20" s="448">
        <f>SUMIF('RG Planet Out 5'!$R$135:$R$146, 'Funding by Outcome-UN entity'!$B20, 'RG Planet Out 5'!W$135:W$146)</f>
        <v>0</v>
      </c>
      <c r="AF20" s="448">
        <f>SUMIF('RG Planet Out 5'!$R$135:$R$146, 'Funding by Outcome-UN entity'!$B20, 'RG Planet Out 5'!X$135:X$146)</f>
        <v>0</v>
      </c>
    </row>
    <row r="21" spans="1:32">
      <c r="B21" s="427" t="s">
        <v>245</v>
      </c>
      <c r="C21" s="433">
        <f>SUMIF('RG Peace Out 1'!$L$141:$L$154, 'Funding by Outcome-UN entity'!$B21, 'RG Peace Out 1'!M$141:M$154)</f>
        <v>20000</v>
      </c>
      <c r="D21" s="433">
        <f>SUMIF('RG Peace Out 1'!$L$141:$L$154, 'Funding by Outcome-UN entity'!$B21, 'RG Peace Out 1'!N$141:N$154)</f>
        <v>20000</v>
      </c>
      <c r="E21" s="435">
        <f>SUMIF('RG Peace Out 1'!$L$141:$L$154, 'Funding by Outcome-UN entity'!$B21, 'RG Peace Out 1'!O$141:O$154)</f>
        <v>0</v>
      </c>
      <c r="F21" s="433">
        <f>SUMIF('RG Peace Out 1'!$L$141:$L$154, 'Funding by Outcome-UN entity'!$B21, 'RG Peace Out 1'!P$141:P$154)</f>
        <v>0</v>
      </c>
      <c r="G21" s="433">
        <f>SUMIF('RG Peace Out 1'!$L$141:$L$154, 'Funding by Outcome-UN entity'!$B21, 'RG Peace Out 1'!Q$141:Q$154)</f>
        <v>0</v>
      </c>
      <c r="H21" s="435">
        <f>SUMIF('RG Peace Out 1'!$L$141:$L$154, 'Funding by Outcome-UN entity'!$B21, 'RG Peace Out 1'!R$141:R$154)</f>
        <v>0</v>
      </c>
      <c r="I21" s="437">
        <f>SUMIF('RG Peace Out 2'!$R$73:$R$78, 'Funding by Outcome-UN entity'!$B21, 'RG Peace Out 2'!S$73:S$78)</f>
        <v>0</v>
      </c>
      <c r="J21" s="437">
        <f>SUMIF('RG Peace Out 2'!$R$73:$R$78, 'Funding by Outcome-UN entity'!$B21, 'RG Peace Out 2'!T$73:T$78)</f>
        <v>0</v>
      </c>
      <c r="K21" s="439">
        <f>SUMIF('RG Peace Out 2'!$R$73:$R$78, 'Funding by Outcome-UN entity'!$B21, 'RG Peace Out 2'!U$73:U$78)</f>
        <v>0</v>
      </c>
      <c r="L21" s="437">
        <f>SUMIF('RG Peace Out 2'!$R$73:$R$78, 'Funding by Outcome-UN entity'!$B21, 'RG Peace Out 2'!V$73:V$78)</f>
        <v>0</v>
      </c>
      <c r="M21" s="437">
        <f>SUMIF('RG Peace Out 2'!$R$73:$R$78, 'Funding by Outcome-UN entity'!$B21, 'RG Peace Out 2'!W$73:W$78)</f>
        <v>0</v>
      </c>
      <c r="N21" s="439">
        <f>SUMIF('RG Peace Out 2'!$R$73:$R$78, 'Funding by Outcome-UN entity'!$B21, 'RG Peace Out 2'!X$73:X$78)</f>
        <v>0</v>
      </c>
      <c r="O21" s="441">
        <f>SUMIF('RG People and Prosperity Out 3 '!$L$146:$L$160, 'Funding by Outcome-UN entity'!$B21, 'RG People and Prosperity Out 3 '!M$146:M$160)</f>
        <v>0</v>
      </c>
      <c r="P21" s="441">
        <f>SUMIF('RG People and Prosperity Out 3 '!$L$146:$L$160, 'Funding by Outcome-UN entity'!$B21, 'RG People and Prosperity Out 3 '!N$146:N$160)</f>
        <v>0</v>
      </c>
      <c r="Q21" s="441">
        <f>SUMIF('RG People and Prosperity Out 3 '!$L$146:$L$160, 'Funding by Outcome-UN entity'!$B21, 'RG People and Prosperity Out 3 '!O$146:O$160)</f>
        <v>0</v>
      </c>
      <c r="R21" s="441">
        <f>SUMIF('RG People and Prosperity Out 3 '!$L$146:$L$160, 'Funding by Outcome-UN entity'!$B21, 'RG People and Prosperity Out 3 '!P$146:P$160)</f>
        <v>0</v>
      </c>
      <c r="S21" s="441">
        <f>SUMIF('RG People and Prosperity Out 3 '!$L$146:$L$160, 'Funding by Outcome-UN entity'!$B21, 'RG People and Prosperity Out 3 '!Q$146:Q$160)</f>
        <v>0</v>
      </c>
      <c r="T21" s="441">
        <f>SUMIF('RG People and Prosperity Out 3 '!$L$146:$L$160, 'Funding by Outcome-UN entity'!$B21, 'RG People and Prosperity Out 3 '!R$146:R$160)</f>
        <v>0</v>
      </c>
      <c r="U21" s="444">
        <f ca="1">SUMIF('RG People and Prosperity Out 4'!$M$183:$M$196, 'Funding by Outcome-UN entity'!$B21, 'RG People and Prosperity Out 4'!N$183:N$196)</f>
        <v>56300</v>
      </c>
      <c r="V21" s="444">
        <f ca="1">SUMIF('RG People and Prosperity Out 4'!$M$183:$M$196, 'Funding by Outcome-UN entity'!$B21, 'RG People and Prosperity Out 4'!O$183:O$196)</f>
        <v>56300</v>
      </c>
      <c r="W21" s="444">
        <f ca="1">SUMIF('RG People and Prosperity Out 4'!$M$183:$M$196, 'Funding by Outcome-UN entity'!$B21, 'RG People and Prosperity Out 4'!P$183:P$196)</f>
        <v>0</v>
      </c>
      <c r="X21" s="444">
        <f ca="1">SUMIF('RG People and Prosperity Out 4'!$M$183:$M$196, 'Funding by Outcome-UN entity'!$B21, 'RG People and Prosperity Out 4'!Q$183:Q$196)</f>
        <v>0</v>
      </c>
      <c r="Y21" s="444">
        <f ca="1">SUMIF('RG People and Prosperity Out 4'!$M$183:$M$196, 'Funding by Outcome-UN entity'!$B21, 'RG People and Prosperity Out 4'!R$183:R$196)</f>
        <v>0</v>
      </c>
      <c r="Z21" s="444">
        <f ca="1">SUMIF('RG People and Prosperity Out 4'!$M$183:$M$196, 'Funding by Outcome-UN entity'!$B21, 'RG People and Prosperity Out 4'!S$183:S$196)</f>
        <v>0</v>
      </c>
      <c r="AA21" s="448">
        <f>SUMIF('RG Planet Out 5'!$R$135:$R$146, 'Funding by Outcome-UN entity'!$B21, 'RG Planet Out 5'!S$135:S$146)</f>
        <v>0</v>
      </c>
      <c r="AB21" s="448">
        <f>SUMIF('RG Planet Out 5'!$R$135:$R$146, 'Funding by Outcome-UN entity'!$B21, 'RG Planet Out 5'!T$135:T$146)</f>
        <v>0</v>
      </c>
      <c r="AC21" s="448">
        <f>SUMIF('RG Planet Out 5'!$R$135:$R$146, 'Funding by Outcome-UN entity'!$B21, 'RG Planet Out 5'!U$135:U$146)</f>
        <v>0</v>
      </c>
      <c r="AD21" s="448">
        <f>SUMIF('RG Planet Out 5'!$R$135:$R$146, 'Funding by Outcome-UN entity'!$B21, 'RG Planet Out 5'!V$135:V$146)</f>
        <v>0</v>
      </c>
      <c r="AE21" s="448">
        <f>SUMIF('RG Planet Out 5'!$R$135:$R$146, 'Funding by Outcome-UN entity'!$B21, 'RG Planet Out 5'!W$135:W$146)</f>
        <v>0</v>
      </c>
      <c r="AF21" s="448">
        <f>SUMIF('RG Planet Out 5'!$R$135:$R$146, 'Funding by Outcome-UN entity'!$B21, 'RG Planet Out 5'!X$135:X$146)</f>
        <v>0</v>
      </c>
    </row>
    <row r="22" spans="1:32">
      <c r="B22" s="427" t="s">
        <v>162</v>
      </c>
      <c r="C22" s="433">
        <f>SUMIF('RG Peace Out 1'!$L$141:$L$154, 'Funding by Outcome-UN entity'!$B22, 'RG Peace Out 1'!M$141:M$154)</f>
        <v>829000</v>
      </c>
      <c r="D22" s="433">
        <f>SUMIF('RG Peace Out 1'!$L$141:$L$154, 'Funding by Outcome-UN entity'!$B22, 'RG Peace Out 1'!N$141:N$154)</f>
        <v>160000</v>
      </c>
      <c r="E22" s="435">
        <f>SUMIF('RG Peace Out 1'!$L$141:$L$154, 'Funding by Outcome-UN entity'!$B22, 'RG Peace Out 1'!O$141:O$154)</f>
        <v>669000</v>
      </c>
      <c r="F22" s="433">
        <f>SUMIF('RG Peace Out 1'!$L$141:$L$154, 'Funding by Outcome-UN entity'!$B22, 'RG Peace Out 1'!P$141:P$154)</f>
        <v>1060000</v>
      </c>
      <c r="G22" s="433">
        <f>SUMIF('RG Peace Out 1'!$L$141:$L$154, 'Funding by Outcome-UN entity'!$B22, 'RG Peace Out 1'!Q$141:Q$154)</f>
        <v>50000</v>
      </c>
      <c r="H22" s="435">
        <f>SUMIF('RG Peace Out 1'!$L$141:$L$154, 'Funding by Outcome-UN entity'!$B22, 'RG Peace Out 1'!R$141:R$154)</f>
        <v>1010000</v>
      </c>
      <c r="I22" s="437">
        <f ca="1">SUMIF('RG Peace Out 2'!$R$73:$R$78, 'Funding by Outcome-UN entity'!$B22, 'RG Peace Out 2'!S$73:S$78)</f>
        <v>889000</v>
      </c>
      <c r="J22" s="437">
        <f ca="1">SUMIF('RG Peace Out 2'!$R$73:$R$78, 'Funding by Outcome-UN entity'!$B22, 'RG Peace Out 2'!T$73:T$78)</f>
        <v>687000</v>
      </c>
      <c r="K22" s="439">
        <f ca="1">SUMIF('RG Peace Out 2'!$R$73:$R$78, 'Funding by Outcome-UN entity'!$B22, 'RG Peace Out 2'!U$73:U$78)</f>
        <v>202000</v>
      </c>
      <c r="L22" s="437">
        <f ca="1">SUMIF('RG Peace Out 2'!$R$73:$R$78, 'Funding by Outcome-UN entity'!$B22, 'RG Peace Out 2'!V$73:V$78)</f>
        <v>809500</v>
      </c>
      <c r="M22" s="437">
        <f ca="1">SUMIF('RG Peace Out 2'!$R$73:$R$78, 'Funding by Outcome-UN entity'!$B22, 'RG Peace Out 2'!W$73:W$78)</f>
        <v>71000</v>
      </c>
      <c r="N22" s="439">
        <f ca="1">SUMIF('RG Peace Out 2'!$R$73:$R$78, 'Funding by Outcome-UN entity'!$B22, 'RG Peace Out 2'!X$73:X$78)</f>
        <v>738500</v>
      </c>
      <c r="O22" s="441">
        <f ca="1">SUMIF('RG People and Prosperity Out 3 '!$L$146:$L$160, 'Funding by Outcome-UN entity'!$B22, 'RG People and Prosperity Out 3 '!M$146:M$160)</f>
        <v>417150</v>
      </c>
      <c r="P22" s="441">
        <f ca="1">SUMIF('RG People and Prosperity Out 3 '!$L$146:$L$160, 'Funding by Outcome-UN entity'!$B22, 'RG People and Prosperity Out 3 '!N$146:N$160)</f>
        <v>317150</v>
      </c>
      <c r="Q22" s="441">
        <f ca="1">SUMIF('RG People and Prosperity Out 3 '!$L$146:$L$160, 'Funding by Outcome-UN entity'!$B22, 'RG People and Prosperity Out 3 '!O$146:O$160)</f>
        <v>100000</v>
      </c>
      <c r="R22" s="441">
        <f ca="1">SUMIF('RG People and Prosperity Out 3 '!$L$146:$L$160, 'Funding by Outcome-UN entity'!$B22, 'RG People and Prosperity Out 3 '!P$146:P$160)</f>
        <v>332650</v>
      </c>
      <c r="S22" s="441">
        <f ca="1">SUMIF('RG People and Prosperity Out 3 '!$L$146:$L$160, 'Funding by Outcome-UN entity'!$B22, 'RG People and Prosperity Out 3 '!Q$146:Q$160)</f>
        <v>55000</v>
      </c>
      <c r="T22" s="441">
        <f ca="1">SUMIF('RG People and Prosperity Out 3 '!$L$146:$L$160, 'Funding by Outcome-UN entity'!$B22, 'RG People and Prosperity Out 3 '!R$146:R$160)</f>
        <v>277650</v>
      </c>
      <c r="U22" s="444">
        <f ca="1">SUMIF('RG People and Prosperity Out 4'!$M$183:$M$196, 'Funding by Outcome-UN entity'!$B22, 'RG People and Prosperity Out 4'!N$183:N$196)</f>
        <v>10877872</v>
      </c>
      <c r="V22" s="444">
        <f ca="1">SUMIF('RG People and Prosperity Out 4'!$M$183:$M$196, 'Funding by Outcome-UN entity'!$B22, 'RG People and Prosperity Out 4'!O$183:O$196)</f>
        <v>5286857</v>
      </c>
      <c r="W22" s="444">
        <f ca="1">SUMIF('RG People and Prosperity Out 4'!$M$183:$M$196, 'Funding by Outcome-UN entity'!$B22, 'RG People and Prosperity Out 4'!P$183:P$196)</f>
        <v>5591015</v>
      </c>
      <c r="X22" s="444">
        <f ca="1">SUMIF('RG People and Prosperity Out 4'!$M$183:$M$196, 'Funding by Outcome-UN entity'!$B22, 'RG People and Prosperity Out 4'!Q$183:Q$196)</f>
        <v>10268200</v>
      </c>
      <c r="Y22" s="444">
        <f ca="1">SUMIF('RG People and Prosperity Out 4'!$M$183:$M$196, 'Funding by Outcome-UN entity'!$B22, 'RG People and Prosperity Out 4'!R$183:R$196)</f>
        <v>569200</v>
      </c>
      <c r="Z22" s="444">
        <f ca="1">SUMIF('RG People and Prosperity Out 4'!$M$183:$M$196, 'Funding by Outcome-UN entity'!$B22, 'RG People and Prosperity Out 4'!S$183:S$196)</f>
        <v>9699000</v>
      </c>
      <c r="AA22" s="448">
        <f>SUMIF('RG Planet Out 5'!$R$135:$R$146, 'Funding by Outcome-UN entity'!$B22, 'RG Planet Out 5'!S$135:S$146)</f>
        <v>6068700</v>
      </c>
      <c r="AB22" s="448">
        <f>SUMIF('RG Planet Out 5'!$R$135:$R$146, 'Funding by Outcome-UN entity'!$B22, 'RG Planet Out 5'!T$135:T$146)</f>
        <v>1105700</v>
      </c>
      <c r="AC22" s="448">
        <f>SUMIF('RG Planet Out 5'!$R$135:$R$146, 'Funding by Outcome-UN entity'!$B22, 'RG Planet Out 5'!U$135:U$146)</f>
        <v>4963000</v>
      </c>
      <c r="AD22" s="448">
        <f>SUMIF('RG Planet Out 5'!$R$135:$R$146, 'Funding by Outcome-UN entity'!$B22, 'RG Planet Out 5'!V$135:V$146)</f>
        <v>4733000</v>
      </c>
      <c r="AE22" s="448">
        <f>SUMIF('RG Planet Out 5'!$R$135:$R$146, 'Funding by Outcome-UN entity'!$B22, 'RG Planet Out 5'!W$135:W$146)</f>
        <v>633000</v>
      </c>
      <c r="AF22" s="448">
        <f>SUMIF('RG Planet Out 5'!$R$135:$R$146, 'Funding by Outcome-UN entity'!$B22, 'RG Planet Out 5'!X$135:X$146)</f>
        <v>4100000</v>
      </c>
    </row>
    <row r="23" spans="1:32">
      <c r="B23" s="427" t="s">
        <v>1531</v>
      </c>
      <c r="C23" s="433">
        <f>SUMIF('RG Peace Out 1'!$L$141:$L$154, 'Funding by Outcome-UN entity'!$B23, 'RG Peace Out 1'!M$141:M$154)</f>
        <v>0</v>
      </c>
      <c r="D23" s="433">
        <f>SUMIF('RG Peace Out 1'!$L$141:$L$154, 'Funding by Outcome-UN entity'!$B23, 'RG Peace Out 1'!N$141:N$154)</f>
        <v>0</v>
      </c>
      <c r="E23" s="435">
        <f>SUMIF('RG Peace Out 1'!$L$141:$L$154, 'Funding by Outcome-UN entity'!$B23, 'RG Peace Out 1'!O$141:O$154)</f>
        <v>0</v>
      </c>
      <c r="F23" s="433">
        <f>SUMIF('RG Peace Out 1'!$L$141:$L$154, 'Funding by Outcome-UN entity'!$B23, 'RG Peace Out 1'!P$141:P$154)</f>
        <v>0</v>
      </c>
      <c r="G23" s="433">
        <f>SUMIF('RG Peace Out 1'!$L$141:$L$154, 'Funding by Outcome-UN entity'!$B23, 'RG Peace Out 1'!Q$141:Q$154)</f>
        <v>0</v>
      </c>
      <c r="H23" s="435">
        <f>SUMIF('RG Peace Out 1'!$L$141:$L$154, 'Funding by Outcome-UN entity'!$B23, 'RG Peace Out 1'!R$141:R$154)</f>
        <v>0</v>
      </c>
      <c r="I23" s="437">
        <f>SUMIF('RG Peace Out 2'!$R$73:$R$78, 'Funding by Outcome-UN entity'!$B23, 'RG Peace Out 2'!S$73:S$78)</f>
        <v>0</v>
      </c>
      <c r="J23" s="437">
        <f>SUMIF('RG Peace Out 2'!$R$73:$R$78, 'Funding by Outcome-UN entity'!$B23, 'RG Peace Out 2'!T$73:T$78)</f>
        <v>0</v>
      </c>
      <c r="K23" s="439">
        <f>SUMIF('RG Peace Out 2'!$R$73:$R$78, 'Funding by Outcome-UN entity'!$B23, 'RG Peace Out 2'!U$73:U$78)</f>
        <v>0</v>
      </c>
      <c r="L23" s="437">
        <f>SUMIF('RG Peace Out 2'!$R$73:$R$78, 'Funding by Outcome-UN entity'!$B23, 'RG Peace Out 2'!V$73:V$78)</f>
        <v>0</v>
      </c>
      <c r="M23" s="437">
        <f>SUMIF('RG Peace Out 2'!$R$73:$R$78, 'Funding by Outcome-UN entity'!$B23, 'RG Peace Out 2'!W$73:W$78)</f>
        <v>0</v>
      </c>
      <c r="N23" s="439">
        <f>SUMIF('RG Peace Out 2'!$R$73:$R$78, 'Funding by Outcome-UN entity'!$B23, 'RG Peace Out 2'!X$73:X$78)</f>
        <v>0</v>
      </c>
      <c r="O23" s="441">
        <f>SUMIF('RG People and Prosperity Out 3 '!$L$146:$L$160, 'Funding by Outcome-UN entity'!$B23, 'RG People and Prosperity Out 3 '!M$146:M$160)</f>
        <v>0</v>
      </c>
      <c r="P23" s="441">
        <f>SUMIF('RG People and Prosperity Out 3 '!$L$146:$L$160, 'Funding by Outcome-UN entity'!$B23, 'RG People and Prosperity Out 3 '!N$146:N$160)</f>
        <v>0</v>
      </c>
      <c r="Q23" s="441">
        <f>SUMIF('RG People and Prosperity Out 3 '!$L$146:$L$160, 'Funding by Outcome-UN entity'!$B23, 'RG People and Prosperity Out 3 '!O$146:O$160)</f>
        <v>0</v>
      </c>
      <c r="R23" s="441">
        <f>SUMIF('RG People and Prosperity Out 3 '!$L$146:$L$160, 'Funding by Outcome-UN entity'!$B23, 'RG People and Prosperity Out 3 '!P$146:P$160)</f>
        <v>0</v>
      </c>
      <c r="S23" s="441">
        <f>SUMIF('RG People and Prosperity Out 3 '!$L$146:$L$160, 'Funding by Outcome-UN entity'!$B23, 'RG People and Prosperity Out 3 '!Q$146:Q$160)</f>
        <v>0</v>
      </c>
      <c r="T23" s="441">
        <f>SUMIF('RG People and Prosperity Out 3 '!$L$146:$L$160, 'Funding by Outcome-UN entity'!$B23, 'RG People and Prosperity Out 3 '!R$146:R$160)</f>
        <v>0</v>
      </c>
      <c r="U23" s="444">
        <f>SUMIF('RG People and Prosperity Out 4'!$M$183:$M$196, 'Funding by Outcome-UN entity'!$B23, 'RG People and Prosperity Out 4'!N$183:N$196)</f>
        <v>0</v>
      </c>
      <c r="V23" s="444">
        <f>SUMIF('RG People and Prosperity Out 4'!$M$183:$M$196, 'Funding by Outcome-UN entity'!$B23, 'RG People and Prosperity Out 4'!O$183:O$196)</f>
        <v>0</v>
      </c>
      <c r="W23" s="444">
        <f>SUMIF('RG People and Prosperity Out 4'!$M$183:$M$196, 'Funding by Outcome-UN entity'!$B23, 'RG People and Prosperity Out 4'!P$183:P$196)</f>
        <v>0</v>
      </c>
      <c r="X23" s="444">
        <f>SUMIF('RG People and Prosperity Out 4'!$M$183:$M$196, 'Funding by Outcome-UN entity'!$B23, 'RG People and Prosperity Out 4'!Q$183:Q$196)</f>
        <v>0</v>
      </c>
      <c r="Y23" s="444">
        <f>SUMIF('RG People and Prosperity Out 4'!$M$183:$M$196, 'Funding by Outcome-UN entity'!$B23, 'RG People and Prosperity Out 4'!R$183:R$196)</f>
        <v>0</v>
      </c>
      <c r="Z23" s="444">
        <f>SUMIF('RG People and Prosperity Out 4'!$M$183:$M$196, 'Funding by Outcome-UN entity'!$B23, 'RG People and Prosperity Out 4'!S$183:S$196)</f>
        <v>0</v>
      </c>
      <c r="AA23" s="448">
        <f>SUMIF('RG Planet Out 5'!$R$135:$R$146, 'Funding by Outcome-UN entity'!$B23, 'RG Planet Out 5'!S$135:S$146)</f>
        <v>53000</v>
      </c>
      <c r="AB23" s="448">
        <f>SUMIF('RG Planet Out 5'!$R$135:$R$146, 'Funding by Outcome-UN entity'!$B23, 'RG Planet Out 5'!T$135:T$146)</f>
        <v>53000</v>
      </c>
      <c r="AC23" s="448">
        <f>SUMIF('RG Planet Out 5'!$R$135:$R$146, 'Funding by Outcome-UN entity'!$B23, 'RG Planet Out 5'!U$135:U$146)</f>
        <v>0</v>
      </c>
      <c r="AD23" s="448">
        <f>SUMIF('RG Planet Out 5'!$R$135:$R$146, 'Funding by Outcome-UN entity'!$B23, 'RG Planet Out 5'!V$135:V$146)</f>
        <v>153000</v>
      </c>
      <c r="AE23" s="448">
        <f>SUMIF('RG Planet Out 5'!$R$135:$R$146, 'Funding by Outcome-UN entity'!$B23, 'RG Planet Out 5'!W$135:W$146)</f>
        <v>153000</v>
      </c>
      <c r="AF23" s="448">
        <f>SUMIF('RG Planet Out 5'!$R$135:$R$146, 'Funding by Outcome-UN entity'!$B23, 'RG Planet Out 5'!X$135:X$146)</f>
        <v>0</v>
      </c>
    </row>
    <row r="24" spans="1:32">
      <c r="B24" s="427" t="s">
        <v>719</v>
      </c>
      <c r="C24" s="433">
        <f>SUMIF('RG Peace Out 1'!$L$141:$L$154, 'Funding by Outcome-UN entity'!$B24, 'RG Peace Out 1'!M$141:M$154)</f>
        <v>0</v>
      </c>
      <c r="D24" s="433">
        <f>SUMIF('RG Peace Out 1'!$L$141:$L$154, 'Funding by Outcome-UN entity'!$B24, 'RG Peace Out 1'!N$141:N$154)</f>
        <v>0</v>
      </c>
      <c r="E24" s="435">
        <f>SUMIF('RG Peace Out 1'!$L$141:$L$154, 'Funding by Outcome-UN entity'!$B24, 'RG Peace Out 1'!O$141:O$154)</f>
        <v>0</v>
      </c>
      <c r="F24" s="433">
        <f>SUMIF('RG Peace Out 1'!$L$141:$L$154, 'Funding by Outcome-UN entity'!$B24, 'RG Peace Out 1'!P$141:P$154)</f>
        <v>0</v>
      </c>
      <c r="G24" s="433">
        <f>SUMIF('RG Peace Out 1'!$L$141:$L$154, 'Funding by Outcome-UN entity'!$B24, 'RG Peace Out 1'!Q$141:Q$154)</f>
        <v>0</v>
      </c>
      <c r="H24" s="435">
        <f>SUMIF('RG Peace Out 1'!$L$141:$L$154, 'Funding by Outcome-UN entity'!$B24, 'RG Peace Out 1'!R$141:R$154)</f>
        <v>0</v>
      </c>
      <c r="I24" s="437">
        <f>SUMIF('RG Peace Out 2'!$R$73:$R$78, 'Funding by Outcome-UN entity'!$B24, 'RG Peace Out 2'!S$73:S$78)</f>
        <v>0</v>
      </c>
      <c r="J24" s="437">
        <f>SUMIF('RG Peace Out 2'!$R$73:$R$78, 'Funding by Outcome-UN entity'!$B24, 'RG Peace Out 2'!T$73:T$78)</f>
        <v>0</v>
      </c>
      <c r="K24" s="439">
        <f>SUMIF('RG Peace Out 2'!$R$73:$R$78, 'Funding by Outcome-UN entity'!$B24, 'RG Peace Out 2'!U$73:U$78)</f>
        <v>0</v>
      </c>
      <c r="L24" s="437">
        <f>SUMIF('RG Peace Out 2'!$R$73:$R$78, 'Funding by Outcome-UN entity'!$B24, 'RG Peace Out 2'!V$73:V$78)</f>
        <v>0</v>
      </c>
      <c r="M24" s="437">
        <f>SUMIF('RG Peace Out 2'!$R$73:$R$78, 'Funding by Outcome-UN entity'!$B24, 'RG Peace Out 2'!W$73:W$78)</f>
        <v>0</v>
      </c>
      <c r="N24" s="439">
        <f>SUMIF('RG Peace Out 2'!$R$73:$R$78, 'Funding by Outcome-UN entity'!$B24, 'RG Peace Out 2'!X$73:X$78)</f>
        <v>0</v>
      </c>
      <c r="O24" s="441">
        <f ca="1">SUMIF('RG People and Prosperity Out 3 '!$L$146:$L$160, 'Funding by Outcome-UN entity'!$B24, 'RG People and Prosperity Out 3 '!M$146:M$160)</f>
        <v>400000</v>
      </c>
      <c r="P24" s="441">
        <f ca="1">SUMIF('RG People and Prosperity Out 3 '!$L$146:$L$160, 'Funding by Outcome-UN entity'!$B24, 'RG People and Prosperity Out 3 '!N$146:N$160)</f>
        <v>0</v>
      </c>
      <c r="Q24" s="441">
        <f ca="1">SUMIF('RG People and Prosperity Out 3 '!$L$146:$L$160, 'Funding by Outcome-UN entity'!$B24, 'RG People and Prosperity Out 3 '!O$146:O$160)</f>
        <v>400000</v>
      </c>
      <c r="R24" s="441">
        <f ca="1">SUMIF('RG People and Prosperity Out 3 '!$L$146:$L$160, 'Funding by Outcome-UN entity'!$B24, 'RG People and Prosperity Out 3 '!P$146:P$160)</f>
        <v>600000</v>
      </c>
      <c r="S24" s="441">
        <f ca="1">SUMIF('RG People and Prosperity Out 3 '!$L$146:$L$160, 'Funding by Outcome-UN entity'!$B24, 'RG People and Prosperity Out 3 '!Q$146:Q$160)</f>
        <v>0</v>
      </c>
      <c r="T24" s="441">
        <f ca="1">SUMIF('RG People and Prosperity Out 3 '!$L$146:$L$160, 'Funding by Outcome-UN entity'!$B24, 'RG People and Prosperity Out 3 '!R$146:R$160)</f>
        <v>600000</v>
      </c>
      <c r="U24" s="444">
        <f>SUMIF('RG People and Prosperity Out 4'!$M$183:$M$196, 'Funding by Outcome-UN entity'!$B24, 'RG People and Prosperity Out 4'!N$183:N$196)</f>
        <v>0</v>
      </c>
      <c r="V24" s="444">
        <f>SUMIF('RG People and Prosperity Out 4'!$M$183:$M$196, 'Funding by Outcome-UN entity'!$B24, 'RG People and Prosperity Out 4'!O$183:O$196)</f>
        <v>0</v>
      </c>
      <c r="W24" s="444">
        <f>SUMIF('RG People and Prosperity Out 4'!$M$183:$M$196, 'Funding by Outcome-UN entity'!$B24, 'RG People and Prosperity Out 4'!P$183:P$196)</f>
        <v>0</v>
      </c>
      <c r="X24" s="444">
        <f>SUMIF('RG People and Prosperity Out 4'!$M$183:$M$196, 'Funding by Outcome-UN entity'!$B24, 'RG People and Prosperity Out 4'!Q$183:Q$196)</f>
        <v>0</v>
      </c>
      <c r="Y24" s="444">
        <f>SUMIF('RG People and Prosperity Out 4'!$M$183:$M$196, 'Funding by Outcome-UN entity'!$B24, 'RG People and Prosperity Out 4'!R$183:R$196)</f>
        <v>0</v>
      </c>
      <c r="Z24" s="444">
        <f>SUMIF('RG People and Prosperity Out 4'!$M$183:$M$196, 'Funding by Outcome-UN entity'!$B24, 'RG People and Prosperity Out 4'!S$183:S$196)</f>
        <v>0</v>
      </c>
      <c r="AA24" s="448">
        <f>SUMIF('RG Planet Out 5'!$R$135:$R$146, 'Funding by Outcome-UN entity'!$B24, 'RG Planet Out 5'!S$135:S$146)</f>
        <v>0</v>
      </c>
      <c r="AB24" s="448">
        <f>SUMIF('RG Planet Out 5'!$R$135:$R$146, 'Funding by Outcome-UN entity'!$B24, 'RG Planet Out 5'!T$135:T$146)</f>
        <v>0</v>
      </c>
      <c r="AC24" s="448">
        <f>SUMIF('RG Planet Out 5'!$R$135:$R$146, 'Funding by Outcome-UN entity'!$B24, 'RG Planet Out 5'!U$135:U$146)</f>
        <v>0</v>
      </c>
      <c r="AD24" s="448">
        <f>SUMIF('RG Planet Out 5'!$R$135:$R$146, 'Funding by Outcome-UN entity'!$B24, 'RG Planet Out 5'!V$135:V$146)</f>
        <v>0</v>
      </c>
      <c r="AE24" s="448">
        <f>SUMIF('RG Planet Out 5'!$R$135:$R$146, 'Funding by Outcome-UN entity'!$B24, 'RG Planet Out 5'!W$135:W$146)</f>
        <v>0</v>
      </c>
      <c r="AF24" s="448">
        <f>SUMIF('RG Planet Out 5'!$R$135:$R$146, 'Funding by Outcome-UN entity'!$B24, 'RG Planet Out 5'!X$135:X$146)</f>
        <v>0</v>
      </c>
    </row>
    <row r="25" spans="1:32">
      <c r="B25" s="427" t="s">
        <v>60</v>
      </c>
      <c r="C25" s="433">
        <f>SUMIF('RG Peace Out 1'!$L$141:$L$154, 'Funding by Outcome-UN entity'!$B25, 'RG Peace Out 1'!M$141:M$154)</f>
        <v>4492361</v>
      </c>
      <c r="D25" s="433">
        <f>SUMIF('RG Peace Out 1'!$L$141:$L$154, 'Funding by Outcome-UN entity'!$B25, 'RG Peace Out 1'!N$141:N$154)</f>
        <v>3387361</v>
      </c>
      <c r="E25" s="435">
        <f>SUMIF('RG Peace Out 1'!$L$141:$L$154, 'Funding by Outcome-UN entity'!$B25, 'RG Peace Out 1'!O$141:O$154)</f>
        <v>1105000</v>
      </c>
      <c r="F25" s="433">
        <f>SUMIF('RG Peace Out 1'!$L$141:$L$154, 'Funding by Outcome-UN entity'!$B25, 'RG Peace Out 1'!P$141:P$154)</f>
        <v>0</v>
      </c>
      <c r="G25" s="433">
        <f>SUMIF('RG Peace Out 1'!$L$141:$L$154, 'Funding by Outcome-UN entity'!$B25, 'RG Peace Out 1'!Q$141:Q$154)</f>
        <v>0</v>
      </c>
      <c r="H25" s="435">
        <f>SUMIF('RG Peace Out 1'!$L$141:$L$154, 'Funding by Outcome-UN entity'!$B25, 'RG Peace Out 1'!R$141:R$154)</f>
        <v>0</v>
      </c>
      <c r="I25" s="437">
        <f ca="1">SUMIF('RG Peace Out 2'!$R$73:$R$78, 'Funding by Outcome-UN entity'!$B25, 'RG Peace Out 2'!S$73:S$78)</f>
        <v>400000</v>
      </c>
      <c r="J25" s="437">
        <f ca="1">SUMIF('RG Peace Out 2'!$R$73:$R$78, 'Funding by Outcome-UN entity'!$B25, 'RG Peace Out 2'!T$73:T$78)</f>
        <v>360000</v>
      </c>
      <c r="K25" s="439">
        <f ca="1">SUMIF('RG Peace Out 2'!$R$73:$R$78, 'Funding by Outcome-UN entity'!$B25, 'RG Peace Out 2'!U$73:U$78)</f>
        <v>40000</v>
      </c>
      <c r="L25" s="437">
        <f ca="1">SUMIF('RG Peace Out 2'!$R$73:$R$78, 'Funding by Outcome-UN entity'!$B25, 'RG Peace Out 2'!V$73:V$78)</f>
        <v>0</v>
      </c>
      <c r="M25" s="437">
        <f ca="1">SUMIF('RG Peace Out 2'!$R$73:$R$78, 'Funding by Outcome-UN entity'!$B25, 'RG Peace Out 2'!W$73:W$78)</f>
        <v>0</v>
      </c>
      <c r="N25" s="439">
        <f ca="1">SUMIF('RG Peace Out 2'!$R$73:$R$78, 'Funding by Outcome-UN entity'!$B25, 'RG Peace Out 2'!X$73:X$78)</f>
        <v>0</v>
      </c>
      <c r="O25" s="441">
        <f>SUMIF('RG People and Prosperity Out 3 '!$L$146:$L$160, 'Funding by Outcome-UN entity'!$B25, 'RG People and Prosperity Out 3 '!M$146:M$160)</f>
        <v>0</v>
      </c>
      <c r="P25" s="441">
        <f>SUMIF('RG People and Prosperity Out 3 '!$L$146:$L$160, 'Funding by Outcome-UN entity'!$B25, 'RG People and Prosperity Out 3 '!N$146:N$160)</f>
        <v>0</v>
      </c>
      <c r="Q25" s="441">
        <f>SUMIF('RG People and Prosperity Out 3 '!$L$146:$L$160, 'Funding by Outcome-UN entity'!$B25, 'RG People and Prosperity Out 3 '!O$146:O$160)</f>
        <v>0</v>
      </c>
      <c r="R25" s="441">
        <f>SUMIF('RG People and Prosperity Out 3 '!$L$146:$L$160, 'Funding by Outcome-UN entity'!$B25, 'RG People and Prosperity Out 3 '!P$146:P$160)</f>
        <v>0</v>
      </c>
      <c r="S25" s="441">
        <f>SUMIF('RG People and Prosperity Out 3 '!$L$146:$L$160, 'Funding by Outcome-UN entity'!$B25, 'RG People and Prosperity Out 3 '!Q$146:Q$160)</f>
        <v>0</v>
      </c>
      <c r="T25" s="441">
        <f>SUMIF('RG People and Prosperity Out 3 '!$L$146:$L$160, 'Funding by Outcome-UN entity'!$B25, 'RG People and Prosperity Out 3 '!R$146:R$160)</f>
        <v>0</v>
      </c>
      <c r="U25" s="444">
        <f ca="1">SUMIF('RG People and Prosperity Out 4'!$M$183:$M$196, 'Funding by Outcome-UN entity'!$B25, 'RG People and Prosperity Out 4'!N$183:N$196)</f>
        <v>735000</v>
      </c>
      <c r="V25" s="444">
        <f ca="1">SUMIF('RG People and Prosperity Out 4'!$M$183:$M$196, 'Funding by Outcome-UN entity'!$B25, 'RG People and Prosperity Out 4'!O$183:O$196)</f>
        <v>471500</v>
      </c>
      <c r="W25" s="444">
        <f ca="1">SUMIF('RG People and Prosperity Out 4'!$M$183:$M$196, 'Funding by Outcome-UN entity'!$B25, 'RG People and Prosperity Out 4'!P$183:P$196)</f>
        <v>263500</v>
      </c>
      <c r="X25" s="444">
        <f ca="1">SUMIF('RG People and Prosperity Out 4'!$M$183:$M$196, 'Funding by Outcome-UN entity'!$B25, 'RG People and Prosperity Out 4'!Q$183:Q$196)</f>
        <v>0</v>
      </c>
      <c r="Y25" s="444">
        <f ca="1">SUMIF('RG People and Prosperity Out 4'!$M$183:$M$196, 'Funding by Outcome-UN entity'!$B25, 'RG People and Prosperity Out 4'!R$183:R$196)</f>
        <v>0</v>
      </c>
      <c r="Z25" s="444">
        <f ca="1">SUMIF('RG People and Prosperity Out 4'!$M$183:$M$196, 'Funding by Outcome-UN entity'!$B25, 'RG People and Prosperity Out 4'!S$183:S$196)</f>
        <v>0</v>
      </c>
      <c r="AA25" s="448">
        <f>SUMIF('RG Planet Out 5'!$R$135:$R$146, 'Funding by Outcome-UN entity'!$B25, 'RG Planet Out 5'!S$135:S$146)</f>
        <v>0</v>
      </c>
      <c r="AB25" s="448">
        <f>SUMIF('RG Planet Out 5'!$R$135:$R$146, 'Funding by Outcome-UN entity'!$B25, 'RG Planet Out 5'!T$135:T$146)</f>
        <v>0</v>
      </c>
      <c r="AC25" s="448">
        <f>SUMIF('RG Planet Out 5'!$R$135:$R$146, 'Funding by Outcome-UN entity'!$B25, 'RG Planet Out 5'!U$135:U$146)</f>
        <v>0</v>
      </c>
      <c r="AD25" s="448">
        <f>SUMIF('RG Planet Out 5'!$R$135:$R$146, 'Funding by Outcome-UN entity'!$B25, 'RG Planet Out 5'!V$135:V$146)</f>
        <v>0</v>
      </c>
      <c r="AE25" s="448">
        <f>SUMIF('RG Planet Out 5'!$R$135:$R$146, 'Funding by Outcome-UN entity'!$B25, 'RG Planet Out 5'!W$135:W$146)</f>
        <v>0</v>
      </c>
      <c r="AF25" s="448">
        <f>SUMIF('RG Planet Out 5'!$R$135:$R$146, 'Funding by Outcome-UN entity'!$B25, 'RG Planet Out 5'!X$135:X$146)</f>
        <v>0</v>
      </c>
    </row>
    <row r="26" spans="1:32">
      <c r="B26" s="427" t="s">
        <v>120</v>
      </c>
      <c r="C26" s="433">
        <f>SUMIF('RG Peace Out 1'!$L$141:$L$154, 'Funding by Outcome-UN entity'!$B26, 'RG Peace Out 1'!M$141:M$154)</f>
        <v>1200000</v>
      </c>
      <c r="D26" s="433">
        <f>SUMIF('RG Peace Out 1'!$L$141:$L$154, 'Funding by Outcome-UN entity'!$B26, 'RG Peace Out 1'!N$141:N$154)</f>
        <v>0</v>
      </c>
      <c r="E26" s="435">
        <f>SUMIF('RG Peace Out 1'!$L$141:$L$154, 'Funding by Outcome-UN entity'!$B26, 'RG Peace Out 1'!O$141:O$154)</f>
        <v>1200000</v>
      </c>
      <c r="F26" s="433">
        <f>SUMIF('RG Peace Out 1'!$L$141:$L$154, 'Funding by Outcome-UN entity'!$B26, 'RG Peace Out 1'!P$141:P$154)</f>
        <v>1200000</v>
      </c>
      <c r="G26" s="433">
        <f>SUMIF('RG Peace Out 1'!$L$141:$L$154, 'Funding by Outcome-UN entity'!$B26, 'RG Peace Out 1'!Q$141:Q$154)</f>
        <v>0</v>
      </c>
      <c r="H26" s="435">
        <f>SUMIF('RG Peace Out 1'!$L$141:$L$154, 'Funding by Outcome-UN entity'!$B26, 'RG Peace Out 1'!R$141:R$154)</f>
        <v>1200000</v>
      </c>
      <c r="I26" s="437">
        <f>SUMIF('RG Peace Out 2'!$R$73:$R$78, 'Funding by Outcome-UN entity'!$B26, 'RG Peace Out 2'!S$73:S$78)</f>
        <v>0</v>
      </c>
      <c r="J26" s="437">
        <f>SUMIF('RG Peace Out 2'!$R$73:$R$78, 'Funding by Outcome-UN entity'!$B26, 'RG Peace Out 2'!T$73:T$78)</f>
        <v>0</v>
      </c>
      <c r="K26" s="439">
        <f>SUMIF('RG Peace Out 2'!$R$73:$R$78, 'Funding by Outcome-UN entity'!$B26, 'RG Peace Out 2'!U$73:U$78)</f>
        <v>0</v>
      </c>
      <c r="L26" s="437">
        <f>SUMIF('RG Peace Out 2'!$R$73:$R$78, 'Funding by Outcome-UN entity'!$B26, 'RG Peace Out 2'!V$73:V$78)</f>
        <v>0</v>
      </c>
      <c r="M26" s="437">
        <f>SUMIF('RG Peace Out 2'!$R$73:$R$78, 'Funding by Outcome-UN entity'!$B26, 'RG Peace Out 2'!W$73:W$78)</f>
        <v>0</v>
      </c>
      <c r="N26" s="439">
        <f>SUMIF('RG Peace Out 2'!$R$73:$R$78, 'Funding by Outcome-UN entity'!$B26, 'RG Peace Out 2'!X$73:X$78)</f>
        <v>0</v>
      </c>
      <c r="O26" s="441">
        <f ca="1">SUMIF('RG People and Prosperity Out 3 '!$L$146:$L$160, 'Funding by Outcome-UN entity'!$B26, 'RG People and Prosperity Out 3 '!M$146:M$160)</f>
        <v>0</v>
      </c>
      <c r="P26" s="441">
        <f ca="1">SUMIF('RG People and Prosperity Out 3 '!$L$146:$L$160, 'Funding by Outcome-UN entity'!$B26, 'RG People and Prosperity Out 3 '!N$146:N$160)</f>
        <v>0</v>
      </c>
      <c r="Q26" s="441">
        <f ca="1">SUMIF('RG People and Prosperity Out 3 '!$L$146:$L$160, 'Funding by Outcome-UN entity'!$B26, 'RG People and Prosperity Out 3 '!O$146:O$160)</f>
        <v>0</v>
      </c>
      <c r="R26" s="441">
        <f ca="1">SUMIF('RG People and Prosperity Out 3 '!$L$146:$L$160, 'Funding by Outcome-UN entity'!$B26, 'RG People and Prosperity Out 3 '!P$146:P$160)</f>
        <v>1400000</v>
      </c>
      <c r="S26" s="441">
        <f ca="1">SUMIF('RG People and Prosperity Out 3 '!$L$146:$L$160, 'Funding by Outcome-UN entity'!$B26, 'RG People and Prosperity Out 3 '!Q$146:Q$160)</f>
        <v>0</v>
      </c>
      <c r="T26" s="441">
        <f ca="1">SUMIF('RG People and Prosperity Out 3 '!$L$146:$L$160, 'Funding by Outcome-UN entity'!$B26, 'RG People and Prosperity Out 3 '!R$146:R$160)</f>
        <v>1400000</v>
      </c>
      <c r="U26" s="444">
        <f ca="1">SUMIF('RG People and Prosperity Out 4'!$M$183:$M$196, 'Funding by Outcome-UN entity'!$B26, 'RG People and Prosperity Out 4'!N$183:N$196)</f>
        <v>3600000</v>
      </c>
      <c r="V26" s="444">
        <f ca="1">SUMIF('RG People and Prosperity Out 4'!$M$183:$M$196, 'Funding by Outcome-UN entity'!$B26, 'RG People and Prosperity Out 4'!O$183:O$196)</f>
        <v>3600000</v>
      </c>
      <c r="W26" s="444">
        <f ca="1">SUMIF('RG People and Prosperity Out 4'!$M$183:$M$196, 'Funding by Outcome-UN entity'!$B26, 'RG People and Prosperity Out 4'!P$183:P$196)</f>
        <v>0</v>
      </c>
      <c r="X26" s="444">
        <f ca="1">SUMIF('RG People and Prosperity Out 4'!$M$183:$M$196, 'Funding by Outcome-UN entity'!$B26, 'RG People and Prosperity Out 4'!Q$183:Q$196)</f>
        <v>5000000</v>
      </c>
      <c r="Y26" s="444">
        <f ca="1">SUMIF('RG People and Prosperity Out 4'!$M$183:$M$196, 'Funding by Outcome-UN entity'!$B26, 'RG People and Prosperity Out 4'!R$183:R$196)</f>
        <v>0</v>
      </c>
      <c r="Z26" s="444">
        <f ca="1">SUMIF('RG People and Prosperity Out 4'!$M$183:$M$196, 'Funding by Outcome-UN entity'!$B26, 'RG People and Prosperity Out 4'!S$183:S$196)</f>
        <v>5000000</v>
      </c>
      <c r="AA26" s="448">
        <f>SUMIF('RG Planet Out 5'!$R$135:$R$146, 'Funding by Outcome-UN entity'!$B26, 'RG Planet Out 5'!S$135:S$146)</f>
        <v>0</v>
      </c>
      <c r="AB26" s="448">
        <f>SUMIF('RG Planet Out 5'!$R$135:$R$146, 'Funding by Outcome-UN entity'!$B26, 'RG Planet Out 5'!T$135:T$146)</f>
        <v>0</v>
      </c>
      <c r="AC26" s="448">
        <f>SUMIF('RG Planet Out 5'!$R$135:$R$146, 'Funding by Outcome-UN entity'!$B26, 'RG Planet Out 5'!U$135:U$146)</f>
        <v>0</v>
      </c>
      <c r="AD26" s="448">
        <f>SUMIF('RG Planet Out 5'!$R$135:$R$146, 'Funding by Outcome-UN entity'!$B26, 'RG Planet Out 5'!V$135:V$146)</f>
        <v>0</v>
      </c>
      <c r="AE26" s="448">
        <f>SUMIF('RG Planet Out 5'!$R$135:$R$146, 'Funding by Outcome-UN entity'!$B26, 'RG Planet Out 5'!W$135:W$146)</f>
        <v>0</v>
      </c>
      <c r="AF26" s="448">
        <f>SUMIF('RG Planet Out 5'!$R$135:$R$146, 'Funding by Outcome-UN entity'!$B26, 'RG Planet Out 5'!X$135:X$146)</f>
        <v>0</v>
      </c>
    </row>
    <row r="27" spans="1:32">
      <c r="B27" s="427" t="s">
        <v>320</v>
      </c>
      <c r="C27" s="433">
        <f>SUMIF('RG Peace Out 1'!$L$141:$L$154, 'Funding by Outcome-UN entity'!$B27, 'RG Peace Out 1'!M$141:M$154)</f>
        <v>199000</v>
      </c>
      <c r="D27" s="433">
        <f>SUMIF('RG Peace Out 1'!$L$141:$L$154, 'Funding by Outcome-UN entity'!$B27, 'RG Peace Out 1'!N$141:N$154)</f>
        <v>74000</v>
      </c>
      <c r="E27" s="435">
        <f>SUMIF('RG Peace Out 1'!$L$141:$L$154, 'Funding by Outcome-UN entity'!$B27, 'RG Peace Out 1'!O$141:O$154)</f>
        <v>125000</v>
      </c>
      <c r="F27" s="433">
        <f>SUMIF('RG Peace Out 1'!$L$141:$L$154, 'Funding by Outcome-UN entity'!$B27, 'RG Peace Out 1'!P$141:P$154)</f>
        <v>154000</v>
      </c>
      <c r="G27" s="433">
        <f>SUMIF('RG Peace Out 1'!$L$141:$L$154, 'Funding by Outcome-UN entity'!$B27, 'RG Peace Out 1'!Q$141:Q$154)</f>
        <v>44000</v>
      </c>
      <c r="H27" s="435">
        <f>SUMIF('RG Peace Out 1'!$L$141:$L$154, 'Funding by Outcome-UN entity'!$B27, 'RG Peace Out 1'!R$141:R$154)</f>
        <v>110000</v>
      </c>
      <c r="I27" s="437">
        <f>SUMIF('RG Peace Out 2'!$R$73:$R$78, 'Funding by Outcome-UN entity'!$B27, 'RG Peace Out 2'!S$73:S$78)</f>
        <v>0</v>
      </c>
      <c r="J27" s="437">
        <f>SUMIF('RG Peace Out 2'!$R$73:$R$78, 'Funding by Outcome-UN entity'!$B27, 'RG Peace Out 2'!T$73:T$78)</f>
        <v>0</v>
      </c>
      <c r="K27" s="439">
        <f>SUMIF('RG Peace Out 2'!$R$73:$R$78, 'Funding by Outcome-UN entity'!$B27, 'RG Peace Out 2'!U$73:U$78)</f>
        <v>0</v>
      </c>
      <c r="L27" s="437">
        <f>SUMIF('RG Peace Out 2'!$R$73:$R$78, 'Funding by Outcome-UN entity'!$B27, 'RG Peace Out 2'!V$73:V$78)</f>
        <v>0</v>
      </c>
      <c r="M27" s="437">
        <f>SUMIF('RG Peace Out 2'!$R$73:$R$78, 'Funding by Outcome-UN entity'!$B27, 'RG Peace Out 2'!W$73:W$78)</f>
        <v>0</v>
      </c>
      <c r="N27" s="439">
        <f>SUMIF('RG Peace Out 2'!$R$73:$R$78, 'Funding by Outcome-UN entity'!$B27, 'RG Peace Out 2'!X$73:X$78)</f>
        <v>0</v>
      </c>
      <c r="O27" s="441">
        <f>SUMIF('RG People and Prosperity Out 3 '!$L$146:$L$160, 'Funding by Outcome-UN entity'!$B27, 'RG People and Prosperity Out 3 '!M$146:M$160)</f>
        <v>0</v>
      </c>
      <c r="P27" s="441">
        <f>SUMIF('RG People and Prosperity Out 3 '!$L$146:$L$160, 'Funding by Outcome-UN entity'!$B27, 'RG People and Prosperity Out 3 '!N$146:N$160)</f>
        <v>0</v>
      </c>
      <c r="Q27" s="441">
        <f>SUMIF('RG People and Prosperity Out 3 '!$L$146:$L$160, 'Funding by Outcome-UN entity'!$B27, 'RG People and Prosperity Out 3 '!O$146:O$160)</f>
        <v>0</v>
      </c>
      <c r="R27" s="441">
        <f>SUMIF('RG People and Prosperity Out 3 '!$L$146:$L$160, 'Funding by Outcome-UN entity'!$B27, 'RG People and Prosperity Out 3 '!P$146:P$160)</f>
        <v>0</v>
      </c>
      <c r="S27" s="441">
        <f>SUMIF('RG People and Prosperity Out 3 '!$L$146:$L$160, 'Funding by Outcome-UN entity'!$B27, 'RG People and Prosperity Out 3 '!Q$146:Q$160)</f>
        <v>0</v>
      </c>
      <c r="T27" s="441">
        <f>SUMIF('RG People and Prosperity Out 3 '!$L$146:$L$160, 'Funding by Outcome-UN entity'!$B27, 'RG People and Prosperity Out 3 '!R$146:R$160)</f>
        <v>0</v>
      </c>
      <c r="U27" s="444">
        <f>SUMIF('RG People and Prosperity Out 4'!$M$183:$M$196, 'Funding by Outcome-UN entity'!$B27, 'RG People and Prosperity Out 4'!N$183:N$196)</f>
        <v>0</v>
      </c>
      <c r="V27" s="444">
        <f>SUMIF('RG People and Prosperity Out 4'!$M$183:$M$196, 'Funding by Outcome-UN entity'!$B27, 'RG People and Prosperity Out 4'!O$183:O$196)</f>
        <v>0</v>
      </c>
      <c r="W27" s="444">
        <f>SUMIF('RG People and Prosperity Out 4'!$M$183:$M$196, 'Funding by Outcome-UN entity'!$B27, 'RG People and Prosperity Out 4'!P$183:P$196)</f>
        <v>0</v>
      </c>
      <c r="X27" s="444">
        <f>SUMIF('RG People and Prosperity Out 4'!$M$183:$M$196, 'Funding by Outcome-UN entity'!$B27, 'RG People and Prosperity Out 4'!Q$183:Q$196)</f>
        <v>0</v>
      </c>
      <c r="Y27" s="444">
        <f>SUMIF('RG People and Prosperity Out 4'!$M$183:$M$196, 'Funding by Outcome-UN entity'!$B27, 'RG People and Prosperity Out 4'!R$183:R$196)</f>
        <v>0</v>
      </c>
      <c r="Z27" s="444">
        <f>SUMIF('RG People and Prosperity Out 4'!$M$183:$M$196, 'Funding by Outcome-UN entity'!$B27, 'RG People and Prosperity Out 4'!S$183:S$196)</f>
        <v>0</v>
      </c>
      <c r="AA27" s="448">
        <f>SUMIF('RG Planet Out 5'!$R$135:$R$146, 'Funding by Outcome-UN entity'!$B27, 'RG Planet Out 5'!S$135:S$146)</f>
        <v>0</v>
      </c>
      <c r="AB27" s="448">
        <f>SUMIF('RG Planet Out 5'!$R$135:$R$146, 'Funding by Outcome-UN entity'!$B27, 'RG Planet Out 5'!T$135:T$146)</f>
        <v>0</v>
      </c>
      <c r="AC27" s="448">
        <f>SUMIF('RG Planet Out 5'!$R$135:$R$146, 'Funding by Outcome-UN entity'!$B27, 'RG Planet Out 5'!U$135:U$146)</f>
        <v>0</v>
      </c>
      <c r="AD27" s="448">
        <f>SUMIF('RG Planet Out 5'!$R$135:$R$146, 'Funding by Outcome-UN entity'!$B27, 'RG Planet Out 5'!V$135:V$146)</f>
        <v>0</v>
      </c>
      <c r="AE27" s="448">
        <f>SUMIF('RG Planet Out 5'!$R$135:$R$146, 'Funding by Outcome-UN entity'!$B27, 'RG Planet Out 5'!W$135:W$146)</f>
        <v>0</v>
      </c>
      <c r="AF27" s="448">
        <f>SUMIF('RG Planet Out 5'!$R$135:$R$146, 'Funding by Outcome-UN entity'!$B27, 'RG Planet Out 5'!X$135:X$146)</f>
        <v>0</v>
      </c>
    </row>
    <row r="28" spans="1:32">
      <c r="B28" s="427" t="s">
        <v>443</v>
      </c>
      <c r="C28" s="433">
        <f>SUMIF('RG Peace Out 1'!$L$141:$L$154, 'Funding by Outcome-UN entity'!$B28, 'RG Peace Out 1'!M$141:M$154)</f>
        <v>25000</v>
      </c>
      <c r="D28" s="433">
        <f>SUMIF('RG Peace Out 1'!$L$141:$L$154, 'Funding by Outcome-UN entity'!$B28, 'RG Peace Out 1'!N$141:N$154)</f>
        <v>25000</v>
      </c>
      <c r="E28" s="435">
        <f>SUMIF('RG Peace Out 1'!$L$141:$L$154, 'Funding by Outcome-UN entity'!$B28, 'RG Peace Out 1'!O$141:O$154)</f>
        <v>0</v>
      </c>
      <c r="F28" s="433">
        <f>SUMIF('RG Peace Out 1'!$L$141:$L$154, 'Funding by Outcome-UN entity'!$B28, 'RG Peace Out 1'!P$141:P$154)</f>
        <v>0</v>
      </c>
      <c r="G28" s="433">
        <f>SUMIF('RG Peace Out 1'!$L$141:$L$154, 'Funding by Outcome-UN entity'!$B28, 'RG Peace Out 1'!Q$141:Q$154)</f>
        <v>0</v>
      </c>
      <c r="H28" s="435">
        <f>SUMIF('RG Peace Out 1'!$L$141:$L$154, 'Funding by Outcome-UN entity'!$B28, 'RG Peace Out 1'!R$141:R$154)</f>
        <v>0</v>
      </c>
      <c r="I28" s="437">
        <f ca="1">SUMIF('RG Peace Out 2'!$R$73:$R$78, 'Funding by Outcome-UN entity'!$B28, 'RG Peace Out 2'!S$73:S$78)</f>
        <v>65000</v>
      </c>
      <c r="J28" s="437">
        <f ca="1">SUMIF('RG Peace Out 2'!$R$73:$R$78, 'Funding by Outcome-UN entity'!$B28, 'RG Peace Out 2'!T$73:T$78)</f>
        <v>50000</v>
      </c>
      <c r="K28" s="439">
        <f ca="1">SUMIF('RG Peace Out 2'!$R$73:$R$78, 'Funding by Outcome-UN entity'!$B28, 'RG Peace Out 2'!U$73:U$78)</f>
        <v>15000</v>
      </c>
      <c r="L28" s="437">
        <f ca="1">SUMIF('RG Peace Out 2'!$R$73:$R$78, 'Funding by Outcome-UN entity'!$B28, 'RG Peace Out 2'!V$73:V$78)</f>
        <v>15000</v>
      </c>
      <c r="M28" s="437">
        <f ca="1">SUMIF('RG Peace Out 2'!$R$73:$R$78, 'Funding by Outcome-UN entity'!$B28, 'RG Peace Out 2'!W$73:W$78)</f>
        <v>0</v>
      </c>
      <c r="N28" s="439">
        <f ca="1">SUMIF('RG Peace Out 2'!$R$73:$R$78, 'Funding by Outcome-UN entity'!$B28, 'RG Peace Out 2'!X$73:X$78)</f>
        <v>15000</v>
      </c>
      <c r="O28" s="441">
        <f ca="1">SUMIF('RG People and Prosperity Out 3 '!$L$146:$L$160, 'Funding by Outcome-UN entity'!$B28, 'RG People and Prosperity Out 3 '!M$146:M$160)</f>
        <v>25000</v>
      </c>
      <c r="P28" s="441">
        <f ca="1">SUMIF('RG People and Prosperity Out 3 '!$L$146:$L$160, 'Funding by Outcome-UN entity'!$B28, 'RG People and Prosperity Out 3 '!N$146:N$160)</f>
        <v>25000</v>
      </c>
      <c r="Q28" s="441">
        <f ca="1">SUMIF('RG People and Prosperity Out 3 '!$L$146:$L$160, 'Funding by Outcome-UN entity'!$B28, 'RG People and Prosperity Out 3 '!O$146:O$160)</f>
        <v>0</v>
      </c>
      <c r="R28" s="441">
        <f ca="1">SUMIF('RG People and Prosperity Out 3 '!$L$146:$L$160, 'Funding by Outcome-UN entity'!$B28, 'RG People and Prosperity Out 3 '!P$146:P$160)</f>
        <v>0</v>
      </c>
      <c r="S28" s="441">
        <f ca="1">SUMIF('RG People and Prosperity Out 3 '!$L$146:$L$160, 'Funding by Outcome-UN entity'!$B28, 'RG People and Prosperity Out 3 '!Q$146:Q$160)</f>
        <v>0</v>
      </c>
      <c r="T28" s="441">
        <f ca="1">SUMIF('RG People and Prosperity Out 3 '!$L$146:$L$160, 'Funding by Outcome-UN entity'!$B28, 'RG People and Prosperity Out 3 '!R$146:R$160)</f>
        <v>0</v>
      </c>
      <c r="U28" s="444">
        <f ca="1">SUMIF('RG People and Prosperity Out 4'!$M$183:$M$196, 'Funding by Outcome-UN entity'!$B28, 'RG People and Prosperity Out 4'!N$183:N$196)</f>
        <v>10220000</v>
      </c>
      <c r="V28" s="444">
        <f ca="1">SUMIF('RG People and Prosperity Out 4'!$M$183:$M$196, 'Funding by Outcome-UN entity'!$B28, 'RG People and Prosperity Out 4'!O$183:O$196)</f>
        <v>8996000</v>
      </c>
      <c r="W28" s="444">
        <f ca="1">SUMIF('RG People and Prosperity Out 4'!$M$183:$M$196, 'Funding by Outcome-UN entity'!$B28, 'RG People and Prosperity Out 4'!P$183:P$196)</f>
        <v>1224000</v>
      </c>
      <c r="X28" s="444">
        <f ca="1">SUMIF('RG People and Prosperity Out 4'!$M$183:$M$196, 'Funding by Outcome-UN entity'!$B28, 'RG People and Prosperity Out 4'!Q$183:Q$196)</f>
        <v>810000</v>
      </c>
      <c r="Y28" s="444">
        <f ca="1">SUMIF('RG People and Prosperity Out 4'!$M$183:$M$196, 'Funding by Outcome-UN entity'!$B28, 'RG People and Prosperity Out 4'!R$183:R$196)</f>
        <v>0</v>
      </c>
      <c r="Z28" s="444">
        <f ca="1">SUMIF('RG People and Prosperity Out 4'!$M$183:$M$196, 'Funding by Outcome-UN entity'!$B28, 'RG People and Prosperity Out 4'!S$183:S$196)</f>
        <v>810000</v>
      </c>
      <c r="AA28" s="448">
        <f>SUMIF('RG Planet Out 5'!$R$135:$R$146, 'Funding by Outcome-UN entity'!$B28, 'RG Planet Out 5'!S$135:S$146)</f>
        <v>50000</v>
      </c>
      <c r="AB28" s="448">
        <f>SUMIF('RG Planet Out 5'!$R$135:$R$146, 'Funding by Outcome-UN entity'!$B28, 'RG Planet Out 5'!T$135:T$146)</f>
        <v>50000</v>
      </c>
      <c r="AC28" s="448">
        <f>SUMIF('RG Planet Out 5'!$R$135:$R$146, 'Funding by Outcome-UN entity'!$B28, 'RG Planet Out 5'!U$135:U$146)</f>
        <v>0</v>
      </c>
      <c r="AD28" s="448">
        <f>SUMIF('RG Planet Out 5'!$R$135:$R$146, 'Funding by Outcome-UN entity'!$B28, 'RG Planet Out 5'!V$135:V$146)</f>
        <v>0</v>
      </c>
      <c r="AE28" s="448">
        <f>SUMIF('RG Planet Out 5'!$R$135:$R$146, 'Funding by Outcome-UN entity'!$B28, 'RG Planet Out 5'!W$135:W$146)</f>
        <v>0</v>
      </c>
      <c r="AF28" s="448">
        <f>SUMIF('RG Planet Out 5'!$R$135:$R$146, 'Funding by Outcome-UN entity'!$B28, 'RG Planet Out 5'!X$135:X$146)</f>
        <v>0</v>
      </c>
    </row>
    <row r="29" spans="1:32">
      <c r="A29" s="1484" t="s">
        <v>1628</v>
      </c>
      <c r="B29" s="428" t="s">
        <v>337</v>
      </c>
      <c r="C29" s="433">
        <f>SUMIF('RG Peace Out 1'!$L$141:$L$154, 'Funding by Outcome-UN entity'!$B29, 'RG Peace Out 1'!M$141:M$154)</f>
        <v>300000</v>
      </c>
      <c r="D29" s="433">
        <f>SUMIF('RG Peace Out 1'!$L$141:$L$154, 'Funding by Outcome-UN entity'!$B29, 'RG Peace Out 1'!N$141:N$154)</f>
        <v>300000</v>
      </c>
      <c r="E29" s="435">
        <f>SUMIF('RG Peace Out 1'!$L$141:$L$154, 'Funding by Outcome-UN entity'!$B29, 'RG Peace Out 1'!O$141:O$154)</f>
        <v>0</v>
      </c>
      <c r="F29" s="433">
        <f>SUMIF('RG Peace Out 1'!$L$141:$L$154, 'Funding by Outcome-UN entity'!$B29, 'RG Peace Out 1'!P$141:P$154)</f>
        <v>0</v>
      </c>
      <c r="G29" s="433">
        <f>SUMIF('RG Peace Out 1'!$L$141:$L$154, 'Funding by Outcome-UN entity'!$B29, 'RG Peace Out 1'!Q$141:Q$154)</f>
        <v>0</v>
      </c>
      <c r="H29" s="435">
        <f>SUMIF('RG Peace Out 1'!$L$141:$L$154, 'Funding by Outcome-UN entity'!$B29, 'RG Peace Out 1'!R$141:R$154)</f>
        <v>0</v>
      </c>
      <c r="I29" s="437">
        <f>SUMIF('RG Peace Out 2'!$R$73:$R$78, 'Funding by Outcome-UN entity'!$B29, 'RG Peace Out 2'!S$73:S$78)</f>
        <v>0</v>
      </c>
      <c r="J29" s="437">
        <f>SUMIF('RG Peace Out 2'!$R$73:$R$78, 'Funding by Outcome-UN entity'!$B29, 'RG Peace Out 2'!T$73:T$78)</f>
        <v>0</v>
      </c>
      <c r="K29" s="439">
        <f>SUMIF('RG Peace Out 2'!$R$73:$R$78, 'Funding by Outcome-UN entity'!$B29, 'RG Peace Out 2'!U$73:U$78)</f>
        <v>0</v>
      </c>
      <c r="L29" s="437">
        <f>SUMIF('RG Peace Out 2'!$R$73:$R$78, 'Funding by Outcome-UN entity'!$B29, 'RG Peace Out 2'!V$73:V$78)</f>
        <v>0</v>
      </c>
      <c r="M29" s="437">
        <f>SUMIF('RG Peace Out 2'!$R$73:$R$78, 'Funding by Outcome-UN entity'!$B29, 'RG Peace Out 2'!W$73:W$78)</f>
        <v>0</v>
      </c>
      <c r="N29" s="439">
        <f>SUMIF('RG Peace Out 2'!$R$73:$R$78, 'Funding by Outcome-UN entity'!$B29, 'RG Peace Out 2'!X$73:X$78)</f>
        <v>0</v>
      </c>
      <c r="O29" s="441">
        <f>SUMIF('RG People and Prosperity Out 3 '!$L$146:$L$160, 'Funding by Outcome-UN entity'!$B29, 'RG People and Prosperity Out 3 '!M$146:M$160)</f>
        <v>0</v>
      </c>
      <c r="P29" s="441">
        <f>SUMIF('RG People and Prosperity Out 3 '!$L$146:$L$160, 'Funding by Outcome-UN entity'!$B29, 'RG People and Prosperity Out 3 '!N$146:N$160)</f>
        <v>0</v>
      </c>
      <c r="Q29" s="441">
        <f>SUMIF('RG People and Prosperity Out 3 '!$L$146:$L$160, 'Funding by Outcome-UN entity'!$B29, 'RG People and Prosperity Out 3 '!O$146:O$160)</f>
        <v>0</v>
      </c>
      <c r="R29" s="441">
        <f>SUMIF('RG People and Prosperity Out 3 '!$L$146:$L$160, 'Funding by Outcome-UN entity'!$B29, 'RG People and Prosperity Out 3 '!P$146:P$160)</f>
        <v>0</v>
      </c>
      <c r="S29" s="441">
        <f>SUMIF('RG People and Prosperity Out 3 '!$L$146:$L$160, 'Funding by Outcome-UN entity'!$B29, 'RG People and Prosperity Out 3 '!Q$146:Q$160)</f>
        <v>0</v>
      </c>
      <c r="T29" s="441">
        <f>SUMIF('RG People and Prosperity Out 3 '!$L$146:$L$160, 'Funding by Outcome-UN entity'!$B29, 'RG People and Prosperity Out 3 '!R$146:R$160)</f>
        <v>0</v>
      </c>
      <c r="U29" s="444">
        <f>SUMIF('RG People and Prosperity Out 4'!$M$183:$M$196, 'Funding by Outcome-UN entity'!$B29, 'RG People and Prosperity Out 4'!N$183:N$196)</f>
        <v>0</v>
      </c>
      <c r="V29" s="444">
        <f>SUMIF('RG People and Prosperity Out 4'!$M$183:$M$196, 'Funding by Outcome-UN entity'!$B29, 'RG People and Prosperity Out 4'!O$183:O$196)</f>
        <v>0</v>
      </c>
      <c r="W29" s="444">
        <f>SUMIF('RG People and Prosperity Out 4'!$M$183:$M$196, 'Funding by Outcome-UN entity'!$B29, 'RG People and Prosperity Out 4'!P$183:P$196)</f>
        <v>0</v>
      </c>
      <c r="X29" s="444">
        <f>SUMIF('RG People and Prosperity Out 4'!$M$183:$M$196, 'Funding by Outcome-UN entity'!$B29, 'RG People and Prosperity Out 4'!Q$183:Q$196)</f>
        <v>0</v>
      </c>
      <c r="Y29" s="444">
        <f>SUMIF('RG People and Prosperity Out 4'!$M$183:$M$196, 'Funding by Outcome-UN entity'!$B29, 'RG People and Prosperity Out 4'!R$183:R$196)</f>
        <v>0</v>
      </c>
      <c r="Z29" s="444">
        <f>SUMIF('RG People and Prosperity Out 4'!$M$183:$M$196, 'Funding by Outcome-UN entity'!$B29, 'RG People and Prosperity Out 4'!S$183:S$196)</f>
        <v>0</v>
      </c>
      <c r="AA29" s="448">
        <f>SUMIF('RG Planet Out 5'!$R$135:$R$146, 'Funding by Outcome-UN entity'!$B29, 'RG Planet Out 5'!S$135:S$146)</f>
        <v>0</v>
      </c>
      <c r="AB29" s="448">
        <f>SUMIF('RG Planet Out 5'!$R$135:$R$146, 'Funding by Outcome-UN entity'!$B29, 'RG Planet Out 5'!T$135:T$146)</f>
        <v>0</v>
      </c>
      <c r="AC29" s="448">
        <f>SUMIF('RG Planet Out 5'!$R$135:$R$146, 'Funding by Outcome-UN entity'!$B29, 'RG Planet Out 5'!U$135:U$146)</f>
        <v>0</v>
      </c>
      <c r="AD29" s="448">
        <f>SUMIF('RG Planet Out 5'!$R$135:$R$146, 'Funding by Outcome-UN entity'!$B29, 'RG Planet Out 5'!V$135:V$146)</f>
        <v>0</v>
      </c>
      <c r="AE29" s="448">
        <f>SUMIF('RG Planet Out 5'!$R$135:$R$146, 'Funding by Outcome-UN entity'!$B29, 'RG Planet Out 5'!W$135:W$146)</f>
        <v>0</v>
      </c>
      <c r="AF29" s="448">
        <f>SUMIF('RG Planet Out 5'!$R$135:$R$146, 'Funding by Outcome-UN entity'!$B29, 'RG Planet Out 5'!X$135:X$146)</f>
        <v>0</v>
      </c>
    </row>
    <row r="30" spans="1:32">
      <c r="A30" s="1484"/>
      <c r="B30" s="429" t="s">
        <v>1736</v>
      </c>
      <c r="C30" s="433">
        <f>SUMIF('RG Peace Out 1'!$L$141:$L$154, 'Funding by Outcome-UN entity'!$B30, 'RG Peace Out 1'!M$141:M$154)</f>
        <v>0</v>
      </c>
      <c r="D30" s="433">
        <f>SUMIF('RG Peace Out 1'!$L$141:$L$154, 'Funding by Outcome-UN entity'!$B30, 'RG Peace Out 1'!N$141:N$154)</f>
        <v>0</v>
      </c>
      <c r="E30" s="435">
        <f>SUMIF('RG Peace Out 1'!$L$141:$L$154, 'Funding by Outcome-UN entity'!$B30, 'RG Peace Out 1'!O$141:O$154)</f>
        <v>0</v>
      </c>
      <c r="F30" s="433">
        <f>SUMIF('RG Peace Out 1'!$L$141:$L$154, 'Funding by Outcome-UN entity'!$B30, 'RG Peace Out 1'!P$141:P$154)</f>
        <v>0</v>
      </c>
      <c r="G30" s="433">
        <f>SUMIF('RG Peace Out 1'!$L$141:$L$154, 'Funding by Outcome-UN entity'!$B30, 'RG Peace Out 1'!Q$141:Q$154)</f>
        <v>0</v>
      </c>
      <c r="H30" s="435">
        <f>SUMIF('RG Peace Out 1'!$L$141:$L$154, 'Funding by Outcome-UN entity'!$B30, 'RG Peace Out 1'!R$141:R$154)</f>
        <v>0</v>
      </c>
      <c r="I30" s="437">
        <f>SUMIF('RG Peace Out 2'!$R$73:$R$78, 'Funding by Outcome-UN entity'!$B30, 'RG Peace Out 2'!S$73:S$78)</f>
        <v>0</v>
      </c>
      <c r="J30" s="437">
        <f>SUMIF('RG Peace Out 2'!$R$73:$R$78, 'Funding by Outcome-UN entity'!$B30, 'RG Peace Out 2'!T$73:T$78)</f>
        <v>0</v>
      </c>
      <c r="K30" s="439">
        <f>SUMIF('RG Peace Out 2'!$R$73:$R$78, 'Funding by Outcome-UN entity'!$B30, 'RG Peace Out 2'!U$73:U$78)</f>
        <v>0</v>
      </c>
      <c r="L30" s="437">
        <f>SUMIF('RG Peace Out 2'!$R$73:$R$78, 'Funding by Outcome-UN entity'!$B30, 'RG Peace Out 2'!V$73:V$78)</f>
        <v>0</v>
      </c>
      <c r="M30" s="437">
        <f>SUMIF('RG Peace Out 2'!$R$73:$R$78, 'Funding by Outcome-UN entity'!$B30, 'RG Peace Out 2'!W$73:W$78)</f>
        <v>0</v>
      </c>
      <c r="N30" s="439">
        <f>SUMIF('RG Peace Out 2'!$R$73:$R$78, 'Funding by Outcome-UN entity'!$B30, 'RG Peace Out 2'!X$73:X$78)</f>
        <v>0</v>
      </c>
      <c r="O30" s="441">
        <f>SUMIF('RG People and Prosperity Out 3 '!$L$146:$L$160, 'Funding by Outcome-UN entity'!$B30, 'RG People and Prosperity Out 3 '!M$146:M$160)</f>
        <v>0</v>
      </c>
      <c r="P30" s="441">
        <f>SUMIF('RG People and Prosperity Out 3 '!$L$146:$L$160, 'Funding by Outcome-UN entity'!$B30, 'RG People and Prosperity Out 3 '!N$146:N$160)</f>
        <v>0</v>
      </c>
      <c r="Q30" s="441">
        <f>SUMIF('RG People and Prosperity Out 3 '!$L$146:$L$160, 'Funding by Outcome-UN entity'!$B30, 'RG People and Prosperity Out 3 '!O$146:O$160)</f>
        <v>0</v>
      </c>
      <c r="R30" s="441">
        <f>SUMIF('RG People and Prosperity Out 3 '!$L$146:$L$160, 'Funding by Outcome-UN entity'!$B30, 'RG People and Prosperity Out 3 '!P$146:P$160)</f>
        <v>0</v>
      </c>
      <c r="S30" s="441">
        <f>SUMIF('RG People and Prosperity Out 3 '!$L$146:$L$160, 'Funding by Outcome-UN entity'!$B30, 'RG People and Prosperity Out 3 '!Q$146:Q$160)</f>
        <v>0</v>
      </c>
      <c r="T30" s="441">
        <f>SUMIF('RG People and Prosperity Out 3 '!$L$146:$L$160, 'Funding by Outcome-UN entity'!$B30, 'RG People and Prosperity Out 3 '!R$146:R$160)</f>
        <v>0</v>
      </c>
      <c r="U30" s="444">
        <f ca="1">SUMIF('RG People and Prosperity Out 4'!$M$183:$M$196, 'Funding by Outcome-UN entity'!$B30, 'RG People and Prosperity Out 4'!N$183:N$196)</f>
        <v>504306</v>
      </c>
      <c r="V30" s="444">
        <f ca="1">SUMIF('RG People and Prosperity Out 4'!$M$183:$M$196, 'Funding by Outcome-UN entity'!$B30, 'RG People and Prosperity Out 4'!O$183:O$196)</f>
        <v>504306</v>
      </c>
      <c r="W30" s="444">
        <f ca="1">SUMIF('RG People and Prosperity Out 4'!$M$183:$M$196, 'Funding by Outcome-UN entity'!$B30, 'RG People and Prosperity Out 4'!P$183:P$196)</f>
        <v>0</v>
      </c>
      <c r="X30" s="444">
        <f ca="1">SUMIF('RG People and Prosperity Out 4'!$M$183:$M$196, 'Funding by Outcome-UN entity'!$B30, 'RG People and Prosperity Out 4'!Q$183:Q$196)</f>
        <v>0</v>
      </c>
      <c r="Y30" s="444">
        <f ca="1">SUMIF('RG People and Prosperity Out 4'!$M$183:$M$196, 'Funding by Outcome-UN entity'!$B30, 'RG People and Prosperity Out 4'!R$183:R$196)</f>
        <v>0</v>
      </c>
      <c r="Z30" s="444">
        <f ca="1">SUMIF('RG People and Prosperity Out 4'!$M$183:$M$196, 'Funding by Outcome-UN entity'!$B30, 'RG People and Prosperity Out 4'!S$183:S$196)</f>
        <v>0</v>
      </c>
      <c r="AA30" s="448">
        <f>SUMIF('RG Planet Out 5'!$R$135:$R$146, 'Funding by Outcome-UN entity'!$B30, 'RG Planet Out 5'!S$135:S$146)</f>
        <v>0</v>
      </c>
      <c r="AB30" s="448">
        <f>SUMIF('RG Planet Out 5'!$R$135:$R$146, 'Funding by Outcome-UN entity'!$B30, 'RG Planet Out 5'!T$135:T$146)</f>
        <v>0</v>
      </c>
      <c r="AC30" s="448">
        <f>SUMIF('RG Planet Out 5'!$R$135:$R$146, 'Funding by Outcome-UN entity'!$B30, 'RG Planet Out 5'!U$135:U$146)</f>
        <v>0</v>
      </c>
      <c r="AD30" s="448">
        <f>SUMIF('RG Planet Out 5'!$R$135:$R$146, 'Funding by Outcome-UN entity'!$B30, 'RG Planet Out 5'!V$135:V$146)</f>
        <v>0</v>
      </c>
      <c r="AE30" s="448">
        <f>SUMIF('RG Planet Out 5'!$R$135:$R$146, 'Funding by Outcome-UN entity'!$B30, 'RG Planet Out 5'!W$135:W$146)</f>
        <v>0</v>
      </c>
      <c r="AF30" s="448">
        <f>SUMIF('RG Planet Out 5'!$R$135:$R$146, 'Funding by Outcome-UN entity'!$B30, 'RG Planet Out 5'!X$135:X$146)</f>
        <v>0</v>
      </c>
    </row>
    <row r="31" spans="1:32">
      <c r="A31" s="1484"/>
      <c r="B31" s="430" t="s">
        <v>1296</v>
      </c>
      <c r="C31" s="433">
        <f>SUMIF('RG Peace Out 1'!$L$141:$L$154, 'Funding by Outcome-UN entity'!$B31, 'RG Peace Out 1'!M$141:M$154)</f>
        <v>0</v>
      </c>
      <c r="D31" s="433">
        <f>SUMIF('RG Peace Out 1'!$L$141:$L$154, 'Funding by Outcome-UN entity'!$B31, 'RG Peace Out 1'!N$141:N$154)</f>
        <v>0</v>
      </c>
      <c r="E31" s="435">
        <f>SUMIF('RG Peace Out 1'!$L$141:$L$154, 'Funding by Outcome-UN entity'!$B31, 'RG Peace Out 1'!O$141:O$154)</f>
        <v>0</v>
      </c>
      <c r="F31" s="433">
        <f>SUMIF('RG Peace Out 1'!$L$141:$L$154, 'Funding by Outcome-UN entity'!$B31, 'RG Peace Out 1'!P$141:P$154)</f>
        <v>0</v>
      </c>
      <c r="G31" s="433">
        <f>SUMIF('RG Peace Out 1'!$L$141:$L$154, 'Funding by Outcome-UN entity'!$B31, 'RG Peace Out 1'!Q$141:Q$154)</f>
        <v>0</v>
      </c>
      <c r="H31" s="435">
        <f>SUMIF('RG Peace Out 1'!$L$141:$L$154, 'Funding by Outcome-UN entity'!$B31, 'RG Peace Out 1'!R$141:R$154)</f>
        <v>0</v>
      </c>
      <c r="I31" s="437">
        <f>SUMIF('RG Peace Out 2'!$R$73:$R$78, 'Funding by Outcome-UN entity'!$B31, 'RG Peace Out 2'!S$73:S$78)</f>
        <v>0</v>
      </c>
      <c r="J31" s="437">
        <f>SUMIF('RG Peace Out 2'!$R$73:$R$78, 'Funding by Outcome-UN entity'!$B31, 'RG Peace Out 2'!T$73:T$78)</f>
        <v>0</v>
      </c>
      <c r="K31" s="439">
        <f>SUMIF('RG Peace Out 2'!$R$73:$R$78, 'Funding by Outcome-UN entity'!$B31, 'RG Peace Out 2'!U$73:U$78)</f>
        <v>0</v>
      </c>
      <c r="L31" s="437">
        <f>SUMIF('RG Peace Out 2'!$R$73:$R$78, 'Funding by Outcome-UN entity'!$B31, 'RG Peace Out 2'!V$73:V$78)</f>
        <v>0</v>
      </c>
      <c r="M31" s="437">
        <f>SUMIF('RG Peace Out 2'!$R$73:$R$78, 'Funding by Outcome-UN entity'!$B31, 'RG Peace Out 2'!W$73:W$78)</f>
        <v>0</v>
      </c>
      <c r="N31" s="439">
        <f>SUMIF('RG Peace Out 2'!$R$73:$R$78, 'Funding by Outcome-UN entity'!$B31, 'RG Peace Out 2'!X$73:X$78)</f>
        <v>0</v>
      </c>
      <c r="O31" s="441">
        <f>SUMIF('RG People and Prosperity Out 3 '!$L$146:$L$160, 'Funding by Outcome-UN entity'!$B31, 'RG People and Prosperity Out 3 '!M$146:M$160)</f>
        <v>0</v>
      </c>
      <c r="P31" s="441">
        <f>SUMIF('RG People and Prosperity Out 3 '!$L$146:$L$160, 'Funding by Outcome-UN entity'!$B31, 'RG People and Prosperity Out 3 '!N$146:N$160)</f>
        <v>0</v>
      </c>
      <c r="Q31" s="441">
        <f>SUMIF('RG People and Prosperity Out 3 '!$L$146:$L$160, 'Funding by Outcome-UN entity'!$B31, 'RG People and Prosperity Out 3 '!O$146:O$160)</f>
        <v>0</v>
      </c>
      <c r="R31" s="441">
        <f>SUMIF('RG People and Prosperity Out 3 '!$L$146:$L$160, 'Funding by Outcome-UN entity'!$B31, 'RG People and Prosperity Out 3 '!P$146:P$160)</f>
        <v>0</v>
      </c>
      <c r="S31" s="441">
        <f>SUMIF('RG People and Prosperity Out 3 '!$L$146:$L$160, 'Funding by Outcome-UN entity'!$B31, 'RG People and Prosperity Out 3 '!Q$146:Q$160)</f>
        <v>0</v>
      </c>
      <c r="T31" s="441">
        <f>SUMIF('RG People and Prosperity Out 3 '!$L$146:$L$160, 'Funding by Outcome-UN entity'!$B31, 'RG People and Prosperity Out 3 '!R$146:R$160)</f>
        <v>0</v>
      </c>
      <c r="U31" s="444">
        <f ca="1">SUMIF('RG People and Prosperity Out 4'!$M$183:$M$196, 'Funding by Outcome-UN entity'!$B31, 'RG People and Prosperity Out 4'!N$183:N$196)</f>
        <v>700000</v>
      </c>
      <c r="V31" s="444">
        <f ca="1">SUMIF('RG People and Prosperity Out 4'!$M$183:$M$196, 'Funding by Outcome-UN entity'!$B31, 'RG People and Prosperity Out 4'!O$183:O$196)</f>
        <v>100000</v>
      </c>
      <c r="W31" s="444">
        <f ca="1">SUMIF('RG People and Prosperity Out 4'!$M$183:$M$196, 'Funding by Outcome-UN entity'!$B31, 'RG People and Prosperity Out 4'!P$183:P$196)</f>
        <v>600000</v>
      </c>
      <c r="X31" s="444">
        <f ca="1">SUMIF('RG People and Prosperity Out 4'!$M$183:$M$196, 'Funding by Outcome-UN entity'!$B31, 'RG People and Prosperity Out 4'!Q$183:Q$196)</f>
        <v>0</v>
      </c>
      <c r="Y31" s="444">
        <f ca="1">SUMIF('RG People and Prosperity Out 4'!$M$183:$M$196, 'Funding by Outcome-UN entity'!$B31, 'RG People and Prosperity Out 4'!R$183:R$196)</f>
        <v>0</v>
      </c>
      <c r="Z31" s="444">
        <f ca="1">SUMIF('RG People and Prosperity Out 4'!$M$183:$M$196, 'Funding by Outcome-UN entity'!$B31, 'RG People and Prosperity Out 4'!S$183:S$196)</f>
        <v>0</v>
      </c>
      <c r="AA31" s="448">
        <f>SUMIF('RG Planet Out 5'!$R$135:$R$146, 'Funding by Outcome-UN entity'!$B31, 'RG Planet Out 5'!S$135:S$146)</f>
        <v>0</v>
      </c>
      <c r="AB31" s="448">
        <f>SUMIF('RG Planet Out 5'!$R$135:$R$146, 'Funding by Outcome-UN entity'!$B31, 'RG Planet Out 5'!T$135:T$146)</f>
        <v>0</v>
      </c>
      <c r="AC31" s="448">
        <f>SUMIF('RG Planet Out 5'!$R$135:$R$146, 'Funding by Outcome-UN entity'!$B31, 'RG Planet Out 5'!U$135:U$146)</f>
        <v>0</v>
      </c>
      <c r="AD31" s="448">
        <f>SUMIF('RG Planet Out 5'!$R$135:$R$146, 'Funding by Outcome-UN entity'!$B31, 'RG Planet Out 5'!V$135:V$146)</f>
        <v>0</v>
      </c>
      <c r="AE31" s="448">
        <f>SUMIF('RG Planet Out 5'!$R$135:$R$146, 'Funding by Outcome-UN entity'!$B31, 'RG Planet Out 5'!W$135:W$146)</f>
        <v>0</v>
      </c>
      <c r="AF31" s="448">
        <f>SUMIF('RG Planet Out 5'!$R$135:$R$146, 'Funding by Outcome-UN entity'!$B31, 'RG Planet Out 5'!X$135:X$146)</f>
        <v>0</v>
      </c>
    </row>
    <row r="32" spans="1:32">
      <c r="A32" s="1484"/>
      <c r="B32" s="431" t="s">
        <v>931</v>
      </c>
      <c r="C32" s="433">
        <f>SUMIF('RG Peace Out 1'!$L$141:$L$154, 'Funding by Outcome-UN entity'!$B32, 'RG Peace Out 1'!M$141:M$154)</f>
        <v>0</v>
      </c>
      <c r="D32" s="433">
        <f>SUMIF('RG Peace Out 1'!$L$141:$L$154, 'Funding by Outcome-UN entity'!$B32, 'RG Peace Out 1'!N$141:N$154)</f>
        <v>0</v>
      </c>
      <c r="E32" s="435">
        <f>SUMIF('RG Peace Out 1'!$L$141:$L$154, 'Funding by Outcome-UN entity'!$B32, 'RG Peace Out 1'!O$141:O$154)</f>
        <v>0</v>
      </c>
      <c r="F32" s="433">
        <f>SUMIF('RG Peace Out 1'!$L$141:$L$154, 'Funding by Outcome-UN entity'!$B32, 'RG Peace Out 1'!P$141:P$154)</f>
        <v>0</v>
      </c>
      <c r="G32" s="433">
        <f>SUMIF('RG Peace Out 1'!$L$141:$L$154, 'Funding by Outcome-UN entity'!$B32, 'RG Peace Out 1'!Q$141:Q$154)</f>
        <v>0</v>
      </c>
      <c r="H32" s="435">
        <f>SUMIF('RG Peace Out 1'!$L$141:$L$154, 'Funding by Outcome-UN entity'!$B32, 'RG Peace Out 1'!R$141:R$154)</f>
        <v>0</v>
      </c>
      <c r="I32" s="437">
        <f>SUMIF('RG Peace Out 2'!$R$73:$R$78, 'Funding by Outcome-UN entity'!$B32, 'RG Peace Out 2'!S$73:S$78)</f>
        <v>0</v>
      </c>
      <c r="J32" s="437">
        <f>SUMIF('RG Peace Out 2'!$R$73:$R$78, 'Funding by Outcome-UN entity'!$B32, 'RG Peace Out 2'!T$73:T$78)</f>
        <v>0</v>
      </c>
      <c r="K32" s="439">
        <f>SUMIF('RG Peace Out 2'!$R$73:$R$78, 'Funding by Outcome-UN entity'!$B32, 'RG Peace Out 2'!U$73:U$78)</f>
        <v>0</v>
      </c>
      <c r="L32" s="437">
        <f>SUMIF('RG Peace Out 2'!$R$73:$R$78, 'Funding by Outcome-UN entity'!$B32, 'RG Peace Out 2'!V$73:V$78)</f>
        <v>0</v>
      </c>
      <c r="M32" s="437">
        <f>SUMIF('RG Peace Out 2'!$R$73:$R$78, 'Funding by Outcome-UN entity'!$B32, 'RG Peace Out 2'!W$73:W$78)</f>
        <v>0</v>
      </c>
      <c r="N32" s="439">
        <f>SUMIF('RG Peace Out 2'!$R$73:$R$78, 'Funding by Outcome-UN entity'!$B32, 'RG Peace Out 2'!X$73:X$78)</f>
        <v>0</v>
      </c>
      <c r="O32" s="441">
        <f>SUMIF('RG People and Prosperity Out 3 '!$L$146:$L$160, 'Funding by Outcome-UN entity'!$B32, 'RG People and Prosperity Out 3 '!M$146:M$160)</f>
        <v>0</v>
      </c>
      <c r="P32" s="441">
        <f>SUMIF('RG People and Prosperity Out 3 '!$L$146:$L$160, 'Funding by Outcome-UN entity'!$B32, 'RG People and Prosperity Out 3 '!N$146:N$160)</f>
        <v>0</v>
      </c>
      <c r="Q32" s="441">
        <f>SUMIF('RG People and Prosperity Out 3 '!$L$146:$L$160, 'Funding by Outcome-UN entity'!$B32, 'RG People and Prosperity Out 3 '!O$146:O$160)</f>
        <v>0</v>
      </c>
      <c r="R32" s="441">
        <f>SUMIF('RG People and Prosperity Out 3 '!$L$146:$L$160, 'Funding by Outcome-UN entity'!$B32, 'RG People and Prosperity Out 3 '!P$146:P$160)</f>
        <v>0</v>
      </c>
      <c r="S32" s="441">
        <f>SUMIF('RG People and Prosperity Out 3 '!$L$146:$L$160, 'Funding by Outcome-UN entity'!$B32, 'RG People and Prosperity Out 3 '!Q$146:Q$160)</f>
        <v>0</v>
      </c>
      <c r="T32" s="441">
        <f>SUMIF('RG People and Prosperity Out 3 '!$L$146:$L$160, 'Funding by Outcome-UN entity'!$B32, 'RG People and Prosperity Out 3 '!R$146:R$160)</f>
        <v>0</v>
      </c>
      <c r="U32" s="444">
        <f ca="1">SUMIF('RG People and Prosperity Out 4'!$M$183:$M$196, 'Funding by Outcome-UN entity'!$B32, 'RG People and Prosperity Out 4'!N$183:N$196)</f>
        <v>67500</v>
      </c>
      <c r="V32" s="444">
        <f ca="1">SUMIF('RG People and Prosperity Out 4'!$M$183:$M$196, 'Funding by Outcome-UN entity'!$B32, 'RG People and Prosperity Out 4'!O$183:O$196)</f>
        <v>67500</v>
      </c>
      <c r="W32" s="444">
        <f ca="1">SUMIF('RG People and Prosperity Out 4'!$M$183:$M$196, 'Funding by Outcome-UN entity'!$B32, 'RG People and Prosperity Out 4'!P$183:P$196)</f>
        <v>0</v>
      </c>
      <c r="X32" s="444">
        <f ca="1">SUMIF('RG People and Prosperity Out 4'!$M$183:$M$196, 'Funding by Outcome-UN entity'!$B32, 'RG People and Prosperity Out 4'!Q$183:Q$196)</f>
        <v>0</v>
      </c>
      <c r="Y32" s="444">
        <f ca="1">SUMIF('RG People and Prosperity Out 4'!$M$183:$M$196, 'Funding by Outcome-UN entity'!$B32, 'RG People and Prosperity Out 4'!R$183:R$196)</f>
        <v>0</v>
      </c>
      <c r="Z32" s="444">
        <f ca="1">SUMIF('RG People and Prosperity Out 4'!$M$183:$M$196, 'Funding by Outcome-UN entity'!$B32, 'RG People and Prosperity Out 4'!S$183:S$196)</f>
        <v>0</v>
      </c>
      <c r="AA32" s="448">
        <f>SUMIF('RG Planet Out 5'!$R$135:$R$146, 'Funding by Outcome-UN entity'!$B32, 'RG Planet Out 5'!S$135:S$146)</f>
        <v>0</v>
      </c>
      <c r="AB32" s="448">
        <f>SUMIF('RG Planet Out 5'!$R$135:$R$146, 'Funding by Outcome-UN entity'!$B32, 'RG Planet Out 5'!T$135:T$146)</f>
        <v>0</v>
      </c>
      <c r="AC32" s="448">
        <f>SUMIF('RG Planet Out 5'!$R$135:$R$146, 'Funding by Outcome-UN entity'!$B32, 'RG Planet Out 5'!U$135:U$146)</f>
        <v>0</v>
      </c>
      <c r="AD32" s="448">
        <f>SUMIF('RG Planet Out 5'!$R$135:$R$146, 'Funding by Outcome-UN entity'!$B32, 'RG Planet Out 5'!V$135:V$146)</f>
        <v>0</v>
      </c>
      <c r="AE32" s="448">
        <f>SUMIF('RG Planet Out 5'!$R$135:$R$146, 'Funding by Outcome-UN entity'!$B32, 'RG Planet Out 5'!W$135:W$146)</f>
        <v>0</v>
      </c>
      <c r="AF32" s="448">
        <f>SUMIF('RG Planet Out 5'!$R$135:$R$146, 'Funding by Outcome-UN entity'!$B32, 'RG Planet Out 5'!X$135:X$146)</f>
        <v>0</v>
      </c>
    </row>
    <row r="33" spans="2:32" ht="17.45" customHeight="1">
      <c r="B33" s="450" t="s">
        <v>448</v>
      </c>
      <c r="C33" s="451">
        <f t="shared" ref="C33:AF33" si="0">SUM(C5:C32)</f>
        <v>15365371</v>
      </c>
      <c r="D33" s="451">
        <f t="shared" si="0"/>
        <v>11279059</v>
      </c>
      <c r="E33" s="451">
        <f t="shared" si="0"/>
        <v>4086312</v>
      </c>
      <c r="F33" s="451">
        <f t="shared" si="0"/>
        <v>5548975</v>
      </c>
      <c r="G33" s="451">
        <f t="shared" si="0"/>
        <v>2678975</v>
      </c>
      <c r="H33" s="451">
        <f t="shared" si="0"/>
        <v>2870000</v>
      </c>
      <c r="I33" s="451">
        <f t="shared" ca="1" si="0"/>
        <v>2671600</v>
      </c>
      <c r="J33" s="451">
        <f t="shared" ca="1" si="0"/>
        <v>2128600</v>
      </c>
      <c r="K33" s="451">
        <f t="shared" ca="1" si="0"/>
        <v>543000</v>
      </c>
      <c r="L33" s="451">
        <f t="shared" ca="1" si="0"/>
        <v>1522900</v>
      </c>
      <c r="M33" s="451">
        <f t="shared" ca="1" si="0"/>
        <v>539400</v>
      </c>
      <c r="N33" s="451">
        <f t="shared" ca="1" si="0"/>
        <v>983500</v>
      </c>
      <c r="O33" s="451">
        <f t="shared" ca="1" si="0"/>
        <v>30864530.66384</v>
      </c>
      <c r="P33" s="451">
        <f t="shared" ca="1" si="0"/>
        <v>29555227.675000001</v>
      </c>
      <c r="Q33" s="451">
        <f t="shared" ca="1" si="0"/>
        <v>1309302.98884</v>
      </c>
      <c r="R33" s="451">
        <f t="shared" ca="1" si="0"/>
        <v>6413399.2999999998</v>
      </c>
      <c r="S33" s="451">
        <f t="shared" ca="1" si="0"/>
        <v>3648552.3</v>
      </c>
      <c r="T33" s="451">
        <f t="shared" ca="1" si="0"/>
        <v>2764847</v>
      </c>
      <c r="U33" s="451">
        <f t="shared" ca="1" si="0"/>
        <v>37456075.170000002</v>
      </c>
      <c r="V33" s="451">
        <f t="shared" ca="1" si="0"/>
        <v>28771897.170000002</v>
      </c>
      <c r="W33" s="451">
        <f t="shared" ca="1" si="0"/>
        <v>8684178</v>
      </c>
      <c r="X33" s="451">
        <f t="shared" ca="1" si="0"/>
        <v>19680574</v>
      </c>
      <c r="Y33" s="451">
        <f t="shared" ca="1" si="0"/>
        <v>1712644</v>
      </c>
      <c r="Z33" s="451">
        <f t="shared" ca="1" si="0"/>
        <v>17967930</v>
      </c>
      <c r="AA33" s="451">
        <f t="shared" si="0"/>
        <v>22329647.724999998</v>
      </c>
      <c r="AB33" s="451">
        <f t="shared" si="0"/>
        <v>14261394.625</v>
      </c>
      <c r="AC33" s="451">
        <f t="shared" si="0"/>
        <v>8068253.0999999996</v>
      </c>
      <c r="AD33" s="451">
        <f t="shared" si="0"/>
        <v>20928913.539999999</v>
      </c>
      <c r="AE33" s="451">
        <f t="shared" si="0"/>
        <v>7841004.5399999991</v>
      </c>
      <c r="AF33" s="451">
        <f t="shared" si="0"/>
        <v>13087909</v>
      </c>
    </row>
    <row r="36" spans="2:32">
      <c r="B36" s="1485"/>
      <c r="C36" s="1467">
        <v>2021</v>
      </c>
      <c r="D36" s="1467"/>
      <c r="E36" s="1467"/>
      <c r="F36" s="1468">
        <v>2022</v>
      </c>
      <c r="G36" s="1468"/>
      <c r="H36" s="1468"/>
      <c r="I36" s="1469" t="s">
        <v>68</v>
      </c>
      <c r="J36" s="1469"/>
      <c r="K36" s="1469"/>
    </row>
    <row r="37" spans="2:32">
      <c r="B37" s="1486"/>
      <c r="C37" s="462" t="s">
        <v>1622</v>
      </c>
      <c r="D37" s="462" t="s">
        <v>1623</v>
      </c>
      <c r="E37" s="462" t="s">
        <v>78</v>
      </c>
      <c r="F37" s="450" t="s">
        <v>1622</v>
      </c>
      <c r="G37" s="450" t="s">
        <v>1623</v>
      </c>
      <c r="H37" s="450" t="s">
        <v>78</v>
      </c>
      <c r="I37" s="463" t="s">
        <v>1622</v>
      </c>
      <c r="J37" s="463" t="s">
        <v>1623</v>
      </c>
      <c r="K37" s="463" t="s">
        <v>78</v>
      </c>
    </row>
    <row r="38" spans="2:32">
      <c r="B38" s="464" t="s">
        <v>1629</v>
      </c>
      <c r="C38" s="456">
        <f>C33</f>
        <v>15365371</v>
      </c>
      <c r="D38" s="456">
        <f t="shared" ref="D38:H38" si="1">D33</f>
        <v>11279059</v>
      </c>
      <c r="E38" s="456">
        <f t="shared" si="1"/>
        <v>4086312</v>
      </c>
      <c r="F38" s="458">
        <f t="shared" si="1"/>
        <v>5548975</v>
      </c>
      <c r="G38" s="458">
        <f t="shared" si="1"/>
        <v>2678975</v>
      </c>
      <c r="H38" s="458">
        <f t="shared" si="1"/>
        <v>2870000</v>
      </c>
      <c r="I38" s="460">
        <f>SUM(C38+F38)</f>
        <v>20914346</v>
      </c>
      <c r="J38" s="460">
        <f t="shared" ref="J38:K42" si="2">SUM(D38+G38)</f>
        <v>13958034</v>
      </c>
      <c r="K38" s="460">
        <f t="shared" si="2"/>
        <v>6956312</v>
      </c>
    </row>
    <row r="39" spans="2:32">
      <c r="B39" s="464" t="s">
        <v>1630</v>
      </c>
      <c r="C39" s="456">
        <f ca="1">I33</f>
        <v>2671600</v>
      </c>
      <c r="D39" s="456">
        <f t="shared" ref="D39:H39" ca="1" si="3">J33</f>
        <v>2128600</v>
      </c>
      <c r="E39" s="456">
        <f t="shared" ca="1" si="3"/>
        <v>543000</v>
      </c>
      <c r="F39" s="458">
        <f t="shared" ca="1" si="3"/>
        <v>1522900</v>
      </c>
      <c r="G39" s="458">
        <f t="shared" ca="1" si="3"/>
        <v>539400</v>
      </c>
      <c r="H39" s="458">
        <f t="shared" ca="1" si="3"/>
        <v>983500</v>
      </c>
      <c r="I39" s="460">
        <f t="shared" ref="I39:I42" ca="1" si="4">SUM(C39+F39)</f>
        <v>4194500</v>
      </c>
      <c r="J39" s="460">
        <f t="shared" ca="1" si="2"/>
        <v>2668000</v>
      </c>
      <c r="K39" s="460">
        <f t="shared" ca="1" si="2"/>
        <v>1526500</v>
      </c>
    </row>
    <row r="40" spans="2:32">
      <c r="B40" s="464" t="s">
        <v>1631</v>
      </c>
      <c r="C40" s="456">
        <f ca="1">O33</f>
        <v>30864530.66384</v>
      </c>
      <c r="D40" s="456">
        <f t="shared" ref="D40:H40" ca="1" si="5">P33</f>
        <v>29555227.675000001</v>
      </c>
      <c r="E40" s="456">
        <f t="shared" ca="1" si="5"/>
        <v>1309302.98884</v>
      </c>
      <c r="F40" s="458">
        <f t="shared" ca="1" si="5"/>
        <v>6413399.2999999998</v>
      </c>
      <c r="G40" s="458">
        <f t="shared" ca="1" si="5"/>
        <v>3648552.3</v>
      </c>
      <c r="H40" s="458">
        <f t="shared" ca="1" si="5"/>
        <v>2764847</v>
      </c>
      <c r="I40" s="460">
        <f t="shared" ca="1" si="4"/>
        <v>37277929.96384</v>
      </c>
      <c r="J40" s="460">
        <f t="shared" ca="1" si="2"/>
        <v>33203779.975000001</v>
      </c>
      <c r="K40" s="460">
        <f t="shared" ca="1" si="2"/>
        <v>4074149.9888399998</v>
      </c>
    </row>
    <row r="41" spans="2:32">
      <c r="B41" s="464" t="s">
        <v>1632</v>
      </c>
      <c r="C41" s="456">
        <f ca="1">U33</f>
        <v>37456075.170000002</v>
      </c>
      <c r="D41" s="456">
        <f t="shared" ref="D41:H41" ca="1" si="6">V33</f>
        <v>28771897.170000002</v>
      </c>
      <c r="E41" s="456">
        <f t="shared" ca="1" si="6"/>
        <v>8684178</v>
      </c>
      <c r="F41" s="458">
        <f t="shared" ca="1" si="6"/>
        <v>19680574</v>
      </c>
      <c r="G41" s="458">
        <f t="shared" ca="1" si="6"/>
        <v>1712644</v>
      </c>
      <c r="H41" s="458">
        <f t="shared" ca="1" si="6"/>
        <v>17967930</v>
      </c>
      <c r="I41" s="460">
        <f t="shared" ca="1" si="4"/>
        <v>57136649.170000002</v>
      </c>
      <c r="J41" s="460">
        <f t="shared" ca="1" si="2"/>
        <v>30484541.170000002</v>
      </c>
      <c r="K41" s="460">
        <f t="shared" ca="1" si="2"/>
        <v>26652108</v>
      </c>
    </row>
    <row r="42" spans="2:32">
      <c r="B42" s="464" t="s">
        <v>1633</v>
      </c>
      <c r="C42" s="456">
        <f>AA33</f>
        <v>22329647.724999998</v>
      </c>
      <c r="D42" s="456">
        <f t="shared" ref="D42:H42" si="7">AB33</f>
        <v>14261394.625</v>
      </c>
      <c r="E42" s="456">
        <f t="shared" si="7"/>
        <v>8068253.0999999996</v>
      </c>
      <c r="F42" s="458">
        <f t="shared" si="7"/>
        <v>20928913.539999999</v>
      </c>
      <c r="G42" s="458">
        <f t="shared" si="7"/>
        <v>7841004.5399999991</v>
      </c>
      <c r="H42" s="458">
        <f t="shared" si="7"/>
        <v>13087909</v>
      </c>
      <c r="I42" s="460">
        <f t="shared" si="4"/>
        <v>43258561.265000001</v>
      </c>
      <c r="J42" s="460">
        <f t="shared" si="2"/>
        <v>22102399.164999999</v>
      </c>
      <c r="K42" s="460">
        <f t="shared" si="2"/>
        <v>21156162.100000001</v>
      </c>
    </row>
    <row r="43" spans="2:32" ht="15">
      <c r="B43" s="465" t="s">
        <v>448</v>
      </c>
      <c r="C43" s="457">
        <f ca="1">SUM(C38:C42)</f>
        <v>108687224.55883999</v>
      </c>
      <c r="D43" s="457">
        <f t="shared" ref="D43:K43" ca="1" si="8">SUM(D38:D42)</f>
        <v>85996178.469999999</v>
      </c>
      <c r="E43" s="457">
        <f t="shared" ca="1" si="8"/>
        <v>22691046.08884</v>
      </c>
      <c r="F43" s="459">
        <f t="shared" ca="1" si="8"/>
        <v>54094761.840000004</v>
      </c>
      <c r="G43" s="459">
        <f t="shared" ca="1" si="8"/>
        <v>16420575.84</v>
      </c>
      <c r="H43" s="459">
        <f t="shared" ca="1" si="8"/>
        <v>37674186</v>
      </c>
      <c r="I43" s="461">
        <f t="shared" ca="1" si="8"/>
        <v>162781986.39884001</v>
      </c>
      <c r="J43" s="461">
        <f t="shared" ca="1" si="8"/>
        <v>102416754.31</v>
      </c>
      <c r="K43" s="461">
        <f t="shared" ca="1" si="8"/>
        <v>60365232.08884</v>
      </c>
    </row>
  </sheetData>
  <mergeCells count="20">
    <mergeCell ref="F3:H3"/>
    <mergeCell ref="I2:N2"/>
    <mergeCell ref="I3:K3"/>
    <mergeCell ref="L3:N3"/>
    <mergeCell ref="AA2:AF2"/>
    <mergeCell ref="AA3:AC3"/>
    <mergeCell ref="AD3:AF3"/>
    <mergeCell ref="A29:A32"/>
    <mergeCell ref="C36:E36"/>
    <mergeCell ref="F36:H36"/>
    <mergeCell ref="I36:K36"/>
    <mergeCell ref="B36:B37"/>
    <mergeCell ref="O2:T2"/>
    <mergeCell ref="O3:Q3"/>
    <mergeCell ref="R3:T3"/>
    <mergeCell ref="U2:Z2"/>
    <mergeCell ref="U3:W3"/>
    <mergeCell ref="X3:Z3"/>
    <mergeCell ref="C2:H2"/>
    <mergeCell ref="C3:E3"/>
  </mergeCells>
  <phoneticPr fontId="37"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FB2B4-035E-4B9F-A6AF-9FFCA3B94877}">
  <dimension ref="A3:K33"/>
  <sheetViews>
    <sheetView workbookViewId="0">
      <selection activeCell="C5" sqref="C5"/>
    </sheetView>
  </sheetViews>
  <sheetFormatPr defaultRowHeight="12.75"/>
  <cols>
    <col min="1" max="1" width="10.140625" customWidth="1"/>
    <col min="2" max="2" width="30.42578125" bestFit="1" customWidth="1"/>
    <col min="3" max="3" width="15.28515625" bestFit="1" customWidth="1"/>
    <col min="4" max="8" width="14.85546875" bestFit="1" customWidth="1"/>
    <col min="9" max="10" width="15.28515625" bestFit="1" customWidth="1"/>
    <col min="11" max="11" width="14.42578125" bestFit="1" customWidth="1"/>
  </cols>
  <sheetData>
    <row r="3" spans="2:11">
      <c r="B3" s="426"/>
      <c r="C3" s="1488">
        <v>2021</v>
      </c>
      <c r="D3" s="1488"/>
      <c r="E3" s="1488"/>
      <c r="F3" s="1491">
        <v>2022</v>
      </c>
      <c r="G3" s="1491"/>
      <c r="H3" s="1491"/>
      <c r="I3" s="1492" t="s">
        <v>68</v>
      </c>
      <c r="J3" s="1492"/>
      <c r="K3" s="1492"/>
    </row>
    <row r="4" spans="2:11">
      <c r="B4" s="426"/>
      <c r="C4" s="443" t="s">
        <v>1622</v>
      </c>
      <c r="D4" s="443" t="s">
        <v>1623</v>
      </c>
      <c r="E4" s="443" t="s">
        <v>78</v>
      </c>
      <c r="F4" s="445" t="s">
        <v>1622</v>
      </c>
      <c r="G4" s="445" t="s">
        <v>1623</v>
      </c>
      <c r="H4" s="445" t="s">
        <v>78</v>
      </c>
      <c r="I4" s="452" t="s">
        <v>1622</v>
      </c>
      <c r="J4" s="452" t="s">
        <v>1623</v>
      </c>
      <c r="K4" s="452" t="s">
        <v>78</v>
      </c>
    </row>
    <row r="5" spans="2:11">
      <c r="B5" s="427" t="s">
        <v>624</v>
      </c>
      <c r="C5" s="444">
        <f ca="1">SUM('Funding by Outcome-UN entity'!C5+'Funding by Outcome-UN entity'!I5+'Funding by Outcome-UN entity'!O5+'Funding by Outcome-UN entity'!U5+'Funding by Outcome-UN entity'!AA5)</f>
        <v>1463805.18884</v>
      </c>
      <c r="D5" s="444">
        <f ca="1">SUM('Funding by Outcome-UN entity'!D5+'Funding by Outcome-UN entity'!J5+'Funding by Outcome-UN entity'!P5+'Funding by Outcome-UN entity'!V5+'Funding by Outcome-UN entity'!AB5)</f>
        <v>1417896.1999999997</v>
      </c>
      <c r="E5" s="444">
        <f ca="1">SUM('Funding by Outcome-UN entity'!E5+'Funding by Outcome-UN entity'!K5+'Funding by Outcome-UN entity'!Q5+'Funding by Outcome-UN entity'!W5+'Funding by Outcome-UN entity'!AC5)</f>
        <v>45908.988839999991</v>
      </c>
      <c r="F5" s="446">
        <f ca="1">SUM('Funding by Outcome-UN entity'!F5+'Funding by Outcome-UN entity'!L5+'Funding by Outcome-UN entity'!R5+'Funding by Outcome-UN entity'!X5+'Funding by Outcome-UN entity'!AD5)</f>
        <v>48476.67</v>
      </c>
      <c r="G5" s="446">
        <f ca="1">SUM('Funding by Outcome-UN entity'!G5+'Funding by Outcome-UN entity'!M5+'Funding by Outcome-UN entity'!S5+'Funding by Outcome-UN entity'!Y5+'Funding by Outcome-UN entity'!AE5)</f>
        <v>48476.67</v>
      </c>
      <c r="H5" s="446">
        <f ca="1">SUM('Funding by Outcome-UN entity'!H5+'Funding by Outcome-UN entity'!N5+'Funding by Outcome-UN entity'!T5+'Funding by Outcome-UN entity'!Z5+'Funding by Outcome-UN entity'!AF5)</f>
        <v>0</v>
      </c>
      <c r="I5" s="453">
        <f ca="1">C5+F5</f>
        <v>1512281.8588399999</v>
      </c>
      <c r="J5" s="453">
        <f t="shared" ref="J5:K5" ca="1" si="0">D5+G5</f>
        <v>1466372.8699999996</v>
      </c>
      <c r="K5" s="453">
        <f t="shared" ca="1" si="0"/>
        <v>45908.988839999991</v>
      </c>
    </row>
    <row r="6" spans="2:11">
      <c r="B6" s="427" t="s">
        <v>791</v>
      </c>
      <c r="C6" s="444">
        <f ca="1">SUM('Funding by Outcome-UN entity'!C6+'Funding by Outcome-UN entity'!I6+'Funding by Outcome-UN entity'!O6+'Funding by Outcome-UN entity'!U6+'Funding by Outcome-UN entity'!AA6)</f>
        <v>24966000</v>
      </c>
      <c r="D6" s="444">
        <f ca="1">SUM('Funding by Outcome-UN entity'!D6+'Funding by Outcome-UN entity'!J6+'Funding by Outcome-UN entity'!P6+'Funding by Outcome-UN entity'!V6+'Funding by Outcome-UN entity'!AB6)</f>
        <v>24966000</v>
      </c>
      <c r="E6" s="444">
        <f ca="1">SUM('Funding by Outcome-UN entity'!E6+'Funding by Outcome-UN entity'!K6+'Funding by Outcome-UN entity'!Q6+'Funding by Outcome-UN entity'!W6+'Funding by Outcome-UN entity'!AC6)</f>
        <v>0</v>
      </c>
      <c r="F6" s="446">
        <f ca="1">SUM('Funding by Outcome-UN entity'!F6+'Funding by Outcome-UN entity'!L6+'Funding by Outcome-UN entity'!R6+'Funding by Outcome-UN entity'!X6+'Funding by Outcome-UN entity'!AD6)</f>
        <v>0</v>
      </c>
      <c r="G6" s="446">
        <f ca="1">SUM('Funding by Outcome-UN entity'!G6+'Funding by Outcome-UN entity'!M6+'Funding by Outcome-UN entity'!S6+'Funding by Outcome-UN entity'!Y6+'Funding by Outcome-UN entity'!AE6)</f>
        <v>0</v>
      </c>
      <c r="H6" s="446">
        <f ca="1">SUM('Funding by Outcome-UN entity'!H6+'Funding by Outcome-UN entity'!N6+'Funding by Outcome-UN entity'!T6+'Funding by Outcome-UN entity'!Z6+'Funding by Outcome-UN entity'!AF6)</f>
        <v>0</v>
      </c>
      <c r="I6" s="453">
        <f t="shared" ref="I6:I32" ca="1" si="1">C6+F6</f>
        <v>24966000</v>
      </c>
      <c r="J6" s="453">
        <f t="shared" ref="J6:J32" ca="1" si="2">D6+G6</f>
        <v>24966000</v>
      </c>
      <c r="K6" s="453">
        <f t="shared" ref="K6:K32" ca="1" si="3">E6+H6</f>
        <v>0</v>
      </c>
    </row>
    <row r="7" spans="2:11">
      <c r="B7" s="427" t="s">
        <v>204</v>
      </c>
      <c r="C7" s="444">
        <f ca="1">SUM('Funding by Outcome-UN entity'!C7+'Funding by Outcome-UN entity'!I7+'Funding by Outcome-UN entity'!O7+'Funding by Outcome-UN entity'!U7+'Funding by Outcome-UN entity'!AA7)</f>
        <v>825000</v>
      </c>
      <c r="D7" s="444">
        <f ca="1">SUM('Funding by Outcome-UN entity'!D7+'Funding by Outcome-UN entity'!J7+'Funding by Outcome-UN entity'!P7+'Funding by Outcome-UN entity'!V7+'Funding by Outcome-UN entity'!AB7)</f>
        <v>550000</v>
      </c>
      <c r="E7" s="444">
        <f ca="1">SUM('Funding by Outcome-UN entity'!E7+'Funding by Outcome-UN entity'!K7+'Funding by Outcome-UN entity'!Q7+'Funding by Outcome-UN entity'!W7+'Funding by Outcome-UN entity'!AC7)</f>
        <v>275000</v>
      </c>
      <c r="F7" s="446">
        <f ca="1">SUM('Funding by Outcome-UN entity'!F7+'Funding by Outcome-UN entity'!L7+'Funding by Outcome-UN entity'!R7+'Funding by Outcome-UN entity'!X7+'Funding by Outcome-UN entity'!AD7)</f>
        <v>125000</v>
      </c>
      <c r="G7" s="446">
        <f ca="1">SUM('Funding by Outcome-UN entity'!G7+'Funding by Outcome-UN entity'!M7+'Funding by Outcome-UN entity'!S7+'Funding by Outcome-UN entity'!Y7+'Funding by Outcome-UN entity'!AE7)</f>
        <v>125000</v>
      </c>
      <c r="H7" s="446">
        <f ca="1">SUM('Funding by Outcome-UN entity'!H7+'Funding by Outcome-UN entity'!N7+'Funding by Outcome-UN entity'!T7+'Funding by Outcome-UN entity'!Z7+'Funding by Outcome-UN entity'!AF7)</f>
        <v>0</v>
      </c>
      <c r="I7" s="453">
        <f t="shared" ca="1" si="1"/>
        <v>950000</v>
      </c>
      <c r="J7" s="453">
        <f t="shared" ca="1" si="2"/>
        <v>675000</v>
      </c>
      <c r="K7" s="453">
        <f t="shared" ca="1" si="3"/>
        <v>275000</v>
      </c>
    </row>
    <row r="8" spans="2:11">
      <c r="B8" s="427" t="s">
        <v>673</v>
      </c>
      <c r="C8" s="444">
        <f ca="1">SUM('Funding by Outcome-UN entity'!C8+'Funding by Outcome-UN entity'!I8+'Funding by Outcome-UN entity'!O8+'Funding by Outcome-UN entity'!U8+'Funding by Outcome-UN entity'!AA8)</f>
        <v>384000</v>
      </c>
      <c r="D8" s="444">
        <f ca="1">SUM('Funding by Outcome-UN entity'!D8+'Funding by Outcome-UN entity'!J8+'Funding by Outcome-UN entity'!P8+'Funding by Outcome-UN entity'!V8+'Funding by Outcome-UN entity'!AB8)</f>
        <v>384000</v>
      </c>
      <c r="E8" s="444">
        <f ca="1">SUM('Funding by Outcome-UN entity'!E8+'Funding by Outcome-UN entity'!K8+'Funding by Outcome-UN entity'!Q8+'Funding by Outcome-UN entity'!W8+'Funding by Outcome-UN entity'!AC8)</f>
        <v>0</v>
      </c>
      <c r="F8" s="446">
        <f ca="1">SUM('Funding by Outcome-UN entity'!F8+'Funding by Outcome-UN entity'!L8+'Funding by Outcome-UN entity'!R8+'Funding by Outcome-UN entity'!X8+'Funding by Outcome-UN entity'!AD8)</f>
        <v>250000</v>
      </c>
      <c r="G8" s="446">
        <f ca="1">SUM('Funding by Outcome-UN entity'!G8+'Funding by Outcome-UN entity'!M8+'Funding by Outcome-UN entity'!S8+'Funding by Outcome-UN entity'!Y8+'Funding by Outcome-UN entity'!AE8)</f>
        <v>250000</v>
      </c>
      <c r="H8" s="446">
        <f ca="1">SUM('Funding by Outcome-UN entity'!H8+'Funding by Outcome-UN entity'!N8+'Funding by Outcome-UN entity'!T8+'Funding by Outcome-UN entity'!Z8+'Funding by Outcome-UN entity'!AF8)</f>
        <v>0</v>
      </c>
      <c r="I8" s="453">
        <f t="shared" ca="1" si="1"/>
        <v>634000</v>
      </c>
      <c r="J8" s="453">
        <f t="shared" ca="1" si="2"/>
        <v>634000</v>
      </c>
      <c r="K8" s="453">
        <f t="shared" ca="1" si="3"/>
        <v>0</v>
      </c>
    </row>
    <row r="9" spans="2:11">
      <c r="B9" s="427" t="s">
        <v>714</v>
      </c>
      <c r="C9" s="444">
        <f ca="1">SUM('Funding by Outcome-UN entity'!C9+'Funding by Outcome-UN entity'!I9+'Funding by Outcome-UN entity'!O9+'Funding by Outcome-UN entity'!U9+'Funding by Outcome-UN entity'!AA9)</f>
        <v>2166514</v>
      </c>
      <c r="D9" s="444">
        <f ca="1">SUM('Funding by Outcome-UN entity'!D9+'Funding by Outcome-UN entity'!J9+'Funding by Outcome-UN entity'!P9+'Funding by Outcome-UN entity'!V9+'Funding by Outcome-UN entity'!AB9)</f>
        <v>2166514</v>
      </c>
      <c r="E9" s="444">
        <f ca="1">SUM('Funding by Outcome-UN entity'!E9+'Funding by Outcome-UN entity'!K9+'Funding by Outcome-UN entity'!Q9+'Funding by Outcome-UN entity'!W9+'Funding by Outcome-UN entity'!AC9)</f>
        <v>0</v>
      </c>
      <c r="F9" s="446">
        <f ca="1">SUM('Funding by Outcome-UN entity'!F9+'Funding by Outcome-UN entity'!L9+'Funding by Outcome-UN entity'!R9+'Funding by Outcome-UN entity'!X9+'Funding by Outcome-UN entity'!AD9)</f>
        <v>1002792</v>
      </c>
      <c r="G9" s="446">
        <f ca="1">SUM('Funding by Outcome-UN entity'!G9+'Funding by Outcome-UN entity'!M9+'Funding by Outcome-UN entity'!S9+'Funding by Outcome-UN entity'!Y9+'Funding by Outcome-UN entity'!AE9)</f>
        <v>1002792</v>
      </c>
      <c r="H9" s="446">
        <f ca="1">SUM('Funding by Outcome-UN entity'!H9+'Funding by Outcome-UN entity'!N9+'Funding by Outcome-UN entity'!T9+'Funding by Outcome-UN entity'!Z9+'Funding by Outcome-UN entity'!AF9)</f>
        <v>0</v>
      </c>
      <c r="I9" s="453">
        <f t="shared" ca="1" si="1"/>
        <v>3169306</v>
      </c>
      <c r="J9" s="453">
        <f t="shared" ca="1" si="2"/>
        <v>3169306</v>
      </c>
      <c r="K9" s="453">
        <f t="shared" ca="1" si="3"/>
        <v>0</v>
      </c>
    </row>
    <row r="10" spans="2:11">
      <c r="B10" s="427" t="s">
        <v>221</v>
      </c>
      <c r="C10" s="444">
        <f>SUM('Funding by Outcome-UN entity'!C10+'Funding by Outcome-UN entity'!I10+'Funding by Outcome-UN entity'!O10+'Funding by Outcome-UN entity'!U10+'Funding by Outcome-UN entity'!AA10)</f>
        <v>750000</v>
      </c>
      <c r="D10" s="444">
        <f>SUM('Funding by Outcome-UN entity'!D10+'Funding by Outcome-UN entity'!J10+'Funding by Outcome-UN entity'!P10+'Funding by Outcome-UN entity'!V10+'Funding by Outcome-UN entity'!AB10)</f>
        <v>43000</v>
      </c>
      <c r="E10" s="444">
        <f>SUM('Funding by Outcome-UN entity'!E10+'Funding by Outcome-UN entity'!K10+'Funding by Outcome-UN entity'!Q10+'Funding by Outcome-UN entity'!W10+'Funding by Outcome-UN entity'!AC10)</f>
        <v>707000</v>
      </c>
      <c r="F10" s="446">
        <f>SUM('Funding by Outcome-UN entity'!F10+'Funding by Outcome-UN entity'!L10+'Funding by Outcome-UN entity'!R10+'Funding by Outcome-UN entity'!X10+'Funding by Outcome-UN entity'!AD10)</f>
        <v>0</v>
      </c>
      <c r="G10" s="446">
        <f>SUM('Funding by Outcome-UN entity'!G10+'Funding by Outcome-UN entity'!M10+'Funding by Outcome-UN entity'!S10+'Funding by Outcome-UN entity'!Y10+'Funding by Outcome-UN entity'!AE10)</f>
        <v>0</v>
      </c>
      <c r="H10" s="446">
        <f>SUM('Funding by Outcome-UN entity'!H10+'Funding by Outcome-UN entity'!N10+'Funding by Outcome-UN entity'!T10+'Funding by Outcome-UN entity'!Z10+'Funding by Outcome-UN entity'!AF10)</f>
        <v>0</v>
      </c>
      <c r="I10" s="453">
        <f t="shared" si="1"/>
        <v>750000</v>
      </c>
      <c r="J10" s="453">
        <f t="shared" si="2"/>
        <v>43000</v>
      </c>
      <c r="K10" s="453">
        <f t="shared" si="3"/>
        <v>707000</v>
      </c>
    </row>
    <row r="11" spans="2:11">
      <c r="B11" s="427" t="s">
        <v>307</v>
      </c>
      <c r="C11" s="444">
        <f ca="1">SUM('Funding by Outcome-UN entity'!C11+'Funding by Outcome-UN entity'!I11+'Funding by Outcome-UN entity'!O11+'Funding by Outcome-UN entity'!U11+'Funding by Outcome-UN entity'!AA11)</f>
        <v>701000</v>
      </c>
      <c r="D11" s="444">
        <f ca="1">SUM('Funding by Outcome-UN entity'!D11+'Funding by Outcome-UN entity'!J11+'Funding by Outcome-UN entity'!P11+'Funding by Outcome-UN entity'!V11+'Funding by Outcome-UN entity'!AB11)</f>
        <v>701000</v>
      </c>
      <c r="E11" s="444">
        <f ca="1">SUM('Funding by Outcome-UN entity'!E11+'Funding by Outcome-UN entity'!K11+'Funding by Outcome-UN entity'!Q11+'Funding by Outcome-UN entity'!W11+'Funding by Outcome-UN entity'!AC11)</f>
        <v>0</v>
      </c>
      <c r="F11" s="446">
        <f ca="1">SUM('Funding by Outcome-UN entity'!F11+'Funding by Outcome-UN entity'!L11+'Funding by Outcome-UN entity'!R11+'Funding by Outcome-UN entity'!X11+'Funding by Outcome-UN entity'!AD11)</f>
        <v>300000</v>
      </c>
      <c r="G11" s="446">
        <f ca="1">SUM('Funding by Outcome-UN entity'!G11+'Funding by Outcome-UN entity'!M11+'Funding by Outcome-UN entity'!S11+'Funding by Outcome-UN entity'!Y11+'Funding by Outcome-UN entity'!AE11)</f>
        <v>0</v>
      </c>
      <c r="H11" s="446">
        <f ca="1">SUM('Funding by Outcome-UN entity'!H11+'Funding by Outcome-UN entity'!N11+'Funding by Outcome-UN entity'!T11+'Funding by Outcome-UN entity'!Z11+'Funding by Outcome-UN entity'!AF11)</f>
        <v>300000</v>
      </c>
      <c r="I11" s="453">
        <f t="shared" ca="1" si="1"/>
        <v>1001000</v>
      </c>
      <c r="J11" s="453">
        <f t="shared" ca="1" si="2"/>
        <v>701000</v>
      </c>
      <c r="K11" s="453">
        <f t="shared" ca="1" si="3"/>
        <v>300000</v>
      </c>
    </row>
    <row r="12" spans="2:11">
      <c r="B12" s="427" t="s">
        <v>1619</v>
      </c>
      <c r="C12" s="444">
        <f ca="1">SUM('Funding by Outcome-UN entity'!C12+'Funding by Outcome-UN entity'!I12+'Funding by Outcome-UN entity'!O12+'Funding by Outcome-UN entity'!U12+'Funding by Outcome-UN entity'!AA12)</f>
        <v>50000</v>
      </c>
      <c r="D12" s="444">
        <f ca="1">SUM('Funding by Outcome-UN entity'!D12+'Funding by Outcome-UN entity'!J12+'Funding by Outcome-UN entity'!P12+'Funding by Outcome-UN entity'!V12+'Funding by Outcome-UN entity'!AB12)</f>
        <v>50000</v>
      </c>
      <c r="E12" s="444">
        <f ca="1">SUM('Funding by Outcome-UN entity'!E12+'Funding by Outcome-UN entity'!K12+'Funding by Outcome-UN entity'!Q12+'Funding by Outcome-UN entity'!W12+'Funding by Outcome-UN entity'!AC12)</f>
        <v>0</v>
      </c>
      <c r="F12" s="446">
        <f ca="1">SUM('Funding by Outcome-UN entity'!F12+'Funding by Outcome-UN entity'!L12+'Funding by Outcome-UN entity'!R12+'Funding by Outcome-UN entity'!X12+'Funding by Outcome-UN entity'!AD12)</f>
        <v>100000</v>
      </c>
      <c r="G12" s="446">
        <f ca="1">SUM('Funding by Outcome-UN entity'!G12+'Funding by Outcome-UN entity'!M12+'Funding by Outcome-UN entity'!S12+'Funding by Outcome-UN entity'!Y12+'Funding by Outcome-UN entity'!AE12)</f>
        <v>50000</v>
      </c>
      <c r="H12" s="446">
        <f ca="1">SUM('Funding by Outcome-UN entity'!H12+'Funding by Outcome-UN entity'!N12+'Funding by Outcome-UN entity'!T12+'Funding by Outcome-UN entity'!Z12+'Funding by Outcome-UN entity'!AF12)</f>
        <v>50000</v>
      </c>
      <c r="I12" s="453">
        <f t="shared" ca="1" si="1"/>
        <v>150000</v>
      </c>
      <c r="J12" s="453">
        <f t="shared" ca="1" si="2"/>
        <v>100000</v>
      </c>
      <c r="K12" s="453">
        <f t="shared" ca="1" si="3"/>
        <v>50000</v>
      </c>
    </row>
    <row r="13" spans="2:11">
      <c r="B13" s="427" t="s">
        <v>65</v>
      </c>
      <c r="C13" s="444">
        <f ca="1">SUM('Funding by Outcome-UN entity'!C13+'Funding by Outcome-UN entity'!I13+'Funding by Outcome-UN entity'!O13+'Funding by Outcome-UN entity'!U13+'Funding by Outcome-UN entity'!AA13)</f>
        <v>30724329.209999997</v>
      </c>
      <c r="D13" s="444">
        <f ca="1">SUM('Funding by Outcome-UN entity'!D13+'Funding by Outcome-UN entity'!J13+'Funding by Outcome-UN entity'!P13+'Funding by Outcome-UN entity'!V13+'Funding by Outcome-UN entity'!AB13)</f>
        <v>26644370.109999999</v>
      </c>
      <c r="E13" s="444">
        <f ca="1">SUM('Funding by Outcome-UN entity'!E13+'Funding by Outcome-UN entity'!K13+'Funding by Outcome-UN entity'!Q13+'Funding by Outcome-UN entity'!W13+'Funding by Outcome-UN entity'!AC13)</f>
        <v>4079959.1</v>
      </c>
      <c r="F13" s="446">
        <f ca="1">SUM('Funding by Outcome-UN entity'!F13+'Funding by Outcome-UN entity'!L13+'Funding by Outcome-UN entity'!R13+'Funding by Outcome-UN entity'!X13+'Funding by Outcome-UN entity'!AD13)</f>
        <v>22225738.870000001</v>
      </c>
      <c r="G13" s="446">
        <f ca="1">SUM('Funding by Outcome-UN entity'!G13+'Funding by Outcome-UN entity'!M13+'Funding by Outcome-UN entity'!S13+'Funding by Outcome-UN entity'!Y13+'Funding by Outcome-UN entity'!AE13)</f>
        <v>10890632.869999999</v>
      </c>
      <c r="H13" s="446">
        <f ca="1">SUM('Funding by Outcome-UN entity'!H13+'Funding by Outcome-UN entity'!N13+'Funding by Outcome-UN entity'!T13+'Funding by Outcome-UN entity'!Z13+'Funding by Outcome-UN entity'!AF13)</f>
        <v>11335106</v>
      </c>
      <c r="I13" s="453">
        <f t="shared" ca="1" si="1"/>
        <v>52950068.079999998</v>
      </c>
      <c r="J13" s="453">
        <f t="shared" ca="1" si="2"/>
        <v>37535002.979999997</v>
      </c>
      <c r="K13" s="453">
        <f t="shared" ca="1" si="3"/>
        <v>15415065.1</v>
      </c>
    </row>
    <row r="14" spans="2:11">
      <c r="B14" s="427" t="s">
        <v>1549</v>
      </c>
      <c r="C14" s="444">
        <f>SUM('Funding by Outcome-UN entity'!C14+'Funding by Outcome-UN entity'!I14+'Funding by Outcome-UN entity'!O14+'Funding by Outcome-UN entity'!U14+'Funding by Outcome-UN entity'!AA14)</f>
        <v>128690</v>
      </c>
      <c r="D14" s="444">
        <f>SUM('Funding by Outcome-UN entity'!D14+'Funding by Outcome-UN entity'!J14+'Funding by Outcome-UN entity'!P14+'Funding by Outcome-UN entity'!V14+'Funding by Outcome-UN entity'!AB14)</f>
        <v>128690</v>
      </c>
      <c r="E14" s="444">
        <f>SUM('Funding by Outcome-UN entity'!E14+'Funding by Outcome-UN entity'!K14+'Funding by Outcome-UN entity'!Q14+'Funding by Outcome-UN entity'!W14+'Funding by Outcome-UN entity'!AC14)</f>
        <v>0</v>
      </c>
      <c r="F14" s="446">
        <f>SUM('Funding by Outcome-UN entity'!F14+'Funding by Outcome-UN entity'!L14+'Funding by Outcome-UN entity'!R14+'Funding by Outcome-UN entity'!X14+'Funding by Outcome-UN entity'!AD14)</f>
        <v>128690</v>
      </c>
      <c r="G14" s="446">
        <f>SUM('Funding by Outcome-UN entity'!G14+'Funding by Outcome-UN entity'!M14+'Funding by Outcome-UN entity'!S14+'Funding by Outcome-UN entity'!Y14+'Funding by Outcome-UN entity'!AE14)</f>
        <v>128690</v>
      </c>
      <c r="H14" s="446">
        <f>SUM('Funding by Outcome-UN entity'!H14+'Funding by Outcome-UN entity'!N14+'Funding by Outcome-UN entity'!T14+'Funding by Outcome-UN entity'!Z14+'Funding by Outcome-UN entity'!AF14)</f>
        <v>0</v>
      </c>
      <c r="I14" s="453">
        <f t="shared" si="1"/>
        <v>257380</v>
      </c>
      <c r="J14" s="453">
        <f t="shared" si="2"/>
        <v>257380</v>
      </c>
      <c r="K14" s="453">
        <f t="shared" si="3"/>
        <v>0</v>
      </c>
    </row>
    <row r="15" spans="2:11">
      <c r="B15" s="427" t="s">
        <v>808</v>
      </c>
      <c r="C15" s="444">
        <f ca="1">SUM('Funding by Outcome-UN entity'!C15+'Funding by Outcome-UN entity'!I15+'Funding by Outcome-UN entity'!O15+'Funding by Outcome-UN entity'!U15+'Funding by Outcome-UN entity'!AA15)</f>
        <v>212500</v>
      </c>
      <c r="D15" s="444">
        <f ca="1">SUM('Funding by Outcome-UN entity'!D15+'Funding by Outcome-UN entity'!J15+'Funding by Outcome-UN entity'!P15+'Funding by Outcome-UN entity'!V15+'Funding by Outcome-UN entity'!AB15)</f>
        <v>192500</v>
      </c>
      <c r="E15" s="444">
        <f ca="1">SUM('Funding by Outcome-UN entity'!E15+'Funding by Outcome-UN entity'!K15+'Funding by Outcome-UN entity'!Q15+'Funding by Outcome-UN entity'!W15+'Funding by Outcome-UN entity'!AC15)</f>
        <v>20000</v>
      </c>
      <c r="F15" s="446">
        <f ca="1">SUM('Funding by Outcome-UN entity'!F15+'Funding by Outcome-UN entity'!L15+'Funding by Outcome-UN entity'!R15+'Funding by Outcome-UN entity'!X15+'Funding by Outcome-UN entity'!AD15)</f>
        <v>193000</v>
      </c>
      <c r="G15" s="446">
        <f ca="1">SUM('Funding by Outcome-UN entity'!G15+'Funding by Outcome-UN entity'!M15+'Funding by Outcome-UN entity'!S15+'Funding by Outcome-UN entity'!Y15+'Funding by Outcome-UN entity'!AE15)</f>
        <v>103000</v>
      </c>
      <c r="H15" s="446">
        <f ca="1">SUM('Funding by Outcome-UN entity'!H15+'Funding by Outcome-UN entity'!N15+'Funding by Outcome-UN entity'!T15+'Funding by Outcome-UN entity'!Z15+'Funding by Outcome-UN entity'!AF15)</f>
        <v>90000</v>
      </c>
      <c r="I15" s="453">
        <f t="shared" ca="1" si="1"/>
        <v>405500</v>
      </c>
      <c r="J15" s="453">
        <f t="shared" ca="1" si="2"/>
        <v>295500</v>
      </c>
      <c r="K15" s="453">
        <f t="shared" ca="1" si="3"/>
        <v>110000</v>
      </c>
    </row>
    <row r="16" spans="2:11">
      <c r="B16" s="427" t="s">
        <v>1483</v>
      </c>
      <c r="C16" s="444">
        <f>SUM('Funding by Outcome-UN entity'!C16+'Funding by Outcome-UN entity'!I16+'Funding by Outcome-UN entity'!O16+'Funding by Outcome-UN entity'!U16+'Funding by Outcome-UN entity'!AA16)</f>
        <v>100000</v>
      </c>
      <c r="D16" s="444">
        <f>SUM('Funding by Outcome-UN entity'!D16+'Funding by Outcome-UN entity'!J16+'Funding by Outcome-UN entity'!P16+'Funding by Outcome-UN entity'!V16+'Funding by Outcome-UN entity'!AB16)</f>
        <v>100000</v>
      </c>
      <c r="E16" s="444">
        <f>SUM('Funding by Outcome-UN entity'!E16+'Funding by Outcome-UN entity'!K16+'Funding by Outcome-UN entity'!Q16+'Funding by Outcome-UN entity'!W16+'Funding by Outcome-UN entity'!AC16)</f>
        <v>0</v>
      </c>
      <c r="F16" s="446">
        <f>SUM('Funding by Outcome-UN entity'!F16+'Funding by Outcome-UN entity'!L16+'Funding by Outcome-UN entity'!R16+'Funding by Outcome-UN entity'!X16+'Funding by Outcome-UN entity'!AD16)</f>
        <v>130000</v>
      </c>
      <c r="G16" s="446">
        <f>SUM('Funding by Outcome-UN entity'!G16+'Funding by Outcome-UN entity'!M16+'Funding by Outcome-UN entity'!S16+'Funding by Outcome-UN entity'!Y16+'Funding by Outcome-UN entity'!AE16)</f>
        <v>130000</v>
      </c>
      <c r="H16" s="446">
        <f>SUM('Funding by Outcome-UN entity'!H16+'Funding by Outcome-UN entity'!N16+'Funding by Outcome-UN entity'!T16+'Funding by Outcome-UN entity'!Z16+'Funding by Outcome-UN entity'!AF16)</f>
        <v>0</v>
      </c>
      <c r="I16" s="453">
        <f t="shared" si="1"/>
        <v>230000</v>
      </c>
      <c r="J16" s="453">
        <f t="shared" si="2"/>
        <v>230000</v>
      </c>
      <c r="K16" s="453">
        <f t="shared" si="3"/>
        <v>0</v>
      </c>
    </row>
    <row r="17" spans="1:11">
      <c r="B17" s="427" t="s">
        <v>502</v>
      </c>
      <c r="C17" s="444">
        <f ca="1">SUM('Funding by Outcome-UN entity'!C17+'Funding by Outcome-UN entity'!I17+'Funding by Outcome-UN entity'!O17+'Funding by Outcome-UN entity'!U17+'Funding by Outcome-UN entity'!AA17)</f>
        <v>0</v>
      </c>
      <c r="D17" s="444">
        <f ca="1">SUM('Funding by Outcome-UN entity'!D17+'Funding by Outcome-UN entity'!J17+'Funding by Outcome-UN entity'!P17+'Funding by Outcome-UN entity'!V17+'Funding by Outcome-UN entity'!AB17)</f>
        <v>0</v>
      </c>
      <c r="E17" s="444">
        <f ca="1">SUM('Funding by Outcome-UN entity'!E17+'Funding by Outcome-UN entity'!K17+'Funding by Outcome-UN entity'!Q17+'Funding by Outcome-UN entity'!W17+'Funding by Outcome-UN entity'!AC17)</f>
        <v>0</v>
      </c>
      <c r="F17" s="446">
        <f ca="1">SUM('Funding by Outcome-UN entity'!F17+'Funding by Outcome-UN entity'!L17+'Funding by Outcome-UN entity'!R17+'Funding by Outcome-UN entity'!X17+'Funding by Outcome-UN entity'!AD17)</f>
        <v>0</v>
      </c>
      <c r="G17" s="446">
        <f ca="1">SUM('Funding by Outcome-UN entity'!G17+'Funding by Outcome-UN entity'!M17+'Funding by Outcome-UN entity'!S17+'Funding by Outcome-UN entity'!Y17+'Funding by Outcome-UN entity'!AE17)</f>
        <v>0</v>
      </c>
      <c r="H17" s="446">
        <f ca="1">SUM('Funding by Outcome-UN entity'!H17+'Funding by Outcome-UN entity'!N17+'Funding by Outcome-UN entity'!T17+'Funding by Outcome-UN entity'!Z17+'Funding by Outcome-UN entity'!AF17)</f>
        <v>0</v>
      </c>
      <c r="I17" s="453">
        <f t="shared" ca="1" si="1"/>
        <v>0</v>
      </c>
      <c r="J17" s="453">
        <f t="shared" ca="1" si="2"/>
        <v>0</v>
      </c>
      <c r="K17" s="453">
        <f t="shared" ca="1" si="3"/>
        <v>0</v>
      </c>
    </row>
    <row r="18" spans="1:11">
      <c r="B18" s="427" t="s">
        <v>293</v>
      </c>
      <c r="C18" s="444">
        <f ca="1">SUM('Funding by Outcome-UN entity'!C18+'Funding by Outcome-UN entity'!I18+'Funding by Outcome-UN entity'!O18+'Funding by Outcome-UN entity'!U18+'Funding by Outcome-UN entity'!AA18)</f>
        <v>1746877.5</v>
      </c>
      <c r="D18" s="444">
        <f ca="1">SUM('Funding by Outcome-UN entity'!D18+'Funding by Outcome-UN entity'!J18+'Funding by Outcome-UN entity'!P18+'Funding by Outcome-UN entity'!V18+'Funding by Outcome-UN entity'!AB18)</f>
        <v>1677877.5</v>
      </c>
      <c r="E18" s="444">
        <f ca="1">SUM('Funding by Outcome-UN entity'!E18+'Funding by Outcome-UN entity'!K18+'Funding by Outcome-UN entity'!Q18+'Funding by Outcome-UN entity'!W18+'Funding by Outcome-UN entity'!AC18)</f>
        <v>69000</v>
      </c>
      <c r="F18" s="446">
        <f ca="1">SUM('Funding by Outcome-UN entity'!F18+'Funding by Outcome-UN entity'!L18+'Funding by Outcome-UN entity'!R18+'Funding by Outcome-UN entity'!X18+'Funding by Outcome-UN entity'!AD18)</f>
        <v>1490729</v>
      </c>
      <c r="G18" s="446">
        <f ca="1">SUM('Funding by Outcome-UN entity'!G18+'Funding by Outcome-UN entity'!M18+'Funding by Outcome-UN entity'!S18+'Funding by Outcome-UN entity'!Y18+'Funding by Outcome-UN entity'!AE18)</f>
        <v>1490729</v>
      </c>
      <c r="H18" s="446">
        <f ca="1">SUM('Funding by Outcome-UN entity'!H18+'Funding by Outcome-UN entity'!N18+'Funding by Outcome-UN entity'!T18+'Funding by Outcome-UN entity'!Z18+'Funding by Outcome-UN entity'!AF18)</f>
        <v>0</v>
      </c>
      <c r="I18" s="453">
        <f t="shared" ca="1" si="1"/>
        <v>3237606.5</v>
      </c>
      <c r="J18" s="453">
        <f t="shared" ca="1" si="2"/>
        <v>3168606.5</v>
      </c>
      <c r="K18" s="453">
        <f t="shared" ca="1" si="3"/>
        <v>69000</v>
      </c>
    </row>
    <row r="19" spans="1:11">
      <c r="B19" s="427" t="s">
        <v>139</v>
      </c>
      <c r="C19" s="444">
        <f ca="1">SUM('Funding by Outcome-UN entity'!C19+'Funding by Outcome-UN entity'!I19+'Funding by Outcome-UN entity'!O19+'Funding by Outcome-UN entity'!U19+'Funding by Outcome-UN entity'!AA19)</f>
        <v>2274319.66</v>
      </c>
      <c r="D19" s="444">
        <f ca="1">SUM('Funding by Outcome-UN entity'!D19+'Funding by Outcome-UN entity'!J19+'Funding by Outcome-UN entity'!P19+'Funding by Outcome-UN entity'!V19+'Funding by Outcome-UN entity'!AB19)</f>
        <v>1277656.6600000001</v>
      </c>
      <c r="E19" s="444">
        <f ca="1">SUM('Funding by Outcome-UN entity'!E19+'Funding by Outcome-UN entity'!K19+'Funding by Outcome-UN entity'!Q19+'Funding by Outcome-UN entity'!W19+'Funding by Outcome-UN entity'!AC19)</f>
        <v>996663</v>
      </c>
      <c r="F19" s="446">
        <f ca="1">SUM('Funding by Outcome-UN entity'!F19+'Funding by Outcome-UN entity'!L19+'Funding by Outcome-UN entity'!R19+'Funding by Outcome-UN entity'!X19+'Funding by Outcome-UN entity'!AD19)</f>
        <v>1564985.3</v>
      </c>
      <c r="G19" s="446">
        <f ca="1">SUM('Funding by Outcome-UN entity'!G19+'Funding by Outcome-UN entity'!M19+'Funding by Outcome-UN entity'!S19+'Funding by Outcome-UN entity'!Y19+'Funding by Outcome-UN entity'!AE19)</f>
        <v>626055.30000000005</v>
      </c>
      <c r="H19" s="446">
        <f ca="1">SUM('Funding by Outcome-UN entity'!H19+'Funding by Outcome-UN entity'!N19+'Funding by Outcome-UN entity'!T19+'Funding by Outcome-UN entity'!Z19+'Funding by Outcome-UN entity'!AF19)</f>
        <v>938930</v>
      </c>
      <c r="I19" s="453">
        <f t="shared" ca="1" si="1"/>
        <v>3839304.96</v>
      </c>
      <c r="J19" s="453">
        <f t="shared" ca="1" si="2"/>
        <v>1903711.9600000002</v>
      </c>
      <c r="K19" s="453">
        <f t="shared" ca="1" si="3"/>
        <v>1935593</v>
      </c>
    </row>
    <row r="20" spans="1:11">
      <c r="B20" s="427" t="s">
        <v>1620</v>
      </c>
      <c r="C20" s="444">
        <f>SUM('Funding by Outcome-UN entity'!C20+'Funding by Outcome-UN entity'!I20+'Funding by Outcome-UN entity'!O20+'Funding by Outcome-UN entity'!U20+'Funding by Outcome-UN entity'!AA20)</f>
        <v>0</v>
      </c>
      <c r="D20" s="444">
        <f>SUM('Funding by Outcome-UN entity'!D20+'Funding by Outcome-UN entity'!J20+'Funding by Outcome-UN entity'!P20+'Funding by Outcome-UN entity'!V20+'Funding by Outcome-UN entity'!AB20)</f>
        <v>0</v>
      </c>
      <c r="E20" s="444">
        <f>SUM('Funding by Outcome-UN entity'!E20+'Funding by Outcome-UN entity'!K20+'Funding by Outcome-UN entity'!Q20+'Funding by Outcome-UN entity'!W20+'Funding by Outcome-UN entity'!AC20)</f>
        <v>0</v>
      </c>
      <c r="F20" s="446">
        <f>SUM('Funding by Outcome-UN entity'!F20+'Funding by Outcome-UN entity'!L20+'Funding by Outcome-UN entity'!R20+'Funding by Outcome-UN entity'!X20+'Funding by Outcome-UN entity'!AD20)</f>
        <v>0</v>
      </c>
      <c r="G20" s="446">
        <f>SUM('Funding by Outcome-UN entity'!G20+'Funding by Outcome-UN entity'!M20+'Funding by Outcome-UN entity'!S20+'Funding by Outcome-UN entity'!Y20+'Funding by Outcome-UN entity'!AE20)</f>
        <v>0</v>
      </c>
      <c r="H20" s="446">
        <f>SUM('Funding by Outcome-UN entity'!H20+'Funding by Outcome-UN entity'!N20+'Funding by Outcome-UN entity'!T20+'Funding by Outcome-UN entity'!Z20+'Funding by Outcome-UN entity'!AF20)</f>
        <v>0</v>
      </c>
      <c r="I20" s="453">
        <f t="shared" si="1"/>
        <v>0</v>
      </c>
      <c r="J20" s="453">
        <f t="shared" si="2"/>
        <v>0</v>
      </c>
      <c r="K20" s="453">
        <f t="shared" si="3"/>
        <v>0</v>
      </c>
    </row>
    <row r="21" spans="1:11">
      <c r="B21" s="427" t="s">
        <v>245</v>
      </c>
      <c r="C21" s="444">
        <f ca="1">SUM('Funding by Outcome-UN entity'!C21+'Funding by Outcome-UN entity'!I21+'Funding by Outcome-UN entity'!O21+'Funding by Outcome-UN entity'!U21+'Funding by Outcome-UN entity'!AA21)</f>
        <v>76300</v>
      </c>
      <c r="D21" s="444">
        <f ca="1">SUM('Funding by Outcome-UN entity'!D21+'Funding by Outcome-UN entity'!J21+'Funding by Outcome-UN entity'!P21+'Funding by Outcome-UN entity'!V21+'Funding by Outcome-UN entity'!AB21)</f>
        <v>76300</v>
      </c>
      <c r="E21" s="444">
        <f ca="1">SUM('Funding by Outcome-UN entity'!E21+'Funding by Outcome-UN entity'!K21+'Funding by Outcome-UN entity'!Q21+'Funding by Outcome-UN entity'!W21+'Funding by Outcome-UN entity'!AC21)</f>
        <v>0</v>
      </c>
      <c r="F21" s="446">
        <f ca="1">SUM('Funding by Outcome-UN entity'!F21+'Funding by Outcome-UN entity'!L21+'Funding by Outcome-UN entity'!R21+'Funding by Outcome-UN entity'!X21+'Funding by Outcome-UN entity'!AD21)</f>
        <v>0</v>
      </c>
      <c r="G21" s="446">
        <f ca="1">SUM('Funding by Outcome-UN entity'!G21+'Funding by Outcome-UN entity'!M21+'Funding by Outcome-UN entity'!S21+'Funding by Outcome-UN entity'!Y21+'Funding by Outcome-UN entity'!AE21)</f>
        <v>0</v>
      </c>
      <c r="H21" s="446">
        <f ca="1">SUM('Funding by Outcome-UN entity'!H21+'Funding by Outcome-UN entity'!N21+'Funding by Outcome-UN entity'!T21+'Funding by Outcome-UN entity'!Z21+'Funding by Outcome-UN entity'!AF21)</f>
        <v>0</v>
      </c>
      <c r="I21" s="453">
        <f t="shared" ca="1" si="1"/>
        <v>76300</v>
      </c>
      <c r="J21" s="453">
        <f t="shared" ca="1" si="2"/>
        <v>76300</v>
      </c>
      <c r="K21" s="453">
        <f t="shared" ca="1" si="3"/>
        <v>0</v>
      </c>
    </row>
    <row r="22" spans="1:11">
      <c r="B22" s="427" t="s">
        <v>162</v>
      </c>
      <c r="C22" s="444">
        <f ca="1">SUM('Funding by Outcome-UN entity'!C22+'Funding by Outcome-UN entity'!I22+'Funding by Outcome-UN entity'!O22+'Funding by Outcome-UN entity'!U22+'Funding by Outcome-UN entity'!AA22)</f>
        <v>19081722</v>
      </c>
      <c r="D22" s="444">
        <f ca="1">SUM('Funding by Outcome-UN entity'!D22+'Funding by Outcome-UN entity'!J22+'Funding by Outcome-UN entity'!P22+'Funding by Outcome-UN entity'!V22+'Funding by Outcome-UN entity'!AB22)</f>
        <v>7556707</v>
      </c>
      <c r="E22" s="444">
        <f ca="1">SUM('Funding by Outcome-UN entity'!E22+'Funding by Outcome-UN entity'!K22+'Funding by Outcome-UN entity'!Q22+'Funding by Outcome-UN entity'!W22+'Funding by Outcome-UN entity'!AC22)</f>
        <v>11525015</v>
      </c>
      <c r="F22" s="446">
        <f ca="1">SUM('Funding by Outcome-UN entity'!F22+'Funding by Outcome-UN entity'!L22+'Funding by Outcome-UN entity'!R22+'Funding by Outcome-UN entity'!X22+'Funding by Outcome-UN entity'!AD22)</f>
        <v>17203350</v>
      </c>
      <c r="G22" s="446">
        <f ca="1">SUM('Funding by Outcome-UN entity'!G22+'Funding by Outcome-UN entity'!M22+'Funding by Outcome-UN entity'!S22+'Funding by Outcome-UN entity'!Y22+'Funding by Outcome-UN entity'!AE22)</f>
        <v>1378200</v>
      </c>
      <c r="H22" s="446">
        <f ca="1">SUM('Funding by Outcome-UN entity'!H22+'Funding by Outcome-UN entity'!N22+'Funding by Outcome-UN entity'!T22+'Funding by Outcome-UN entity'!Z22+'Funding by Outcome-UN entity'!AF22)</f>
        <v>15825150</v>
      </c>
      <c r="I22" s="453">
        <f t="shared" ca="1" si="1"/>
        <v>36285072</v>
      </c>
      <c r="J22" s="453">
        <f t="shared" ca="1" si="2"/>
        <v>8934907</v>
      </c>
      <c r="K22" s="453">
        <f t="shared" ca="1" si="3"/>
        <v>27350165</v>
      </c>
    </row>
    <row r="23" spans="1:11">
      <c r="B23" s="427" t="s">
        <v>1531</v>
      </c>
      <c r="C23" s="444">
        <f>SUM('Funding by Outcome-UN entity'!C23+'Funding by Outcome-UN entity'!I23+'Funding by Outcome-UN entity'!O23+'Funding by Outcome-UN entity'!U23+'Funding by Outcome-UN entity'!AA23)</f>
        <v>53000</v>
      </c>
      <c r="D23" s="444">
        <f>SUM('Funding by Outcome-UN entity'!D23+'Funding by Outcome-UN entity'!J23+'Funding by Outcome-UN entity'!P23+'Funding by Outcome-UN entity'!V23+'Funding by Outcome-UN entity'!AB23)</f>
        <v>53000</v>
      </c>
      <c r="E23" s="444">
        <f>SUM('Funding by Outcome-UN entity'!E23+'Funding by Outcome-UN entity'!K23+'Funding by Outcome-UN entity'!Q23+'Funding by Outcome-UN entity'!W23+'Funding by Outcome-UN entity'!AC23)</f>
        <v>0</v>
      </c>
      <c r="F23" s="446">
        <f>SUM('Funding by Outcome-UN entity'!F23+'Funding by Outcome-UN entity'!L23+'Funding by Outcome-UN entity'!R23+'Funding by Outcome-UN entity'!X23+'Funding by Outcome-UN entity'!AD23)</f>
        <v>153000</v>
      </c>
      <c r="G23" s="446">
        <f>SUM('Funding by Outcome-UN entity'!G23+'Funding by Outcome-UN entity'!M23+'Funding by Outcome-UN entity'!S23+'Funding by Outcome-UN entity'!Y23+'Funding by Outcome-UN entity'!AE23)</f>
        <v>153000</v>
      </c>
      <c r="H23" s="446">
        <f>SUM('Funding by Outcome-UN entity'!H23+'Funding by Outcome-UN entity'!N23+'Funding by Outcome-UN entity'!T23+'Funding by Outcome-UN entity'!Z23+'Funding by Outcome-UN entity'!AF23)</f>
        <v>0</v>
      </c>
      <c r="I23" s="453">
        <f t="shared" si="1"/>
        <v>206000</v>
      </c>
      <c r="J23" s="453">
        <f t="shared" si="2"/>
        <v>206000</v>
      </c>
      <c r="K23" s="453">
        <f t="shared" si="3"/>
        <v>0</v>
      </c>
    </row>
    <row r="24" spans="1:11">
      <c r="B24" s="427" t="s">
        <v>719</v>
      </c>
      <c r="C24" s="444">
        <f ca="1">SUM('Funding by Outcome-UN entity'!C24+'Funding by Outcome-UN entity'!I24+'Funding by Outcome-UN entity'!O24+'Funding by Outcome-UN entity'!U24+'Funding by Outcome-UN entity'!AA24)</f>
        <v>400000</v>
      </c>
      <c r="D24" s="444">
        <f ca="1">SUM('Funding by Outcome-UN entity'!D24+'Funding by Outcome-UN entity'!J24+'Funding by Outcome-UN entity'!P24+'Funding by Outcome-UN entity'!V24+'Funding by Outcome-UN entity'!AB24)</f>
        <v>0</v>
      </c>
      <c r="E24" s="444">
        <f ca="1">SUM('Funding by Outcome-UN entity'!E24+'Funding by Outcome-UN entity'!K24+'Funding by Outcome-UN entity'!Q24+'Funding by Outcome-UN entity'!W24+'Funding by Outcome-UN entity'!AC24)</f>
        <v>400000</v>
      </c>
      <c r="F24" s="446">
        <f ca="1">SUM('Funding by Outcome-UN entity'!F24+'Funding by Outcome-UN entity'!L24+'Funding by Outcome-UN entity'!R24+'Funding by Outcome-UN entity'!X24+'Funding by Outcome-UN entity'!AD24)</f>
        <v>600000</v>
      </c>
      <c r="G24" s="446">
        <f ca="1">SUM('Funding by Outcome-UN entity'!G24+'Funding by Outcome-UN entity'!M24+'Funding by Outcome-UN entity'!S24+'Funding by Outcome-UN entity'!Y24+'Funding by Outcome-UN entity'!AE24)</f>
        <v>0</v>
      </c>
      <c r="H24" s="446">
        <f ca="1">SUM('Funding by Outcome-UN entity'!H24+'Funding by Outcome-UN entity'!N24+'Funding by Outcome-UN entity'!T24+'Funding by Outcome-UN entity'!Z24+'Funding by Outcome-UN entity'!AF24)</f>
        <v>600000</v>
      </c>
      <c r="I24" s="453">
        <f t="shared" ca="1" si="1"/>
        <v>1000000</v>
      </c>
      <c r="J24" s="453">
        <f t="shared" ca="1" si="2"/>
        <v>0</v>
      </c>
      <c r="K24" s="453">
        <f t="shared" ca="1" si="3"/>
        <v>1000000</v>
      </c>
    </row>
    <row r="25" spans="1:11">
      <c r="B25" s="427" t="s">
        <v>60</v>
      </c>
      <c r="C25" s="444">
        <f ca="1">SUM('Funding by Outcome-UN entity'!C25+'Funding by Outcome-UN entity'!I25+'Funding by Outcome-UN entity'!O25+'Funding by Outcome-UN entity'!U25+'Funding by Outcome-UN entity'!AA25)</f>
        <v>5627361</v>
      </c>
      <c r="D25" s="444">
        <f ca="1">SUM('Funding by Outcome-UN entity'!D25+'Funding by Outcome-UN entity'!J25+'Funding by Outcome-UN entity'!P25+'Funding by Outcome-UN entity'!V25+'Funding by Outcome-UN entity'!AB25)</f>
        <v>4218861</v>
      </c>
      <c r="E25" s="444">
        <f ca="1">SUM('Funding by Outcome-UN entity'!E25+'Funding by Outcome-UN entity'!K25+'Funding by Outcome-UN entity'!Q25+'Funding by Outcome-UN entity'!W25+'Funding by Outcome-UN entity'!AC25)</f>
        <v>1408500</v>
      </c>
      <c r="F25" s="446">
        <f ca="1">SUM('Funding by Outcome-UN entity'!F25+'Funding by Outcome-UN entity'!L25+'Funding by Outcome-UN entity'!R25+'Funding by Outcome-UN entity'!X25+'Funding by Outcome-UN entity'!AD25)</f>
        <v>0</v>
      </c>
      <c r="G25" s="446">
        <f ca="1">SUM('Funding by Outcome-UN entity'!G25+'Funding by Outcome-UN entity'!M25+'Funding by Outcome-UN entity'!S25+'Funding by Outcome-UN entity'!Y25+'Funding by Outcome-UN entity'!AE25)</f>
        <v>0</v>
      </c>
      <c r="H25" s="446">
        <f ca="1">SUM('Funding by Outcome-UN entity'!H25+'Funding by Outcome-UN entity'!N25+'Funding by Outcome-UN entity'!T25+'Funding by Outcome-UN entity'!Z25+'Funding by Outcome-UN entity'!AF25)</f>
        <v>0</v>
      </c>
      <c r="I25" s="453">
        <f t="shared" ca="1" si="1"/>
        <v>5627361</v>
      </c>
      <c r="J25" s="453">
        <f t="shared" ca="1" si="2"/>
        <v>4218861</v>
      </c>
      <c r="K25" s="453">
        <f t="shared" ca="1" si="3"/>
        <v>1408500</v>
      </c>
    </row>
    <row r="26" spans="1:11">
      <c r="B26" s="427" t="s">
        <v>120</v>
      </c>
      <c r="C26" s="444">
        <f ca="1">SUM('Funding by Outcome-UN entity'!C26+'Funding by Outcome-UN entity'!I26+'Funding by Outcome-UN entity'!O26+'Funding by Outcome-UN entity'!U26+'Funding by Outcome-UN entity'!AA26)</f>
        <v>4800000</v>
      </c>
      <c r="D26" s="444">
        <f ca="1">SUM('Funding by Outcome-UN entity'!D26+'Funding by Outcome-UN entity'!J26+'Funding by Outcome-UN entity'!P26+'Funding by Outcome-UN entity'!V26+'Funding by Outcome-UN entity'!AB26)</f>
        <v>3600000</v>
      </c>
      <c r="E26" s="444">
        <f ca="1">SUM('Funding by Outcome-UN entity'!E26+'Funding by Outcome-UN entity'!K26+'Funding by Outcome-UN entity'!Q26+'Funding by Outcome-UN entity'!W26+'Funding by Outcome-UN entity'!AC26)</f>
        <v>1200000</v>
      </c>
      <c r="F26" s="446">
        <f ca="1">SUM('Funding by Outcome-UN entity'!F26+'Funding by Outcome-UN entity'!L26+'Funding by Outcome-UN entity'!R26+'Funding by Outcome-UN entity'!X26+'Funding by Outcome-UN entity'!AD26)</f>
        <v>7600000</v>
      </c>
      <c r="G26" s="446">
        <f ca="1">SUM('Funding by Outcome-UN entity'!G26+'Funding by Outcome-UN entity'!M26+'Funding by Outcome-UN entity'!S26+'Funding by Outcome-UN entity'!Y26+'Funding by Outcome-UN entity'!AE26)</f>
        <v>0</v>
      </c>
      <c r="H26" s="446">
        <f ca="1">SUM('Funding by Outcome-UN entity'!H26+'Funding by Outcome-UN entity'!N26+'Funding by Outcome-UN entity'!T26+'Funding by Outcome-UN entity'!Z26+'Funding by Outcome-UN entity'!AF26)</f>
        <v>7600000</v>
      </c>
      <c r="I26" s="453">
        <f t="shared" ca="1" si="1"/>
        <v>12400000</v>
      </c>
      <c r="J26" s="453">
        <f t="shared" ca="1" si="2"/>
        <v>3600000</v>
      </c>
      <c r="K26" s="453">
        <f t="shared" ca="1" si="3"/>
        <v>8800000</v>
      </c>
    </row>
    <row r="27" spans="1:11">
      <c r="B27" s="427" t="s">
        <v>320</v>
      </c>
      <c r="C27" s="444">
        <f>SUM('Funding by Outcome-UN entity'!C27+'Funding by Outcome-UN entity'!I27+'Funding by Outcome-UN entity'!O27+'Funding by Outcome-UN entity'!U27+'Funding by Outcome-UN entity'!AA27)</f>
        <v>199000</v>
      </c>
      <c r="D27" s="444">
        <f>SUM('Funding by Outcome-UN entity'!D27+'Funding by Outcome-UN entity'!J27+'Funding by Outcome-UN entity'!P27+'Funding by Outcome-UN entity'!V27+'Funding by Outcome-UN entity'!AB27)</f>
        <v>74000</v>
      </c>
      <c r="E27" s="444">
        <f>SUM('Funding by Outcome-UN entity'!E27+'Funding by Outcome-UN entity'!K27+'Funding by Outcome-UN entity'!Q27+'Funding by Outcome-UN entity'!W27+'Funding by Outcome-UN entity'!AC27)</f>
        <v>125000</v>
      </c>
      <c r="F27" s="446">
        <f>SUM('Funding by Outcome-UN entity'!F27+'Funding by Outcome-UN entity'!L27+'Funding by Outcome-UN entity'!R27+'Funding by Outcome-UN entity'!X27+'Funding by Outcome-UN entity'!AD27)</f>
        <v>154000</v>
      </c>
      <c r="G27" s="446">
        <f>SUM('Funding by Outcome-UN entity'!G27+'Funding by Outcome-UN entity'!M27+'Funding by Outcome-UN entity'!S27+'Funding by Outcome-UN entity'!Y27+'Funding by Outcome-UN entity'!AE27)</f>
        <v>44000</v>
      </c>
      <c r="H27" s="446">
        <f>SUM('Funding by Outcome-UN entity'!H27+'Funding by Outcome-UN entity'!N27+'Funding by Outcome-UN entity'!T27+'Funding by Outcome-UN entity'!Z27+'Funding by Outcome-UN entity'!AF27)</f>
        <v>110000</v>
      </c>
      <c r="I27" s="453">
        <f t="shared" si="1"/>
        <v>353000</v>
      </c>
      <c r="J27" s="453">
        <f t="shared" si="2"/>
        <v>118000</v>
      </c>
      <c r="K27" s="453">
        <f t="shared" si="3"/>
        <v>235000</v>
      </c>
    </row>
    <row r="28" spans="1:11">
      <c r="B28" s="427" t="s">
        <v>443</v>
      </c>
      <c r="C28" s="444">
        <f ca="1">SUM('Funding by Outcome-UN entity'!C28+'Funding by Outcome-UN entity'!I28+'Funding by Outcome-UN entity'!O28+'Funding by Outcome-UN entity'!U28+'Funding by Outcome-UN entity'!AA28)</f>
        <v>10385000</v>
      </c>
      <c r="D28" s="444">
        <f ca="1">SUM('Funding by Outcome-UN entity'!D28+'Funding by Outcome-UN entity'!J28+'Funding by Outcome-UN entity'!P28+'Funding by Outcome-UN entity'!V28+'Funding by Outcome-UN entity'!AB28)</f>
        <v>9146000</v>
      </c>
      <c r="E28" s="444">
        <f ca="1">SUM('Funding by Outcome-UN entity'!E28+'Funding by Outcome-UN entity'!K28+'Funding by Outcome-UN entity'!Q28+'Funding by Outcome-UN entity'!W28+'Funding by Outcome-UN entity'!AC28)</f>
        <v>1239000</v>
      </c>
      <c r="F28" s="446">
        <f ca="1">SUM('Funding by Outcome-UN entity'!F28+'Funding by Outcome-UN entity'!L28+'Funding by Outcome-UN entity'!R28+'Funding by Outcome-UN entity'!X28+'Funding by Outcome-UN entity'!AD28)</f>
        <v>825000</v>
      </c>
      <c r="G28" s="446">
        <f ca="1">SUM('Funding by Outcome-UN entity'!G28+'Funding by Outcome-UN entity'!M28+'Funding by Outcome-UN entity'!S28+'Funding by Outcome-UN entity'!Y28+'Funding by Outcome-UN entity'!AE28)</f>
        <v>0</v>
      </c>
      <c r="H28" s="446">
        <f ca="1">SUM('Funding by Outcome-UN entity'!H28+'Funding by Outcome-UN entity'!N28+'Funding by Outcome-UN entity'!T28+'Funding by Outcome-UN entity'!Z28+'Funding by Outcome-UN entity'!AF28)</f>
        <v>825000</v>
      </c>
      <c r="I28" s="453">
        <f t="shared" ca="1" si="1"/>
        <v>11210000</v>
      </c>
      <c r="J28" s="453">
        <f t="shared" ca="1" si="2"/>
        <v>9146000</v>
      </c>
      <c r="K28" s="453">
        <f t="shared" ca="1" si="3"/>
        <v>2064000</v>
      </c>
    </row>
    <row r="29" spans="1:11">
      <c r="A29" s="1484" t="s">
        <v>1628</v>
      </c>
      <c r="B29" s="428" t="s">
        <v>337</v>
      </c>
      <c r="C29" s="444">
        <f>SUM('Funding by Outcome-UN entity'!C29+'Funding by Outcome-UN entity'!I29+'Funding by Outcome-UN entity'!O29+'Funding by Outcome-UN entity'!U29+'Funding by Outcome-UN entity'!AA29)</f>
        <v>300000</v>
      </c>
      <c r="D29" s="444">
        <f>SUM('Funding by Outcome-UN entity'!D29+'Funding by Outcome-UN entity'!J29+'Funding by Outcome-UN entity'!P29+'Funding by Outcome-UN entity'!V29+'Funding by Outcome-UN entity'!AB29)</f>
        <v>300000</v>
      </c>
      <c r="E29" s="444">
        <f>SUM('Funding by Outcome-UN entity'!E29+'Funding by Outcome-UN entity'!K29+'Funding by Outcome-UN entity'!Q29+'Funding by Outcome-UN entity'!W29+'Funding by Outcome-UN entity'!AC29)</f>
        <v>0</v>
      </c>
      <c r="F29" s="446">
        <f>SUM('Funding by Outcome-UN entity'!F29+'Funding by Outcome-UN entity'!L29+'Funding by Outcome-UN entity'!R29+'Funding by Outcome-UN entity'!X29+'Funding by Outcome-UN entity'!AD29)</f>
        <v>0</v>
      </c>
      <c r="G29" s="446">
        <f>SUM('Funding by Outcome-UN entity'!G29+'Funding by Outcome-UN entity'!M29+'Funding by Outcome-UN entity'!S29+'Funding by Outcome-UN entity'!Y29+'Funding by Outcome-UN entity'!AE29)</f>
        <v>0</v>
      </c>
      <c r="H29" s="446">
        <f>SUM('Funding by Outcome-UN entity'!H29+'Funding by Outcome-UN entity'!N29+'Funding by Outcome-UN entity'!T29+'Funding by Outcome-UN entity'!Z29+'Funding by Outcome-UN entity'!AF29)</f>
        <v>0</v>
      </c>
      <c r="I29" s="453">
        <f t="shared" si="1"/>
        <v>300000</v>
      </c>
      <c r="J29" s="453">
        <f t="shared" si="2"/>
        <v>300000</v>
      </c>
      <c r="K29" s="453">
        <f t="shared" si="3"/>
        <v>0</v>
      </c>
    </row>
    <row r="30" spans="1:11">
      <c r="A30" s="1484"/>
      <c r="B30" s="429" t="s">
        <v>1219</v>
      </c>
      <c r="C30" s="444">
        <f ca="1">SUM('Funding by Outcome-UN entity'!C30+'Funding by Outcome-UN entity'!I30+'Funding by Outcome-UN entity'!O30+'Funding by Outcome-UN entity'!U30+'Funding by Outcome-UN entity'!AA30)</f>
        <v>504306</v>
      </c>
      <c r="D30" s="444">
        <f ca="1">SUM('Funding by Outcome-UN entity'!D30+'Funding by Outcome-UN entity'!J30+'Funding by Outcome-UN entity'!P30+'Funding by Outcome-UN entity'!V30+'Funding by Outcome-UN entity'!AB30)</f>
        <v>504306</v>
      </c>
      <c r="E30" s="444">
        <f ca="1">SUM('Funding by Outcome-UN entity'!E30+'Funding by Outcome-UN entity'!K30+'Funding by Outcome-UN entity'!Q30+'Funding by Outcome-UN entity'!W30+'Funding by Outcome-UN entity'!AC30)</f>
        <v>0</v>
      </c>
      <c r="F30" s="446">
        <f ca="1">SUM('Funding by Outcome-UN entity'!F30+'Funding by Outcome-UN entity'!L30+'Funding by Outcome-UN entity'!R30+'Funding by Outcome-UN entity'!X30+'Funding by Outcome-UN entity'!AD30)</f>
        <v>0</v>
      </c>
      <c r="G30" s="446">
        <f ca="1">SUM('Funding by Outcome-UN entity'!G30+'Funding by Outcome-UN entity'!M30+'Funding by Outcome-UN entity'!S30+'Funding by Outcome-UN entity'!Y30+'Funding by Outcome-UN entity'!AE30)</f>
        <v>0</v>
      </c>
      <c r="H30" s="446">
        <f ca="1">SUM('Funding by Outcome-UN entity'!H30+'Funding by Outcome-UN entity'!N30+'Funding by Outcome-UN entity'!T30+'Funding by Outcome-UN entity'!Z30+'Funding by Outcome-UN entity'!AF30)</f>
        <v>0</v>
      </c>
      <c r="I30" s="453">
        <f t="shared" ca="1" si="1"/>
        <v>504306</v>
      </c>
      <c r="J30" s="453">
        <f t="shared" ca="1" si="2"/>
        <v>504306</v>
      </c>
      <c r="K30" s="453">
        <f t="shared" ca="1" si="3"/>
        <v>0</v>
      </c>
    </row>
    <row r="31" spans="1:11">
      <c r="A31" s="1484"/>
      <c r="B31" s="430" t="s">
        <v>1296</v>
      </c>
      <c r="C31" s="444">
        <f ca="1">SUM('Funding by Outcome-UN entity'!C31+'Funding by Outcome-UN entity'!I31+'Funding by Outcome-UN entity'!O31+'Funding by Outcome-UN entity'!U31+'Funding by Outcome-UN entity'!AA31)</f>
        <v>700000</v>
      </c>
      <c r="D31" s="444">
        <f ca="1">SUM('Funding by Outcome-UN entity'!D31+'Funding by Outcome-UN entity'!J31+'Funding by Outcome-UN entity'!P31+'Funding by Outcome-UN entity'!V31+'Funding by Outcome-UN entity'!AB31)</f>
        <v>100000</v>
      </c>
      <c r="E31" s="444">
        <f ca="1">SUM('Funding by Outcome-UN entity'!E31+'Funding by Outcome-UN entity'!K31+'Funding by Outcome-UN entity'!Q31+'Funding by Outcome-UN entity'!W31+'Funding by Outcome-UN entity'!AC31)</f>
        <v>600000</v>
      </c>
      <c r="F31" s="446">
        <f ca="1">SUM('Funding by Outcome-UN entity'!F31+'Funding by Outcome-UN entity'!L31+'Funding by Outcome-UN entity'!R31+'Funding by Outcome-UN entity'!X31+'Funding by Outcome-UN entity'!AD31)</f>
        <v>0</v>
      </c>
      <c r="G31" s="446">
        <f ca="1">SUM('Funding by Outcome-UN entity'!G31+'Funding by Outcome-UN entity'!M31+'Funding by Outcome-UN entity'!S31+'Funding by Outcome-UN entity'!Y31+'Funding by Outcome-UN entity'!AE31)</f>
        <v>0</v>
      </c>
      <c r="H31" s="446">
        <f ca="1">SUM('Funding by Outcome-UN entity'!H31+'Funding by Outcome-UN entity'!N31+'Funding by Outcome-UN entity'!T31+'Funding by Outcome-UN entity'!Z31+'Funding by Outcome-UN entity'!AF31)</f>
        <v>0</v>
      </c>
      <c r="I31" s="453">
        <f t="shared" ca="1" si="1"/>
        <v>700000</v>
      </c>
      <c r="J31" s="453">
        <f t="shared" ca="1" si="2"/>
        <v>100000</v>
      </c>
      <c r="K31" s="453">
        <f t="shared" ca="1" si="3"/>
        <v>600000</v>
      </c>
    </row>
    <row r="32" spans="1:11">
      <c r="A32" s="1484"/>
      <c r="B32" s="431" t="s">
        <v>931</v>
      </c>
      <c r="C32" s="444">
        <f ca="1">SUM('Funding by Outcome-UN entity'!C32+'Funding by Outcome-UN entity'!I32+'Funding by Outcome-UN entity'!O32+'Funding by Outcome-UN entity'!U32+'Funding by Outcome-UN entity'!AA32)</f>
        <v>67500</v>
      </c>
      <c r="D32" s="444">
        <f ca="1">SUM('Funding by Outcome-UN entity'!D32+'Funding by Outcome-UN entity'!J32+'Funding by Outcome-UN entity'!P32+'Funding by Outcome-UN entity'!V32+'Funding by Outcome-UN entity'!AB32)</f>
        <v>67500</v>
      </c>
      <c r="E32" s="444">
        <f ca="1">SUM('Funding by Outcome-UN entity'!E32+'Funding by Outcome-UN entity'!K32+'Funding by Outcome-UN entity'!Q32+'Funding by Outcome-UN entity'!W32+'Funding by Outcome-UN entity'!AC32)</f>
        <v>0</v>
      </c>
      <c r="F32" s="446">
        <f ca="1">SUM('Funding by Outcome-UN entity'!F32+'Funding by Outcome-UN entity'!L32+'Funding by Outcome-UN entity'!R32+'Funding by Outcome-UN entity'!X32+'Funding by Outcome-UN entity'!AD32)</f>
        <v>0</v>
      </c>
      <c r="G32" s="446">
        <f ca="1">SUM('Funding by Outcome-UN entity'!G32+'Funding by Outcome-UN entity'!M32+'Funding by Outcome-UN entity'!S32+'Funding by Outcome-UN entity'!Y32+'Funding by Outcome-UN entity'!AE32)</f>
        <v>0</v>
      </c>
      <c r="H32" s="446">
        <f ca="1">SUM('Funding by Outcome-UN entity'!H32+'Funding by Outcome-UN entity'!N32+'Funding by Outcome-UN entity'!T32+'Funding by Outcome-UN entity'!Z32+'Funding by Outcome-UN entity'!AF32)</f>
        <v>0</v>
      </c>
      <c r="I32" s="453">
        <f t="shared" ca="1" si="1"/>
        <v>67500</v>
      </c>
      <c r="J32" s="453">
        <f t="shared" ca="1" si="2"/>
        <v>67500</v>
      </c>
      <c r="K32" s="453">
        <f t="shared" ca="1" si="3"/>
        <v>0</v>
      </c>
    </row>
    <row r="33" spans="2:11" ht="15">
      <c r="B33" s="454" t="s">
        <v>448</v>
      </c>
      <c r="C33" s="455">
        <f ca="1">SUM(C5:C32)</f>
        <v>108687224.55883999</v>
      </c>
      <c r="D33" s="455">
        <f t="shared" ref="D33:K33" ca="1" si="4">SUM(D5:D32)</f>
        <v>85996178.469999999</v>
      </c>
      <c r="E33" s="455">
        <f t="shared" ca="1" si="4"/>
        <v>22691046.08884</v>
      </c>
      <c r="F33" s="455">
        <f t="shared" ca="1" si="4"/>
        <v>54094761.840000004</v>
      </c>
      <c r="G33" s="455">
        <f t="shared" ca="1" si="4"/>
        <v>16420575.84</v>
      </c>
      <c r="H33" s="455">
        <f t="shared" ca="1" si="4"/>
        <v>37674186</v>
      </c>
      <c r="I33" s="455">
        <f t="shared" ca="1" si="4"/>
        <v>162781986.39884001</v>
      </c>
      <c r="J33" s="455">
        <f t="shared" ca="1" si="4"/>
        <v>102416754.30999999</v>
      </c>
      <c r="K33" s="455">
        <f t="shared" ca="1" si="4"/>
        <v>60365232.08884</v>
      </c>
    </row>
  </sheetData>
  <mergeCells count="4">
    <mergeCell ref="C3:E3"/>
    <mergeCell ref="F3:H3"/>
    <mergeCell ref="I3:K3"/>
    <mergeCell ref="A29:A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2DABD18B4E3342ADC48E4AB658DD95" ma:contentTypeVersion="12" ma:contentTypeDescription="Create a new document." ma:contentTypeScope="" ma:versionID="d172a2f51633022325514cb3e072c852">
  <xsd:schema xmlns:xsd="http://www.w3.org/2001/XMLSchema" xmlns:xs="http://www.w3.org/2001/XMLSchema" xmlns:p="http://schemas.microsoft.com/office/2006/metadata/properties" xmlns:ns2="7efd63c4-653a-4d21-8d00-2effe4579461" xmlns:ns3="c15478a5-0be8-4f5d-8383-b307d5ba8bf6" targetNamespace="http://schemas.microsoft.com/office/2006/metadata/properties" ma:root="true" ma:fieldsID="5c5dbca17418fbfec350c7e1cfccca01" ns2:_="" ns3:_="">
    <xsd:import namespace="7efd63c4-653a-4d21-8d00-2effe4579461"/>
    <xsd:import namespace="c15478a5-0be8-4f5d-8383-b307d5ba8bf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d63c4-653a-4d21-8d00-2effe45794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5478a5-0be8-4f5d-8383-b307d5ba8bf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DEAC3B-6CB6-47B7-8A56-56C52A977C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fd63c4-653a-4d21-8d00-2effe4579461"/>
    <ds:schemaRef ds:uri="c15478a5-0be8-4f5d-8383-b307d5ba8b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755D2D-AB25-4B37-A545-B825EE7CCDFD}">
  <ds:schemaRefs>
    <ds:schemaRef ds:uri="http://schemas.microsoft.com/sharepoint/v3/contenttype/forms"/>
  </ds:schemaRefs>
</ds:datastoreItem>
</file>

<file path=customXml/itemProps3.xml><?xml version="1.0" encoding="utf-8"?>
<ds:datastoreItem xmlns:ds="http://schemas.openxmlformats.org/officeDocument/2006/customXml" ds:itemID="{B241CBCA-609A-456D-8EE9-13DAD0306FAB}">
  <ds:schemaRefs>
    <ds:schemaRef ds:uri="http://schemas.microsoft.com/office/2006/documentManagement/types"/>
    <ds:schemaRef ds:uri="http://schemas.openxmlformats.org/package/2006/metadata/core-properties"/>
    <ds:schemaRef ds:uri="1f22f8ad-2735-491e-83b2-b36a5a187185"/>
    <ds:schemaRef ds:uri="http://purl.org/dc/dcmitype/"/>
    <ds:schemaRef ds:uri="http://purl.org/dc/elements/1.1/"/>
    <ds:schemaRef ds:uri="ed3ca989-2cc8-4c26-810a-3aa28ec5dbaa"/>
    <ds:schemaRef ds:uri="http://schemas.microsoft.com/office/2006/metadata/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9</vt:i4>
      </vt:variant>
    </vt:vector>
  </HeadingPairs>
  <TitlesOfParts>
    <vt:vector size="9" baseType="lpstr">
      <vt:lpstr>Definitions</vt:lpstr>
      <vt:lpstr>RG Peace Out 1</vt:lpstr>
      <vt:lpstr>RG Peace Out 2</vt:lpstr>
      <vt:lpstr>RG People and Prosperity Out 3 </vt:lpstr>
      <vt:lpstr>RG People and Prosperity Out 4</vt:lpstr>
      <vt:lpstr>RG Planet Out 5</vt:lpstr>
      <vt:lpstr>Funding framework by RG</vt:lpstr>
      <vt:lpstr>Funding by Outcome-UN entity</vt:lpstr>
      <vt:lpstr>Funding by UN entity</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Jakhongir Juraev</dc:creator>
  <cp:keywords/>
  <dc:description/>
  <cp:lastModifiedBy>Jakhongir Juraev</cp:lastModifiedBy>
  <cp:lastPrinted>2021-05-27T16:13:46Z</cp:lastPrinted>
  <dcterms:created xsi:type="dcterms:W3CDTF">2021-06-02T06:51:27Z</dcterms:created>
  <dcterms:modified xsi:type="dcterms:W3CDTF">2021-06-02T06:51:27Z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0x010100772DABD18B4E3342ADC48E4AB658DD95</vt:lpwstr>
  </property>
</Properties>
</file>